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GitHub\IPL-CricPred\analysis\"/>
    </mc:Choice>
  </mc:AlternateContent>
  <xr:revisionPtr revIDLastSave="0" documentId="13_ncr:1_{84448B89-C55E-4225-995C-F3BC3B7A99EF}" xr6:coauthVersionLast="47" xr6:coauthVersionMax="47" xr10:uidLastSave="{00000000-0000-0000-0000-000000000000}"/>
  <bookViews>
    <workbookView xWindow="-120" yWindow="-120" windowWidth="29040" windowHeight="15840" xr2:uid="{26676662-55C4-44C1-845E-370F113F87AB}"/>
  </bookViews>
  <sheets>
    <sheet name="experimental plots" sheetId="46" r:id="rId1"/>
    <sheet name="historical" sheetId="41" r:id="rId2"/>
    <sheet name="pbks" sheetId="8" r:id="rId3"/>
    <sheet name="mi" sheetId="27" r:id="rId4"/>
    <sheet name="pbks_mvp" sheetId="2" state="hidden" r:id="rId5"/>
    <sheet name="pbks_batting" sheetId="5" state="hidden" r:id="rId6"/>
    <sheet name="pbks_bowling" sheetId="6" state="hidden" r:id="rId7"/>
    <sheet name="mi_mvp" sheetId="29" state="hidden" r:id="rId8"/>
    <sheet name="mi_batting" sheetId="30" state="hidden" r:id="rId9"/>
    <sheet name="mi_bowling" sheetId="31" state="hidden" r:id="rId10"/>
    <sheet name="lsg" sheetId="26" r:id="rId11"/>
    <sheet name="rcb" sheetId="9" r:id="rId12"/>
    <sheet name="lsg_mvp" sheetId="22" state="hidden" r:id="rId13"/>
    <sheet name="lsg_batting" sheetId="23" state="hidden" r:id="rId14"/>
    <sheet name="lsg_bowling" sheetId="24" state="hidden" r:id="rId15"/>
    <sheet name="rcb_mvp" sheetId="1" state="hidden" r:id="rId16"/>
    <sheet name="rcb_batting" sheetId="3" state="hidden" r:id="rId17"/>
    <sheet name="rcb_bowling" sheetId="4" state="hidden" r:id="rId18"/>
    <sheet name="srh" sheetId="42" r:id="rId19"/>
    <sheet name="kkr" sheetId="36" r:id="rId20"/>
    <sheet name="srh_mvp" sheetId="43" state="hidden" r:id="rId21"/>
    <sheet name="srh_batting" sheetId="44" state="hidden" r:id="rId22"/>
    <sheet name="srh_bowling" sheetId="45" state="hidden" r:id="rId23"/>
    <sheet name="gt" sheetId="16" r:id="rId24"/>
    <sheet name="csk" sheetId="28" r:id="rId25"/>
    <sheet name="gt_mvp" sheetId="10" state="hidden" r:id="rId26"/>
    <sheet name="gt_batting" sheetId="11" state="hidden" r:id="rId27"/>
    <sheet name="gt_bowling" sheetId="13" state="hidden" r:id="rId28"/>
    <sheet name="csk_mvp" sheetId="33" state="hidden" r:id="rId29"/>
    <sheet name="csk_batting" sheetId="34" state="hidden" r:id="rId30"/>
    <sheet name="csk_bowling" sheetId="35" state="hidden" r:id="rId31"/>
    <sheet name="dc" sheetId="17" r:id="rId32"/>
    <sheet name="dc_mvp" sheetId="12" state="hidden" r:id="rId33"/>
    <sheet name="dc_batting" sheetId="14" state="hidden" r:id="rId34"/>
    <sheet name="dc_bowling" sheetId="15" state="hidden" r:id="rId35"/>
    <sheet name="rr" sheetId="25" r:id="rId36"/>
    <sheet name="rr_mvp" sheetId="19" state="hidden" r:id="rId37"/>
    <sheet name="rr_batting" sheetId="20" state="hidden" r:id="rId38"/>
    <sheet name="rr_bowling" sheetId="21" state="hidden" r:id="rId39"/>
    <sheet name="kkr_mvp" sheetId="37" state="hidden" r:id="rId40"/>
    <sheet name="kkr_batting" sheetId="38" state="hidden" r:id="rId41"/>
    <sheet name="kkr_bowling" sheetId="39" state="hidden" r:id="rId42"/>
  </sheets>
  <definedNames>
    <definedName name="_xlnm._FilterDatabase" localSheetId="24" hidden="1">csk!$A$1:$AR$29</definedName>
    <definedName name="_xlnm._FilterDatabase" localSheetId="29" hidden="1">csk_batting!$A$1:$N$31</definedName>
    <definedName name="_xlnm._FilterDatabase" localSheetId="30" hidden="1">csk_bowling!$A$1:$M$17</definedName>
    <definedName name="_xlnm._FilterDatabase" localSheetId="28" hidden="1">csk_mvp!$A$1:$K$39</definedName>
    <definedName name="_xlnm._FilterDatabase" localSheetId="31" hidden="1">dc!$A$1:$AR$24</definedName>
    <definedName name="_xlnm._FilterDatabase" localSheetId="33" hidden="1">dc_batting!$A$1:$N$27</definedName>
    <definedName name="_xlnm._FilterDatabase" localSheetId="34" hidden="1">dc_bowling!$A$1:$M$13</definedName>
    <definedName name="_xlnm._FilterDatabase" localSheetId="32" hidden="1">dc_mvp!$A$1:$K$29</definedName>
    <definedName name="_xlnm._FilterDatabase" localSheetId="23" hidden="1">gt!$A$1:$AS$26</definedName>
    <definedName name="_xlnm._FilterDatabase" localSheetId="26" hidden="1">gt_batting!$A$1:$N$12</definedName>
    <definedName name="_xlnm._FilterDatabase" localSheetId="27" hidden="1">gt_bowling!$A$1:$M$19</definedName>
    <definedName name="_xlnm._FilterDatabase" localSheetId="25" hidden="1">gt_mvp!$A$1:$K$16</definedName>
    <definedName name="_xlnm._FilterDatabase" localSheetId="1" hidden="1">historical!$A$1:$F$836</definedName>
    <definedName name="_xlnm._FilterDatabase" localSheetId="19" hidden="1">kkr!$A$1:$AR$23</definedName>
    <definedName name="_xlnm._FilterDatabase" localSheetId="40" hidden="1">kkr_batting!$A$1:$N$25</definedName>
    <definedName name="_xlnm._FilterDatabase" localSheetId="41" hidden="1">kkr_bowling!$A$1:$M$17</definedName>
    <definedName name="_xlnm._FilterDatabase" localSheetId="39" hidden="1">kkr_mvp!$A$1:$K$31</definedName>
    <definedName name="_xlnm._FilterDatabase" localSheetId="10" hidden="1">lsg!$A$1:$AR$27</definedName>
    <definedName name="_xlnm._FilterDatabase" localSheetId="13" hidden="1">lsg_batting!$A$1:$N$21</definedName>
    <definedName name="_xlnm._FilterDatabase" localSheetId="14" hidden="1">lsg_bowling!$A$1:$M$17</definedName>
    <definedName name="_xlnm._FilterDatabase" localSheetId="12" hidden="1">lsg_mvp!$A$1:$K$31</definedName>
    <definedName name="_xlnm._FilterDatabase" localSheetId="3" hidden="1">mi!$A$1:$AR$26</definedName>
    <definedName name="_xlnm._FilterDatabase" localSheetId="8" hidden="1">mi_batting!$A$1:$N$25</definedName>
    <definedName name="_xlnm._FilterDatabase" localSheetId="9" hidden="1">mi_bowling!$A$1:$M$23</definedName>
    <definedName name="_xlnm._FilterDatabase" localSheetId="7" hidden="1">mi_mvp!$A$1:$K$35</definedName>
    <definedName name="_xlnm._FilterDatabase" localSheetId="2" hidden="1">pbks!$A$1:$AR$28</definedName>
    <definedName name="_xlnm._FilterDatabase" localSheetId="5" hidden="1">pbks_batting!$A$1:$N$15</definedName>
    <definedName name="_xlnm._FilterDatabase" localSheetId="6" hidden="1">pbks_bowling!$A$1:$M$15</definedName>
    <definedName name="_xlnm._FilterDatabase" localSheetId="11" hidden="1">rcb!$A$1:$AR$24</definedName>
    <definedName name="_xlnm._FilterDatabase" localSheetId="16" hidden="1">rcb_batting!$A$1:$N$10</definedName>
    <definedName name="_xlnm._FilterDatabase" localSheetId="17" hidden="1">rcb_bowling!$A$1:$M$8</definedName>
    <definedName name="_xlnm._FilterDatabase" localSheetId="15" hidden="1">rcb_mvp!$A$1:$K$2</definedName>
    <definedName name="_xlnm._FilterDatabase" localSheetId="35" hidden="1">rr!$A$1:$AR$21</definedName>
    <definedName name="_xlnm._FilterDatabase" localSheetId="37" hidden="1">rr_batting!$A$1:$N$27</definedName>
    <definedName name="_xlnm._FilterDatabase" localSheetId="38" hidden="1">rr_bowling!$A$1:$M$13</definedName>
    <definedName name="_xlnm._FilterDatabase" localSheetId="36" hidden="1">rr_mvp!$A$1:$K$31</definedName>
    <definedName name="_xlnm._FilterDatabase" localSheetId="18" hidden="1">srh!$A$1:$AR$23</definedName>
    <definedName name="_xlnm._FilterDatabase" localSheetId="21" hidden="1">srh_batting!$A$1:$N$27</definedName>
    <definedName name="_xlnm._FilterDatabase" localSheetId="22" hidden="1">srh_bowling!$A$1:$M$17</definedName>
    <definedName name="_xlnm._FilterDatabase" localSheetId="20" hidden="1">srh_mvp!$A$1:$K$37</definedName>
    <definedName name="Slicer_Players">#N/A</definedName>
    <definedName name="Slicer_Team">#N/A</definedName>
    <definedName name="Slicer_Team1">#N/A</definedName>
    <definedName name="Slicer_Team2">#N/A</definedName>
  </definedNames>
  <calcPr calcId="181029"/>
  <pivotCaches>
    <pivotCache cacheId="18" r:id="rId43"/>
  </pivotCaches>
  <extLs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4" i="9" l="1"/>
  <c r="AI24" i="9"/>
  <c r="AH24" i="9"/>
  <c r="AG24" i="9"/>
  <c r="AF24" i="9"/>
  <c r="AE24" i="9"/>
  <c r="AD24" i="9"/>
  <c r="AC24" i="9"/>
  <c r="AB24" i="9"/>
  <c r="AA24" i="9"/>
  <c r="Z24" i="9"/>
  <c r="Y24" i="9"/>
  <c r="X24" i="9"/>
  <c r="W24" i="9"/>
  <c r="V24" i="9"/>
  <c r="U24" i="9"/>
  <c r="T24" i="9"/>
  <c r="S24" i="9"/>
  <c r="R24" i="9"/>
  <c r="Q24" i="9"/>
  <c r="P24" i="9"/>
  <c r="O24" i="9"/>
  <c r="N24" i="9"/>
  <c r="M24" i="9"/>
  <c r="L24" i="9"/>
  <c r="K24" i="9"/>
  <c r="J24" i="9"/>
  <c r="AL24" i="9" s="1"/>
  <c r="I24" i="9"/>
  <c r="H24" i="9"/>
  <c r="G24" i="9"/>
  <c r="F24" i="9"/>
  <c r="E24" i="9"/>
  <c r="D24" i="9"/>
  <c r="AR28" i="8"/>
  <c r="AI28" i="8"/>
  <c r="AH28" i="8"/>
  <c r="AG28" i="8"/>
  <c r="AF28" i="8"/>
  <c r="AE28" i="8"/>
  <c r="AD28" i="8"/>
  <c r="AC28" i="8"/>
  <c r="AB28" i="8"/>
  <c r="AA28" i="8"/>
  <c r="Z28" i="8"/>
  <c r="Y28" i="8"/>
  <c r="X28" i="8"/>
  <c r="W28" i="8"/>
  <c r="V28" i="8"/>
  <c r="U28" i="8"/>
  <c r="T28" i="8"/>
  <c r="S28" i="8"/>
  <c r="R28" i="8"/>
  <c r="Q28" i="8"/>
  <c r="P28" i="8"/>
  <c r="O28" i="8"/>
  <c r="N28" i="8"/>
  <c r="M28" i="8"/>
  <c r="L28" i="8"/>
  <c r="K28" i="8"/>
  <c r="J28" i="8"/>
  <c r="AL28" i="8" s="1"/>
  <c r="I28" i="8"/>
  <c r="H28" i="8"/>
  <c r="G28" i="8"/>
  <c r="F28" i="8"/>
  <c r="E28" i="8"/>
  <c r="D28" i="8"/>
  <c r="L66" i="41"/>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AR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AR14" i="42"/>
  <c r="AI14" i="42"/>
  <c r="AH14" i="42"/>
  <c r="AG14" i="42"/>
  <c r="AF14" i="42"/>
  <c r="AE14" i="42"/>
  <c r="AD14" i="42"/>
  <c r="AC14" i="42"/>
  <c r="AB14" i="42"/>
  <c r="AA14" i="42"/>
  <c r="Z14" i="42"/>
  <c r="Y14" i="42"/>
  <c r="X14" i="42"/>
  <c r="W14" i="42"/>
  <c r="V14" i="42"/>
  <c r="U14" i="42"/>
  <c r="T14" i="42"/>
  <c r="S14" i="42"/>
  <c r="R14" i="42"/>
  <c r="Q14" i="42"/>
  <c r="P14" i="42"/>
  <c r="O14" i="42"/>
  <c r="N14" i="42"/>
  <c r="M14" i="42"/>
  <c r="L14" i="42"/>
  <c r="K14" i="42"/>
  <c r="J14" i="42"/>
  <c r="I14" i="42"/>
  <c r="H14" i="42"/>
  <c r="G14" i="42"/>
  <c r="F14" i="42"/>
  <c r="E14" i="42"/>
  <c r="D14" i="42"/>
  <c r="N19" i="43"/>
  <c r="AR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AR24" i="17"/>
  <c r="AI24" i="17"/>
  <c r="AH24" i="17"/>
  <c r="AG24" i="17"/>
  <c r="AF24" i="17"/>
  <c r="AE24" i="17"/>
  <c r="AD24" i="17"/>
  <c r="AC24" i="17"/>
  <c r="AB24" i="17"/>
  <c r="AA24" i="17"/>
  <c r="Z24" i="17"/>
  <c r="Y24" i="17"/>
  <c r="X24" i="17"/>
  <c r="W24" i="17"/>
  <c r="V24" i="17"/>
  <c r="U24" i="17"/>
  <c r="T24" i="17"/>
  <c r="S24" i="17"/>
  <c r="R24" i="17"/>
  <c r="Q24" i="17"/>
  <c r="P24" i="17"/>
  <c r="O24" i="17"/>
  <c r="N24" i="17"/>
  <c r="M24" i="17"/>
  <c r="L24" i="17"/>
  <c r="K24" i="17"/>
  <c r="J24" i="17"/>
  <c r="I24" i="17"/>
  <c r="H24" i="17"/>
  <c r="G24" i="17"/>
  <c r="F24" i="17"/>
  <c r="E24" i="17"/>
  <c r="AQ24" i="17" s="1"/>
  <c r="D24" i="17"/>
  <c r="K66" i="41"/>
  <c r="AR29" i="28"/>
  <c r="AI29" i="28"/>
  <c r="AH29" i="28"/>
  <c r="AG29" i="28"/>
  <c r="AF29" i="28"/>
  <c r="AE29" i="28"/>
  <c r="AD29" i="28"/>
  <c r="AC29" i="28"/>
  <c r="AB29" i="28"/>
  <c r="AA29" i="28"/>
  <c r="Z29" i="28"/>
  <c r="Y29" i="28"/>
  <c r="X29" i="28"/>
  <c r="W29" i="28"/>
  <c r="V29" i="28"/>
  <c r="U29" i="28"/>
  <c r="T29" i="28"/>
  <c r="S29" i="28"/>
  <c r="R29" i="28"/>
  <c r="Q29" i="28"/>
  <c r="P29" i="28"/>
  <c r="O29" i="28"/>
  <c r="N29" i="28"/>
  <c r="M29" i="28"/>
  <c r="L29" i="28"/>
  <c r="K29" i="28"/>
  <c r="J29" i="28"/>
  <c r="I29" i="28"/>
  <c r="H29" i="28"/>
  <c r="G29" i="28"/>
  <c r="F29" i="28"/>
  <c r="E29" i="28"/>
  <c r="D29" i="28"/>
  <c r="F837" i="41"/>
  <c r="F838" i="41"/>
  <c r="F839" i="41"/>
  <c r="F840" i="41"/>
  <c r="F841" i="41"/>
  <c r="F842" i="41"/>
  <c r="F843" i="41"/>
  <c r="F844" i="41"/>
  <c r="F845" i="41"/>
  <c r="F846" i="41"/>
  <c r="F847" i="41"/>
  <c r="F848" i="41"/>
  <c r="F849" i="41"/>
  <c r="F850" i="41"/>
  <c r="F851" i="41"/>
  <c r="F852" i="41"/>
  <c r="F853" i="41"/>
  <c r="F854" i="41"/>
  <c r="F855" i="41"/>
  <c r="F856" i="41"/>
  <c r="F857" i="41"/>
  <c r="F858" i="41"/>
  <c r="F859" i="41"/>
  <c r="F860" i="41"/>
  <c r="F861" i="41"/>
  <c r="F862" i="41"/>
  <c r="F863" i="41"/>
  <c r="F864" i="41"/>
  <c r="F865" i="41"/>
  <c r="F866" i="41"/>
  <c r="F867" i="41"/>
  <c r="F868" i="41"/>
  <c r="F869" i="41"/>
  <c r="F870" i="41"/>
  <c r="F871" i="41"/>
  <c r="F872" i="41"/>
  <c r="F873" i="41"/>
  <c r="F874" i="41"/>
  <c r="F875" i="41"/>
  <c r="F876" i="41"/>
  <c r="F877" i="41"/>
  <c r="F878" i="41"/>
  <c r="F879" i="41"/>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F201" i="41"/>
  <c r="F202" i="41"/>
  <c r="F203" i="41"/>
  <c r="F204" i="41"/>
  <c r="F205" i="41"/>
  <c r="F206" i="41"/>
  <c r="F207" i="41"/>
  <c r="F208" i="41"/>
  <c r="F209" i="41"/>
  <c r="F210" i="41"/>
  <c r="F211" i="41"/>
  <c r="F212" i="41"/>
  <c r="F213" i="41"/>
  <c r="F214" i="41"/>
  <c r="F215" i="41"/>
  <c r="F216" i="41"/>
  <c r="F217" i="41"/>
  <c r="F218" i="41"/>
  <c r="F219" i="41"/>
  <c r="F220" i="41"/>
  <c r="F221" i="41"/>
  <c r="F222" i="41"/>
  <c r="F223" i="41"/>
  <c r="F224" i="41"/>
  <c r="F225" i="41"/>
  <c r="F226" i="41"/>
  <c r="F227" i="41"/>
  <c r="F228" i="41"/>
  <c r="F229" i="41"/>
  <c r="F230" i="41"/>
  <c r="F231" i="41"/>
  <c r="F232" i="41"/>
  <c r="F233" i="41"/>
  <c r="F234" i="41"/>
  <c r="F235" i="41"/>
  <c r="F236" i="41"/>
  <c r="F237" i="41"/>
  <c r="F238" i="41"/>
  <c r="F239" i="41"/>
  <c r="F240" i="41"/>
  <c r="F241" i="41"/>
  <c r="F242" i="41"/>
  <c r="F243" i="41"/>
  <c r="F244" i="41"/>
  <c r="F245" i="41"/>
  <c r="F246" i="41"/>
  <c r="F247" i="41"/>
  <c r="F248" i="41"/>
  <c r="F249" i="41"/>
  <c r="F250" i="41"/>
  <c r="F251" i="41"/>
  <c r="F252" i="41"/>
  <c r="F253" i="41"/>
  <c r="F254" i="41"/>
  <c r="F255" i="41"/>
  <c r="F256" i="41"/>
  <c r="F257" i="41"/>
  <c r="F258" i="41"/>
  <c r="F259" i="41"/>
  <c r="F260" i="41"/>
  <c r="F261" i="41"/>
  <c r="F262" i="41"/>
  <c r="F263" i="41"/>
  <c r="F264" i="41"/>
  <c r="F265" i="41"/>
  <c r="F266" i="41"/>
  <c r="F267" i="41"/>
  <c r="F268" i="41"/>
  <c r="F269" i="41"/>
  <c r="F270" i="41"/>
  <c r="F271" i="41"/>
  <c r="F272" i="41"/>
  <c r="F273" i="41"/>
  <c r="F274" i="41"/>
  <c r="F275" i="41"/>
  <c r="F276" i="41"/>
  <c r="F277" i="41"/>
  <c r="F278" i="41"/>
  <c r="F279" i="41"/>
  <c r="F280" i="41"/>
  <c r="F281" i="41"/>
  <c r="F282" i="41"/>
  <c r="F283" i="41"/>
  <c r="F284" i="41"/>
  <c r="F285" i="41"/>
  <c r="F286" i="41"/>
  <c r="F287" i="41"/>
  <c r="F288" i="41"/>
  <c r="F289" i="41"/>
  <c r="F290" i="41"/>
  <c r="F291" i="41"/>
  <c r="F292" i="41"/>
  <c r="F293" i="41"/>
  <c r="F294" i="41"/>
  <c r="F295" i="41"/>
  <c r="F296" i="41"/>
  <c r="F297" i="41"/>
  <c r="F298" i="41"/>
  <c r="F299" i="41"/>
  <c r="F300" i="41"/>
  <c r="F301" i="41"/>
  <c r="F302" i="41"/>
  <c r="F303" i="41"/>
  <c r="F304" i="41"/>
  <c r="F305" i="41"/>
  <c r="F306" i="41"/>
  <c r="F307" i="41"/>
  <c r="F308" i="41"/>
  <c r="F309" i="41"/>
  <c r="F310" i="41"/>
  <c r="F311" i="41"/>
  <c r="F312" i="41"/>
  <c r="F313" i="41"/>
  <c r="F314" i="41"/>
  <c r="F315" i="41"/>
  <c r="F316" i="41"/>
  <c r="F317" i="41"/>
  <c r="F318" i="41"/>
  <c r="F319" i="41"/>
  <c r="F320" i="41"/>
  <c r="F321" i="41"/>
  <c r="F322" i="41"/>
  <c r="F323" i="41"/>
  <c r="F324" i="41"/>
  <c r="F325" i="41"/>
  <c r="F326" i="41"/>
  <c r="F327" i="41"/>
  <c r="F328" i="41"/>
  <c r="F329" i="41"/>
  <c r="F330" i="41"/>
  <c r="F331" i="41"/>
  <c r="F332" i="41"/>
  <c r="F333" i="41"/>
  <c r="F334" i="41"/>
  <c r="F335" i="41"/>
  <c r="F336" i="41"/>
  <c r="F337" i="41"/>
  <c r="F338" i="41"/>
  <c r="F339" i="41"/>
  <c r="F340" i="41"/>
  <c r="F341" i="41"/>
  <c r="F342" i="41"/>
  <c r="F343" i="41"/>
  <c r="F344" i="41"/>
  <c r="F345" i="41"/>
  <c r="F346" i="41"/>
  <c r="F347" i="41"/>
  <c r="F348" i="41"/>
  <c r="F349" i="41"/>
  <c r="F350" i="41"/>
  <c r="F351" i="41"/>
  <c r="F352" i="41"/>
  <c r="F353" i="41"/>
  <c r="F354" i="41"/>
  <c r="F355" i="41"/>
  <c r="F356" i="41"/>
  <c r="F357" i="41"/>
  <c r="F358" i="41"/>
  <c r="F359" i="41"/>
  <c r="F360" i="41"/>
  <c r="F361" i="41"/>
  <c r="F362" i="41"/>
  <c r="F363" i="41"/>
  <c r="F364" i="41"/>
  <c r="F365" i="41"/>
  <c r="F366" i="41"/>
  <c r="F367" i="41"/>
  <c r="F368" i="41"/>
  <c r="F369" i="41"/>
  <c r="F370" i="41"/>
  <c r="F371" i="41"/>
  <c r="F372" i="41"/>
  <c r="F373" i="41"/>
  <c r="F374" i="41"/>
  <c r="F375" i="41"/>
  <c r="F376" i="41"/>
  <c r="F377" i="41"/>
  <c r="F378" i="41"/>
  <c r="F379" i="41"/>
  <c r="F380" i="41"/>
  <c r="F381" i="41"/>
  <c r="F382" i="41"/>
  <c r="F383" i="41"/>
  <c r="F384" i="41"/>
  <c r="F385" i="41"/>
  <c r="F386" i="41"/>
  <c r="F387" i="41"/>
  <c r="F388" i="41"/>
  <c r="F389" i="41"/>
  <c r="F390" i="41"/>
  <c r="F391" i="41"/>
  <c r="F392" i="41"/>
  <c r="F393" i="41"/>
  <c r="F394" i="41"/>
  <c r="F395" i="41"/>
  <c r="F396" i="41"/>
  <c r="F397" i="41"/>
  <c r="F398" i="41"/>
  <c r="F399" i="41"/>
  <c r="F400" i="41"/>
  <c r="F401" i="41"/>
  <c r="F402" i="41"/>
  <c r="F403" i="41"/>
  <c r="F404" i="41"/>
  <c r="F405" i="41"/>
  <c r="F406" i="41"/>
  <c r="F407" i="41"/>
  <c r="F408" i="41"/>
  <c r="F409" i="41"/>
  <c r="F410" i="41"/>
  <c r="F411" i="41"/>
  <c r="F412" i="41"/>
  <c r="F413" i="41"/>
  <c r="F414" i="41"/>
  <c r="F415" i="41"/>
  <c r="F416" i="41"/>
  <c r="F417" i="41"/>
  <c r="F418" i="41"/>
  <c r="F419" i="41"/>
  <c r="F420" i="41"/>
  <c r="F421" i="41"/>
  <c r="F422" i="41"/>
  <c r="F423" i="41"/>
  <c r="F424" i="41"/>
  <c r="F425" i="41"/>
  <c r="F426" i="41"/>
  <c r="F427" i="41"/>
  <c r="F428" i="41"/>
  <c r="F429" i="41"/>
  <c r="F430" i="41"/>
  <c r="F431" i="41"/>
  <c r="F432" i="41"/>
  <c r="F433" i="41"/>
  <c r="F434" i="41"/>
  <c r="F435" i="41"/>
  <c r="F436" i="41"/>
  <c r="F437" i="41"/>
  <c r="F438" i="41"/>
  <c r="F439" i="41"/>
  <c r="F440" i="41"/>
  <c r="F441" i="41"/>
  <c r="F442" i="41"/>
  <c r="F443" i="41"/>
  <c r="F444" i="41"/>
  <c r="F445" i="41"/>
  <c r="F446" i="41"/>
  <c r="F447" i="41"/>
  <c r="F448" i="41"/>
  <c r="F449" i="41"/>
  <c r="F450" i="41"/>
  <c r="F451" i="41"/>
  <c r="F452" i="41"/>
  <c r="F453" i="41"/>
  <c r="F454" i="41"/>
  <c r="F455" i="41"/>
  <c r="F456" i="41"/>
  <c r="F457" i="41"/>
  <c r="F458" i="41"/>
  <c r="F459" i="41"/>
  <c r="F460" i="41"/>
  <c r="F461" i="41"/>
  <c r="F462" i="41"/>
  <c r="F463" i="41"/>
  <c r="F464" i="41"/>
  <c r="F465" i="41"/>
  <c r="F466" i="41"/>
  <c r="F467" i="41"/>
  <c r="F468" i="41"/>
  <c r="F469" i="41"/>
  <c r="F470" i="41"/>
  <c r="F471" i="41"/>
  <c r="F472" i="41"/>
  <c r="F473" i="41"/>
  <c r="F474" i="41"/>
  <c r="F475" i="41"/>
  <c r="F476" i="41"/>
  <c r="F477" i="41"/>
  <c r="F478" i="41"/>
  <c r="F479" i="41"/>
  <c r="F480" i="41"/>
  <c r="F481" i="41"/>
  <c r="F482" i="41"/>
  <c r="F483" i="41"/>
  <c r="F484" i="41"/>
  <c r="F485" i="41"/>
  <c r="F486" i="41"/>
  <c r="F487" i="41"/>
  <c r="F488" i="41"/>
  <c r="F489" i="41"/>
  <c r="F490" i="41"/>
  <c r="F491" i="41"/>
  <c r="F492" i="41"/>
  <c r="F493" i="41"/>
  <c r="F494" i="41"/>
  <c r="F495" i="41"/>
  <c r="F496" i="41"/>
  <c r="F497" i="41"/>
  <c r="F498" i="41"/>
  <c r="F499" i="41"/>
  <c r="F500" i="41"/>
  <c r="F501" i="41"/>
  <c r="F502" i="41"/>
  <c r="F503" i="41"/>
  <c r="F504" i="41"/>
  <c r="F505" i="41"/>
  <c r="F506" i="41"/>
  <c r="F507" i="41"/>
  <c r="F508" i="41"/>
  <c r="F509" i="41"/>
  <c r="F510" i="41"/>
  <c r="F511" i="41"/>
  <c r="F512" i="41"/>
  <c r="F513" i="41"/>
  <c r="F514" i="41"/>
  <c r="F515" i="41"/>
  <c r="F516" i="41"/>
  <c r="F517" i="41"/>
  <c r="F518" i="41"/>
  <c r="F519" i="41"/>
  <c r="F520" i="41"/>
  <c r="F521" i="41"/>
  <c r="F522" i="41"/>
  <c r="F523" i="41"/>
  <c r="F524" i="41"/>
  <c r="F525" i="41"/>
  <c r="F526" i="41"/>
  <c r="F527" i="41"/>
  <c r="F528" i="41"/>
  <c r="F529" i="41"/>
  <c r="F530" i="41"/>
  <c r="F531" i="41"/>
  <c r="F532" i="41"/>
  <c r="F533" i="41"/>
  <c r="F534" i="41"/>
  <c r="F535" i="41"/>
  <c r="F536" i="41"/>
  <c r="F537" i="41"/>
  <c r="F538" i="41"/>
  <c r="F539" i="41"/>
  <c r="F540" i="41"/>
  <c r="F541" i="41"/>
  <c r="F542" i="41"/>
  <c r="F543" i="41"/>
  <c r="F544" i="41"/>
  <c r="F545" i="41"/>
  <c r="F546" i="41"/>
  <c r="F547" i="41"/>
  <c r="F548" i="41"/>
  <c r="F549" i="41"/>
  <c r="F550" i="41"/>
  <c r="F551" i="41"/>
  <c r="F552" i="41"/>
  <c r="F553" i="41"/>
  <c r="F554" i="41"/>
  <c r="F555" i="41"/>
  <c r="F556" i="41"/>
  <c r="F557" i="41"/>
  <c r="F558" i="41"/>
  <c r="F559" i="41"/>
  <c r="F560" i="41"/>
  <c r="F561" i="41"/>
  <c r="F562" i="41"/>
  <c r="F563" i="41"/>
  <c r="F564" i="41"/>
  <c r="F565" i="41"/>
  <c r="F566" i="41"/>
  <c r="F567" i="41"/>
  <c r="F568" i="41"/>
  <c r="F569" i="41"/>
  <c r="F570" i="41"/>
  <c r="F571" i="41"/>
  <c r="F572" i="41"/>
  <c r="F573" i="41"/>
  <c r="F574" i="41"/>
  <c r="F575" i="41"/>
  <c r="F576" i="41"/>
  <c r="F577" i="41"/>
  <c r="F578" i="41"/>
  <c r="F579" i="41"/>
  <c r="F580" i="41"/>
  <c r="F581" i="41"/>
  <c r="F582" i="41"/>
  <c r="F583" i="41"/>
  <c r="F584" i="41"/>
  <c r="F585" i="41"/>
  <c r="F586" i="41"/>
  <c r="F587" i="41"/>
  <c r="F588" i="41"/>
  <c r="F589" i="41"/>
  <c r="F590" i="41"/>
  <c r="F591" i="41"/>
  <c r="F592" i="41"/>
  <c r="F593" i="41"/>
  <c r="F594" i="41"/>
  <c r="F595" i="41"/>
  <c r="F596" i="41"/>
  <c r="F597" i="41"/>
  <c r="F598" i="41"/>
  <c r="F599" i="41"/>
  <c r="F600" i="41"/>
  <c r="F601" i="41"/>
  <c r="F602" i="41"/>
  <c r="F603" i="41"/>
  <c r="F604" i="41"/>
  <c r="F605" i="41"/>
  <c r="F606" i="41"/>
  <c r="F607" i="41"/>
  <c r="F608" i="41"/>
  <c r="F609" i="41"/>
  <c r="F610" i="41"/>
  <c r="F611" i="41"/>
  <c r="F612" i="41"/>
  <c r="F613" i="41"/>
  <c r="F614" i="41"/>
  <c r="F615" i="41"/>
  <c r="F616" i="41"/>
  <c r="F617" i="41"/>
  <c r="F618" i="41"/>
  <c r="F619" i="41"/>
  <c r="F620" i="41"/>
  <c r="F621" i="41"/>
  <c r="F622" i="41"/>
  <c r="F623" i="41"/>
  <c r="F624" i="41"/>
  <c r="F625" i="41"/>
  <c r="F626" i="41"/>
  <c r="F627" i="41"/>
  <c r="F628" i="41"/>
  <c r="F629" i="41"/>
  <c r="F630" i="41"/>
  <c r="F631" i="41"/>
  <c r="F632" i="41"/>
  <c r="F633" i="41"/>
  <c r="F634" i="41"/>
  <c r="F635" i="41"/>
  <c r="F636" i="41"/>
  <c r="F637" i="41"/>
  <c r="F638" i="41"/>
  <c r="F639" i="41"/>
  <c r="F640" i="41"/>
  <c r="F641" i="41"/>
  <c r="F642" i="41"/>
  <c r="F643" i="41"/>
  <c r="F644" i="41"/>
  <c r="F645" i="41"/>
  <c r="F646" i="41"/>
  <c r="F647" i="41"/>
  <c r="F648" i="41"/>
  <c r="F649" i="41"/>
  <c r="F650" i="41"/>
  <c r="F651" i="41"/>
  <c r="F652" i="41"/>
  <c r="F653" i="41"/>
  <c r="F654" i="41"/>
  <c r="F655" i="41"/>
  <c r="F656" i="41"/>
  <c r="F657" i="41"/>
  <c r="F658" i="41"/>
  <c r="F659" i="41"/>
  <c r="F660" i="41"/>
  <c r="F661" i="41"/>
  <c r="F662" i="41"/>
  <c r="F663" i="41"/>
  <c r="F664" i="41"/>
  <c r="F665" i="41"/>
  <c r="F666" i="41"/>
  <c r="F667" i="41"/>
  <c r="F668" i="41"/>
  <c r="F669" i="41"/>
  <c r="F670" i="41"/>
  <c r="F671" i="41"/>
  <c r="F672" i="41"/>
  <c r="F673" i="41"/>
  <c r="F674" i="41"/>
  <c r="F675" i="41"/>
  <c r="F676" i="41"/>
  <c r="F677" i="41"/>
  <c r="F678" i="41"/>
  <c r="F679" i="41"/>
  <c r="F680" i="41"/>
  <c r="F681" i="41"/>
  <c r="F682" i="41"/>
  <c r="F683" i="41"/>
  <c r="F684" i="41"/>
  <c r="F685" i="41"/>
  <c r="F686" i="41"/>
  <c r="F687" i="41"/>
  <c r="F688" i="41"/>
  <c r="F689" i="41"/>
  <c r="F690" i="41"/>
  <c r="F691" i="41"/>
  <c r="F692" i="41"/>
  <c r="F693" i="41"/>
  <c r="F694" i="41"/>
  <c r="F695" i="41"/>
  <c r="F696" i="41"/>
  <c r="F697" i="41"/>
  <c r="F698" i="41"/>
  <c r="F699" i="41"/>
  <c r="F700" i="41"/>
  <c r="F701" i="41"/>
  <c r="F702" i="41"/>
  <c r="F703" i="41"/>
  <c r="F704" i="41"/>
  <c r="F705" i="41"/>
  <c r="F706" i="41"/>
  <c r="F707" i="41"/>
  <c r="F708" i="41"/>
  <c r="F709" i="41"/>
  <c r="F710" i="41"/>
  <c r="F711" i="41"/>
  <c r="F712" i="41"/>
  <c r="F713" i="41"/>
  <c r="F714" i="41"/>
  <c r="F715" i="41"/>
  <c r="F716" i="41"/>
  <c r="F717" i="41"/>
  <c r="F718" i="41"/>
  <c r="F719" i="41"/>
  <c r="F720" i="41"/>
  <c r="F721" i="41"/>
  <c r="F722" i="41"/>
  <c r="F723" i="41"/>
  <c r="F724" i="41"/>
  <c r="F725" i="41"/>
  <c r="F726" i="41"/>
  <c r="F727" i="41"/>
  <c r="F728" i="41"/>
  <c r="F729" i="41"/>
  <c r="F730" i="41"/>
  <c r="F731" i="41"/>
  <c r="F732" i="41"/>
  <c r="F733" i="41"/>
  <c r="F734" i="41"/>
  <c r="F735" i="41"/>
  <c r="F736" i="41"/>
  <c r="F737" i="41"/>
  <c r="F738" i="41"/>
  <c r="F739" i="41"/>
  <c r="F740" i="41"/>
  <c r="F741" i="41"/>
  <c r="F742" i="41"/>
  <c r="F743" i="41"/>
  <c r="F744" i="41"/>
  <c r="F745" i="41"/>
  <c r="F746" i="41"/>
  <c r="F747" i="41"/>
  <c r="F748" i="41"/>
  <c r="F749" i="41"/>
  <c r="F750" i="41"/>
  <c r="F751" i="41"/>
  <c r="F752" i="41"/>
  <c r="F753" i="41"/>
  <c r="F754" i="41"/>
  <c r="F755" i="41"/>
  <c r="F756" i="41"/>
  <c r="F757" i="41"/>
  <c r="F758" i="41"/>
  <c r="F759" i="41"/>
  <c r="F760" i="41"/>
  <c r="F761" i="41"/>
  <c r="F762" i="41"/>
  <c r="F763" i="41"/>
  <c r="F764" i="41"/>
  <c r="F765" i="41"/>
  <c r="F766" i="41"/>
  <c r="F767" i="41"/>
  <c r="F768" i="41"/>
  <c r="F769" i="41"/>
  <c r="F770" i="41"/>
  <c r="F771" i="41"/>
  <c r="F772" i="41"/>
  <c r="F773" i="41"/>
  <c r="F774" i="41"/>
  <c r="F775" i="41"/>
  <c r="F776" i="41"/>
  <c r="F777" i="41"/>
  <c r="F778" i="41"/>
  <c r="F779" i="41"/>
  <c r="F780" i="41"/>
  <c r="F781" i="41"/>
  <c r="F782" i="41"/>
  <c r="F783" i="41"/>
  <c r="F784" i="41"/>
  <c r="F785" i="41"/>
  <c r="F786" i="41"/>
  <c r="F787" i="41"/>
  <c r="F788" i="41"/>
  <c r="F789" i="41"/>
  <c r="F790" i="41"/>
  <c r="F791" i="41"/>
  <c r="F792" i="41"/>
  <c r="F793" i="41"/>
  <c r="F794" i="41"/>
  <c r="F795" i="41"/>
  <c r="F796" i="41"/>
  <c r="F797" i="41"/>
  <c r="F798" i="41"/>
  <c r="F799" i="41"/>
  <c r="F800" i="41"/>
  <c r="F801" i="41"/>
  <c r="F802" i="41"/>
  <c r="F803" i="41"/>
  <c r="F804" i="41"/>
  <c r="F805" i="41"/>
  <c r="F806" i="41"/>
  <c r="F807" i="41"/>
  <c r="F808" i="41"/>
  <c r="F809" i="41"/>
  <c r="F810" i="41"/>
  <c r="F811" i="41"/>
  <c r="F812" i="41"/>
  <c r="F813" i="41"/>
  <c r="F814" i="41"/>
  <c r="F815" i="41"/>
  <c r="F816" i="41"/>
  <c r="F817" i="41"/>
  <c r="F818" i="41"/>
  <c r="F819" i="41"/>
  <c r="F820" i="41"/>
  <c r="F821" i="41"/>
  <c r="F822" i="41"/>
  <c r="F823" i="41"/>
  <c r="F824" i="41"/>
  <c r="F825" i="41"/>
  <c r="F826" i="41"/>
  <c r="F827" i="41"/>
  <c r="F828" i="41"/>
  <c r="F829" i="41"/>
  <c r="F830" i="41"/>
  <c r="F831" i="41"/>
  <c r="F832" i="41"/>
  <c r="F833" i="41"/>
  <c r="F834" i="41"/>
  <c r="F835" i="41"/>
  <c r="F836" i="41"/>
  <c r="F2" i="41"/>
  <c r="AR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AR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K65" i="41"/>
  <c r="K64" i="41"/>
  <c r="K63" i="41"/>
  <c r="AR28" i="28"/>
  <c r="AI28" i="28"/>
  <c r="AH28" i="28"/>
  <c r="AG28" i="28"/>
  <c r="AF28" i="28"/>
  <c r="AE28" i="28"/>
  <c r="AD28" i="28"/>
  <c r="AC28" i="28"/>
  <c r="AB28" i="28"/>
  <c r="AA28" i="28"/>
  <c r="Z28" i="28"/>
  <c r="Y28" i="28"/>
  <c r="X28" i="28"/>
  <c r="W28" i="28"/>
  <c r="V28" i="28"/>
  <c r="U28" i="28"/>
  <c r="T28" i="28"/>
  <c r="S28" i="28"/>
  <c r="R28" i="28"/>
  <c r="Q28" i="28"/>
  <c r="P28" i="28"/>
  <c r="O28" i="28"/>
  <c r="N28" i="28"/>
  <c r="M28" i="28"/>
  <c r="L28" i="28"/>
  <c r="K28" i="28"/>
  <c r="J28" i="28"/>
  <c r="I28" i="28"/>
  <c r="H28" i="28"/>
  <c r="G28" i="28"/>
  <c r="F28" i="28"/>
  <c r="E28" i="28"/>
  <c r="D28" i="28"/>
  <c r="AR8" i="28"/>
  <c r="AI8" i="28"/>
  <c r="AH8" i="28"/>
  <c r="AG8" i="28"/>
  <c r="AF8" i="28"/>
  <c r="AE8" i="28"/>
  <c r="AD8" i="28"/>
  <c r="AC8" i="28"/>
  <c r="AB8" i="28"/>
  <c r="AA8" i="28"/>
  <c r="Z8" i="28"/>
  <c r="Y8" i="28"/>
  <c r="X8" i="28"/>
  <c r="W8" i="28"/>
  <c r="V8" i="28"/>
  <c r="U8" i="28"/>
  <c r="T8" i="28"/>
  <c r="S8" i="28"/>
  <c r="R8" i="28"/>
  <c r="Q8" i="28"/>
  <c r="P8" i="28"/>
  <c r="O8" i="28"/>
  <c r="N8" i="28"/>
  <c r="M8" i="28"/>
  <c r="L8" i="28"/>
  <c r="K8" i="28"/>
  <c r="J8" i="28"/>
  <c r="I8" i="28"/>
  <c r="H8" i="28"/>
  <c r="G8" i="28"/>
  <c r="F8" i="28"/>
  <c r="E8" i="28"/>
  <c r="D8" i="28"/>
  <c r="AR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J17" i="36"/>
  <c r="I17" i="36"/>
  <c r="H17" i="36"/>
  <c r="G17" i="36"/>
  <c r="F17" i="36"/>
  <c r="E17" i="36"/>
  <c r="D17" i="36"/>
  <c r="AR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J23" i="36"/>
  <c r="I23" i="36"/>
  <c r="H23" i="36"/>
  <c r="G23" i="36"/>
  <c r="F23" i="36"/>
  <c r="E23" i="36"/>
  <c r="D23" i="36"/>
  <c r="J64" i="41"/>
  <c r="J63" i="41"/>
  <c r="J62" i="41"/>
  <c r="J61" i="41"/>
  <c r="J60" i="41"/>
  <c r="J59" i="41"/>
  <c r="J58" i="41"/>
  <c r="J57" i="41"/>
  <c r="J56" i="41"/>
  <c r="J55" i="41"/>
  <c r="J54" i="41"/>
  <c r="J53" i="41"/>
  <c r="J52" i="41"/>
  <c r="J51" i="41"/>
  <c r="J50" i="41"/>
  <c r="J49" i="41"/>
  <c r="J48" i="41"/>
  <c r="J47" i="41"/>
  <c r="J46" i="41"/>
  <c r="J45" i="41"/>
  <c r="J44" i="41"/>
  <c r="J43" i="41"/>
  <c r="J42" i="41"/>
  <c r="J41" i="41"/>
  <c r="J40" i="41"/>
  <c r="J39" i="41"/>
  <c r="J31" i="41"/>
  <c r="J30" i="41"/>
  <c r="J29" i="41"/>
  <c r="J28"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L6" i="41"/>
  <c r="K31" i="41"/>
  <c r="K30" i="41"/>
  <c r="J27" i="41"/>
  <c r="J26" i="41"/>
  <c r="J25" i="41"/>
  <c r="J24" i="41"/>
  <c r="J23" i="41"/>
  <c r="J22" i="41"/>
  <c r="J21" i="41"/>
  <c r="J20" i="41"/>
  <c r="J19" i="41"/>
  <c r="J18" i="41"/>
  <c r="J17" i="41"/>
  <c r="J16" i="41"/>
  <c r="J15" i="41"/>
  <c r="J14" i="41"/>
  <c r="J13" i="41"/>
  <c r="J12" i="41"/>
  <c r="J11" i="41"/>
  <c r="J10" i="41"/>
  <c r="J9" i="41"/>
  <c r="J8" i="41"/>
  <c r="J7" i="41"/>
  <c r="J6" i="41"/>
  <c r="AR13" i="28"/>
  <c r="AI13" i="28"/>
  <c r="AH13" i="28"/>
  <c r="AG13" i="28"/>
  <c r="AF13" i="28"/>
  <c r="AE13" i="28"/>
  <c r="AD13" i="28"/>
  <c r="AC13" i="28"/>
  <c r="AB13" i="28"/>
  <c r="AA13" i="28"/>
  <c r="Z13" i="28"/>
  <c r="Y13" i="28"/>
  <c r="X13" i="28"/>
  <c r="W13" i="28"/>
  <c r="V13" i="28"/>
  <c r="U13" i="28"/>
  <c r="T13" i="28"/>
  <c r="S13" i="28"/>
  <c r="R13" i="28"/>
  <c r="Q13" i="28"/>
  <c r="P13" i="28"/>
  <c r="O13" i="28"/>
  <c r="N13" i="28"/>
  <c r="M13" i="28"/>
  <c r="L13" i="28"/>
  <c r="K13" i="28"/>
  <c r="J13" i="28"/>
  <c r="I13" i="28"/>
  <c r="H13" i="28"/>
  <c r="G13" i="28"/>
  <c r="F13" i="28"/>
  <c r="E13" i="28"/>
  <c r="D13" i="28"/>
  <c r="K62" i="41"/>
  <c r="K29" i="41"/>
  <c r="K28" i="41"/>
  <c r="K61" i="41"/>
  <c r="K60" i="41"/>
  <c r="K59" i="41"/>
  <c r="K58" i="41"/>
  <c r="K57" i="41"/>
  <c r="K56" i="41"/>
  <c r="K55" i="41"/>
  <c r="K54" i="41"/>
  <c r="K53" i="41"/>
  <c r="K52" i="41"/>
  <c r="K51" i="41"/>
  <c r="K50" i="41"/>
  <c r="K49" i="41"/>
  <c r="K48" i="41"/>
  <c r="K47" i="41"/>
  <c r="K46" i="41"/>
  <c r="K45" i="41"/>
  <c r="K44" i="41"/>
  <c r="K43" i="41"/>
  <c r="K42" i="41"/>
  <c r="K41" i="41"/>
  <c r="K40" i="41"/>
  <c r="K39" i="41"/>
  <c r="K27" i="41"/>
  <c r="K26" i="41"/>
  <c r="K25" i="41"/>
  <c r="K24" i="41"/>
  <c r="K23" i="41"/>
  <c r="K22" i="41"/>
  <c r="K21" i="41"/>
  <c r="K20" i="41"/>
  <c r="K19" i="41"/>
  <c r="K18" i="41"/>
  <c r="K17" i="41"/>
  <c r="K16" i="41"/>
  <c r="K15" i="41"/>
  <c r="K14" i="41"/>
  <c r="K13" i="41"/>
  <c r="K12" i="41"/>
  <c r="K11" i="41"/>
  <c r="K10" i="41"/>
  <c r="K9" i="41"/>
  <c r="K8" i="41"/>
  <c r="K7" i="41"/>
  <c r="K6" i="41"/>
  <c r="AR4" i="42"/>
  <c r="AI4" i="42"/>
  <c r="AH4" i="42"/>
  <c r="AG4" i="42"/>
  <c r="AF4" i="42"/>
  <c r="AE4" i="42"/>
  <c r="AD4" i="42"/>
  <c r="AC4" i="42"/>
  <c r="AB4" i="42"/>
  <c r="AA4" i="42"/>
  <c r="Z4" i="42"/>
  <c r="Y4" i="42"/>
  <c r="X4" i="42"/>
  <c r="W4" i="42"/>
  <c r="V4" i="42"/>
  <c r="U4" i="42"/>
  <c r="T4" i="42"/>
  <c r="S4" i="42"/>
  <c r="R4" i="42"/>
  <c r="Q4" i="42"/>
  <c r="P4" i="42"/>
  <c r="O4" i="42"/>
  <c r="N4" i="42"/>
  <c r="M4" i="42"/>
  <c r="L4" i="42"/>
  <c r="K4" i="42"/>
  <c r="J4" i="42"/>
  <c r="I4" i="42"/>
  <c r="H4" i="42"/>
  <c r="G4" i="42"/>
  <c r="F4" i="42"/>
  <c r="E4" i="42"/>
  <c r="D4" i="42"/>
  <c r="AR20" i="42"/>
  <c r="AI20" i="42"/>
  <c r="AH20" i="42"/>
  <c r="AG20" i="42"/>
  <c r="AF20" i="42"/>
  <c r="AE20" i="42"/>
  <c r="AD20" i="42"/>
  <c r="AC20" i="42"/>
  <c r="AB20" i="42"/>
  <c r="AA20" i="42"/>
  <c r="Z20" i="42"/>
  <c r="Y20" i="42"/>
  <c r="X20" i="42"/>
  <c r="W20" i="42"/>
  <c r="V20" i="42"/>
  <c r="U20" i="42"/>
  <c r="T20" i="42"/>
  <c r="S20" i="42"/>
  <c r="R20" i="42"/>
  <c r="Q20" i="42"/>
  <c r="P20" i="42"/>
  <c r="O20" i="42"/>
  <c r="N20" i="42"/>
  <c r="M20" i="42"/>
  <c r="L20" i="42"/>
  <c r="K20" i="42"/>
  <c r="J20" i="42"/>
  <c r="I20" i="42"/>
  <c r="H20" i="42"/>
  <c r="G20" i="42"/>
  <c r="F20" i="42"/>
  <c r="E20" i="42"/>
  <c r="D20" i="42"/>
  <c r="AI16" i="42"/>
  <c r="AH16" i="42"/>
  <c r="AG16" i="42"/>
  <c r="AF16" i="42"/>
  <c r="AE16" i="42"/>
  <c r="AD16" i="42"/>
  <c r="AC16" i="42"/>
  <c r="AB16" i="42"/>
  <c r="AA16" i="42"/>
  <c r="Z16" i="42"/>
  <c r="Y16" i="42"/>
  <c r="X16" i="42"/>
  <c r="W16" i="42"/>
  <c r="V16" i="42"/>
  <c r="U16" i="42"/>
  <c r="T16" i="42"/>
  <c r="S16" i="42"/>
  <c r="R16" i="42"/>
  <c r="Q16" i="42"/>
  <c r="P16" i="42"/>
  <c r="O16" i="42"/>
  <c r="N16" i="42"/>
  <c r="M16" i="42"/>
  <c r="L16" i="42"/>
  <c r="K16" i="42"/>
  <c r="J16" i="42"/>
  <c r="I16" i="42"/>
  <c r="H16" i="42"/>
  <c r="G16" i="42"/>
  <c r="F16" i="42"/>
  <c r="E16" i="42"/>
  <c r="D16" i="42"/>
  <c r="AI11" i="42"/>
  <c r="AH11" i="42"/>
  <c r="AG11" i="42"/>
  <c r="AF11" i="42"/>
  <c r="AE11" i="42"/>
  <c r="AD11" i="42"/>
  <c r="AC11" i="42"/>
  <c r="AB11" i="42"/>
  <c r="AA11" i="42"/>
  <c r="Z11" i="42"/>
  <c r="Y11" i="42"/>
  <c r="X11" i="42"/>
  <c r="W11" i="42"/>
  <c r="V11" i="42"/>
  <c r="U11" i="42"/>
  <c r="T11" i="42"/>
  <c r="S11" i="42"/>
  <c r="R11" i="42"/>
  <c r="Q11" i="42"/>
  <c r="P11" i="42"/>
  <c r="O11" i="42"/>
  <c r="N11" i="42"/>
  <c r="M11" i="42"/>
  <c r="L11" i="42"/>
  <c r="K11" i="42"/>
  <c r="J11" i="42"/>
  <c r="I11" i="42"/>
  <c r="H11" i="42"/>
  <c r="G11" i="42"/>
  <c r="F11" i="42"/>
  <c r="E11" i="42"/>
  <c r="D11"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3" i="42"/>
  <c r="AI2" i="42"/>
  <c r="AH2" i="42"/>
  <c r="AG2" i="42"/>
  <c r="AF2" i="42"/>
  <c r="AE2" i="42"/>
  <c r="AD2" i="42"/>
  <c r="AC2" i="42"/>
  <c r="AB2" i="42"/>
  <c r="AA2" i="42"/>
  <c r="Z2" i="42"/>
  <c r="Y2" i="42"/>
  <c r="X2" i="42"/>
  <c r="W2" i="42"/>
  <c r="V2" i="42"/>
  <c r="U2" i="42"/>
  <c r="T2" i="42"/>
  <c r="S2" i="42"/>
  <c r="R2" i="42"/>
  <c r="Q2" i="42"/>
  <c r="P2" i="42"/>
  <c r="O2" i="42"/>
  <c r="N2" i="42"/>
  <c r="M2" i="42"/>
  <c r="L2" i="42"/>
  <c r="K2" i="42"/>
  <c r="J2" i="42"/>
  <c r="I2" i="42"/>
  <c r="H2" i="42"/>
  <c r="G2" i="42"/>
  <c r="F2" i="42"/>
  <c r="E2" i="42"/>
  <c r="D2" i="42"/>
  <c r="AI18" i="42"/>
  <c r="AH18" i="42"/>
  <c r="AG18" i="42"/>
  <c r="AF18"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AI22" i="42"/>
  <c r="AH22" i="42"/>
  <c r="AG22" i="42"/>
  <c r="AF22" i="42"/>
  <c r="AE22" i="42"/>
  <c r="AD22" i="42"/>
  <c r="AC22" i="42"/>
  <c r="AB22" i="42"/>
  <c r="AA22" i="42"/>
  <c r="Z22" i="42"/>
  <c r="Y22" i="42"/>
  <c r="X22" i="42"/>
  <c r="W22" i="42"/>
  <c r="V22" i="42"/>
  <c r="U22" i="42"/>
  <c r="T22" i="42"/>
  <c r="S22" i="42"/>
  <c r="R22" i="42"/>
  <c r="Q22" i="42"/>
  <c r="P22" i="42"/>
  <c r="O22" i="42"/>
  <c r="N22" i="42"/>
  <c r="M22" i="42"/>
  <c r="L22" i="42"/>
  <c r="K22" i="42"/>
  <c r="J22" i="42"/>
  <c r="I22" i="42"/>
  <c r="H22" i="42"/>
  <c r="G22" i="42"/>
  <c r="F22" i="42"/>
  <c r="E22" i="42"/>
  <c r="D22" i="42"/>
  <c r="AI13" i="42"/>
  <c r="AH13" i="42"/>
  <c r="AG13" i="42"/>
  <c r="AF13" i="42"/>
  <c r="AE13" i="42"/>
  <c r="AD13" i="42"/>
  <c r="AC13" i="42"/>
  <c r="AB13" i="42"/>
  <c r="AA13" i="42"/>
  <c r="Z13" i="42"/>
  <c r="Y13" i="42"/>
  <c r="X13" i="42"/>
  <c r="W13" i="42"/>
  <c r="V13" i="42"/>
  <c r="U13" i="42"/>
  <c r="T13" i="42"/>
  <c r="S13" i="42"/>
  <c r="R13" i="42"/>
  <c r="Q13" i="42"/>
  <c r="P13" i="42"/>
  <c r="O13" i="42"/>
  <c r="N13" i="42"/>
  <c r="M13" i="42"/>
  <c r="L13" i="42"/>
  <c r="K13" i="42"/>
  <c r="J13" i="42"/>
  <c r="I13" i="42"/>
  <c r="H13" i="42"/>
  <c r="G13" i="42"/>
  <c r="F13" i="42"/>
  <c r="E13" i="42"/>
  <c r="D13" i="42"/>
  <c r="AI7" i="42"/>
  <c r="AH7" i="42"/>
  <c r="AG7" i="42"/>
  <c r="AF7" i="42"/>
  <c r="AE7" i="42"/>
  <c r="AD7" i="42"/>
  <c r="AC7" i="42"/>
  <c r="AB7" i="42"/>
  <c r="AA7" i="42"/>
  <c r="Z7" i="42"/>
  <c r="Y7" i="42"/>
  <c r="X7" i="42"/>
  <c r="W7" i="42"/>
  <c r="V7" i="42"/>
  <c r="U7" i="42"/>
  <c r="T7" i="42"/>
  <c r="S7" i="42"/>
  <c r="R7" i="42"/>
  <c r="Q7" i="42"/>
  <c r="P7" i="42"/>
  <c r="O7" i="42"/>
  <c r="N7" i="42"/>
  <c r="M7" i="42"/>
  <c r="L7" i="42"/>
  <c r="K7" i="42"/>
  <c r="J7" i="42"/>
  <c r="I7" i="42"/>
  <c r="H7" i="42"/>
  <c r="G7" i="42"/>
  <c r="F7" i="42"/>
  <c r="E7" i="42"/>
  <c r="D7" i="42"/>
  <c r="AI23" i="42"/>
  <c r="AH23" i="42"/>
  <c r="AG23" i="42"/>
  <c r="AF23" i="42"/>
  <c r="AE23" i="42"/>
  <c r="AD23" i="42"/>
  <c r="AC23" i="42"/>
  <c r="AB23" i="42"/>
  <c r="AA23" i="42"/>
  <c r="Z23" i="42"/>
  <c r="Y23" i="42"/>
  <c r="X23" i="42"/>
  <c r="W23" i="42"/>
  <c r="V23" i="42"/>
  <c r="U23" i="42"/>
  <c r="T23" i="42"/>
  <c r="S23" i="42"/>
  <c r="R23" i="42"/>
  <c r="Q23" i="42"/>
  <c r="P23" i="42"/>
  <c r="O23" i="42"/>
  <c r="N23" i="42"/>
  <c r="M23" i="42"/>
  <c r="L23" i="42"/>
  <c r="K23" i="42"/>
  <c r="J23" i="42"/>
  <c r="I23" i="42"/>
  <c r="H23" i="42"/>
  <c r="G23" i="42"/>
  <c r="F23" i="42"/>
  <c r="E23" i="42"/>
  <c r="D23" i="42"/>
  <c r="AI6" i="42"/>
  <c r="AH6" i="42"/>
  <c r="AG6" i="42"/>
  <c r="AF6" i="42"/>
  <c r="AE6" i="42"/>
  <c r="AD6" i="42"/>
  <c r="AC6" i="42"/>
  <c r="AB6" i="42"/>
  <c r="AA6" i="42"/>
  <c r="Z6" i="42"/>
  <c r="Y6" i="42"/>
  <c r="X6" i="42"/>
  <c r="W6" i="42"/>
  <c r="V6" i="42"/>
  <c r="U6" i="42"/>
  <c r="T6" i="42"/>
  <c r="S6" i="42"/>
  <c r="R6" i="42"/>
  <c r="Q6" i="42"/>
  <c r="P6" i="42"/>
  <c r="O6" i="42"/>
  <c r="N6" i="42"/>
  <c r="M6" i="42"/>
  <c r="L6" i="42"/>
  <c r="K6" i="42"/>
  <c r="J6" i="42"/>
  <c r="I6" i="42"/>
  <c r="H6" i="42"/>
  <c r="G6" i="42"/>
  <c r="F6" i="42"/>
  <c r="E6" i="42"/>
  <c r="D6" i="42"/>
  <c r="AI19" i="42"/>
  <c r="AH19" i="42"/>
  <c r="AG19" i="42"/>
  <c r="AF19" i="42"/>
  <c r="AE19" i="42"/>
  <c r="AD19" i="42"/>
  <c r="AC19" i="42"/>
  <c r="AB19" i="42"/>
  <c r="AA19" i="42"/>
  <c r="Z19" i="42"/>
  <c r="Y19" i="42"/>
  <c r="X19" i="42"/>
  <c r="W19" i="42"/>
  <c r="V19" i="42"/>
  <c r="U19" i="42"/>
  <c r="T19" i="42"/>
  <c r="S19" i="42"/>
  <c r="R19" i="42"/>
  <c r="Q19" i="42"/>
  <c r="P19" i="42"/>
  <c r="O19" i="42"/>
  <c r="N19" i="42"/>
  <c r="M19" i="42"/>
  <c r="L19" i="42"/>
  <c r="K19" i="42"/>
  <c r="J19" i="42"/>
  <c r="I19" i="42"/>
  <c r="H19" i="42"/>
  <c r="G19" i="42"/>
  <c r="F19" i="42"/>
  <c r="E19" i="42"/>
  <c r="D19" i="42"/>
  <c r="AI10" i="42"/>
  <c r="AH10" i="42"/>
  <c r="AG10" i="42"/>
  <c r="AF10" i="42"/>
  <c r="AE10" i="42"/>
  <c r="AD10" i="42"/>
  <c r="AC10" i="42"/>
  <c r="AB10" i="42"/>
  <c r="AA10" i="42"/>
  <c r="Z10" i="42"/>
  <c r="Y10" i="42"/>
  <c r="X10" i="42"/>
  <c r="W10" i="42"/>
  <c r="V10" i="42"/>
  <c r="U10" i="42"/>
  <c r="T10" i="42"/>
  <c r="S10" i="42"/>
  <c r="R10" i="42"/>
  <c r="Q10" i="42"/>
  <c r="P10" i="42"/>
  <c r="O10" i="42"/>
  <c r="N10" i="42"/>
  <c r="M10" i="42"/>
  <c r="L10" i="42"/>
  <c r="K10" i="42"/>
  <c r="J10" i="42"/>
  <c r="I10" i="42"/>
  <c r="H10" i="42"/>
  <c r="G10" i="42"/>
  <c r="F10" i="42"/>
  <c r="E10" i="42"/>
  <c r="D10" i="42"/>
  <c r="AI17" i="42"/>
  <c r="AH17" i="42"/>
  <c r="AG17" i="42"/>
  <c r="AF17" i="42"/>
  <c r="AE17" i="42"/>
  <c r="AD17" i="42"/>
  <c r="AC17" i="42"/>
  <c r="AB17" i="42"/>
  <c r="AA17" i="42"/>
  <c r="Z17" i="42"/>
  <c r="Y17" i="42"/>
  <c r="X17" i="42"/>
  <c r="W17" i="42"/>
  <c r="V17" i="42"/>
  <c r="U17" i="42"/>
  <c r="T17" i="42"/>
  <c r="S17" i="42"/>
  <c r="R17" i="42"/>
  <c r="Q17" i="42"/>
  <c r="P17" i="42"/>
  <c r="O17" i="42"/>
  <c r="N17" i="42"/>
  <c r="M17" i="42"/>
  <c r="L17" i="42"/>
  <c r="K17" i="42"/>
  <c r="J17" i="42"/>
  <c r="I17" i="42"/>
  <c r="H17" i="42"/>
  <c r="G17" i="42"/>
  <c r="F17" i="42"/>
  <c r="E17" i="42"/>
  <c r="D17" i="42"/>
  <c r="AI21" i="42"/>
  <c r="AH21" i="42"/>
  <c r="AG21" i="42"/>
  <c r="AF21" i="42"/>
  <c r="AE21" i="42"/>
  <c r="AD21" i="42"/>
  <c r="AC21" i="42"/>
  <c r="AB21" i="42"/>
  <c r="AA21" i="42"/>
  <c r="Z21" i="42"/>
  <c r="Y21" i="42"/>
  <c r="X21" i="42"/>
  <c r="W21" i="42"/>
  <c r="V21" i="42"/>
  <c r="U21" i="42"/>
  <c r="T21" i="42"/>
  <c r="S21" i="42"/>
  <c r="R21" i="42"/>
  <c r="Q21" i="42"/>
  <c r="P21" i="42"/>
  <c r="O21" i="42"/>
  <c r="N21" i="42"/>
  <c r="M21" i="42"/>
  <c r="L21" i="42"/>
  <c r="K21" i="42"/>
  <c r="J21" i="42"/>
  <c r="I21" i="42"/>
  <c r="H21" i="42"/>
  <c r="G21" i="42"/>
  <c r="F21" i="42"/>
  <c r="E21" i="42"/>
  <c r="D21" i="42"/>
  <c r="AI15" i="42"/>
  <c r="AH15" i="42"/>
  <c r="AG15" i="42"/>
  <c r="AF15" i="42"/>
  <c r="AE15" i="42"/>
  <c r="AD15" i="42"/>
  <c r="AC15" i="42"/>
  <c r="AB15" i="42"/>
  <c r="AA15" i="42"/>
  <c r="Z15" i="42"/>
  <c r="Y15" i="42"/>
  <c r="X15" i="42"/>
  <c r="W15" i="42"/>
  <c r="V15" i="42"/>
  <c r="U15" i="42"/>
  <c r="T15" i="42"/>
  <c r="S15" i="42"/>
  <c r="R15" i="42"/>
  <c r="Q15" i="42"/>
  <c r="P15" i="42"/>
  <c r="O15" i="42"/>
  <c r="N15" i="42"/>
  <c r="M15" i="42"/>
  <c r="L15" i="42"/>
  <c r="K15" i="42"/>
  <c r="J15" i="42"/>
  <c r="I15" i="42"/>
  <c r="H15" i="42"/>
  <c r="G15" i="42"/>
  <c r="F15" i="42"/>
  <c r="E15" i="42"/>
  <c r="D15" i="42"/>
  <c r="AI5" i="42"/>
  <c r="AH5" i="42"/>
  <c r="AG5" i="42"/>
  <c r="AF5" i="42"/>
  <c r="AE5" i="42"/>
  <c r="AD5" i="42"/>
  <c r="AC5" i="42"/>
  <c r="AB5" i="42"/>
  <c r="AA5" i="42"/>
  <c r="Z5" i="42"/>
  <c r="Y5" i="42"/>
  <c r="X5" i="42"/>
  <c r="W5" i="42"/>
  <c r="V5" i="42"/>
  <c r="U5" i="42"/>
  <c r="T5" i="42"/>
  <c r="S5" i="42"/>
  <c r="R5" i="42"/>
  <c r="Q5" i="42"/>
  <c r="P5" i="42"/>
  <c r="O5" i="42"/>
  <c r="N5" i="42"/>
  <c r="M5" i="42"/>
  <c r="L5" i="42"/>
  <c r="K5" i="42"/>
  <c r="J5" i="42"/>
  <c r="I5" i="42"/>
  <c r="H5" i="42"/>
  <c r="G5" i="42"/>
  <c r="F5" i="42"/>
  <c r="E5" i="42"/>
  <c r="D5" i="42"/>
  <c r="AI8" i="42"/>
  <c r="AH8" i="42"/>
  <c r="AG8" i="42"/>
  <c r="AF8" i="42"/>
  <c r="AE8" i="42"/>
  <c r="AD8" i="42"/>
  <c r="AC8" i="42"/>
  <c r="AB8" i="42"/>
  <c r="AA8" i="42"/>
  <c r="Z8" i="42"/>
  <c r="Y8" i="42"/>
  <c r="X8" i="42"/>
  <c r="W8" i="42"/>
  <c r="V8" i="42"/>
  <c r="U8" i="42"/>
  <c r="T8" i="42"/>
  <c r="S8" i="42"/>
  <c r="R8" i="42"/>
  <c r="Q8" i="42"/>
  <c r="P8" i="42"/>
  <c r="O8" i="42"/>
  <c r="N8" i="42"/>
  <c r="M8" i="42"/>
  <c r="L8" i="42"/>
  <c r="K8" i="42"/>
  <c r="J8" i="42"/>
  <c r="I8" i="42"/>
  <c r="H8" i="42"/>
  <c r="G8" i="42"/>
  <c r="F8" i="42"/>
  <c r="E8" i="42"/>
  <c r="D8" i="42"/>
  <c r="AI12" i="42"/>
  <c r="AH12" i="42"/>
  <c r="AG12" i="42"/>
  <c r="AF12" i="42"/>
  <c r="AE12" i="42"/>
  <c r="AD12" i="42"/>
  <c r="AC12" i="42"/>
  <c r="AB12" i="42"/>
  <c r="AA12" i="42"/>
  <c r="Z12" i="42"/>
  <c r="Y12" i="42"/>
  <c r="X12" i="42"/>
  <c r="W12" i="42"/>
  <c r="V12" i="42"/>
  <c r="U12" i="42"/>
  <c r="T12" i="42"/>
  <c r="S12" i="42"/>
  <c r="R12" i="42"/>
  <c r="Q12" i="42"/>
  <c r="P12" i="42"/>
  <c r="O12" i="42"/>
  <c r="N12" i="42"/>
  <c r="M12" i="42"/>
  <c r="L12" i="42"/>
  <c r="K12" i="42"/>
  <c r="J12" i="42"/>
  <c r="I12" i="42"/>
  <c r="H12" i="42"/>
  <c r="G12" i="42"/>
  <c r="F12" i="42"/>
  <c r="E12" i="42"/>
  <c r="D12" i="42"/>
  <c r="AI9" i="42"/>
  <c r="AH9" i="42"/>
  <c r="AG9" i="42"/>
  <c r="AF9" i="42"/>
  <c r="AE9" i="42"/>
  <c r="AD9" i="42"/>
  <c r="AC9" i="42"/>
  <c r="AB9" i="42"/>
  <c r="AA9" i="42"/>
  <c r="Z9" i="42"/>
  <c r="Y9" i="42"/>
  <c r="X9" i="42"/>
  <c r="W9" i="42"/>
  <c r="V9" i="42"/>
  <c r="U9" i="42"/>
  <c r="T9" i="42"/>
  <c r="S9" i="42"/>
  <c r="R9" i="42"/>
  <c r="Q9" i="42"/>
  <c r="P9" i="42"/>
  <c r="O9" i="42"/>
  <c r="N9" i="42"/>
  <c r="M9" i="42"/>
  <c r="L9" i="42"/>
  <c r="K9" i="42"/>
  <c r="J9" i="42"/>
  <c r="I9" i="42"/>
  <c r="H9" i="42"/>
  <c r="G9" i="42"/>
  <c r="F9" i="42"/>
  <c r="E9" i="42"/>
  <c r="D9" i="42"/>
  <c r="AR16" i="42"/>
  <c r="AJ16" i="42"/>
  <c r="AR11" i="42"/>
  <c r="AK11" i="42"/>
  <c r="AR3" i="42"/>
  <c r="AJ3" i="42"/>
  <c r="AR2" i="42"/>
  <c r="AR18" i="42"/>
  <c r="AR22" i="42"/>
  <c r="AR13" i="42"/>
  <c r="AR7" i="42"/>
  <c r="AR23" i="42"/>
  <c r="AK23" i="42"/>
  <c r="AR6" i="42"/>
  <c r="AR19" i="42"/>
  <c r="AR10" i="42"/>
  <c r="AR17" i="42"/>
  <c r="AR21" i="42"/>
  <c r="AR15" i="42"/>
  <c r="AR5" i="42"/>
  <c r="AR8" i="42"/>
  <c r="AR12" i="42"/>
  <c r="AR9" i="42"/>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J20" i="36"/>
  <c r="I20" i="36"/>
  <c r="H20" i="36"/>
  <c r="G20" i="36"/>
  <c r="F20" i="36"/>
  <c r="E20" i="36"/>
  <c r="D20" i="36"/>
  <c r="AI8" i="36"/>
  <c r="AH8" i="36"/>
  <c r="AG8" i="36"/>
  <c r="AF8" i="36"/>
  <c r="AE8" i="36"/>
  <c r="AD8" i="36"/>
  <c r="AC8" i="36"/>
  <c r="AB8" i="36"/>
  <c r="AA8" i="36"/>
  <c r="Z8" i="36"/>
  <c r="Y8" i="36"/>
  <c r="X8" i="36"/>
  <c r="W8" i="36"/>
  <c r="V8" i="36"/>
  <c r="U8" i="36"/>
  <c r="T8" i="36"/>
  <c r="S8" i="36"/>
  <c r="R8" i="36"/>
  <c r="Q8" i="36"/>
  <c r="P8" i="36"/>
  <c r="O8" i="36"/>
  <c r="N8" i="36"/>
  <c r="M8" i="36"/>
  <c r="L8" i="36"/>
  <c r="K8" i="36"/>
  <c r="J8" i="36"/>
  <c r="I8" i="36"/>
  <c r="H8" i="36"/>
  <c r="G8" i="36"/>
  <c r="F8" i="36"/>
  <c r="E8" i="36"/>
  <c r="D8"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J22" i="36"/>
  <c r="I22" i="36"/>
  <c r="H22" i="36"/>
  <c r="G22" i="36"/>
  <c r="F22" i="36"/>
  <c r="E22" i="36"/>
  <c r="D22" i="36"/>
  <c r="AI4" i="36"/>
  <c r="AH4" i="36"/>
  <c r="AG4" i="36"/>
  <c r="AF4" i="36"/>
  <c r="AE4" i="36"/>
  <c r="AD4" i="36"/>
  <c r="AC4" i="36"/>
  <c r="AB4" i="36"/>
  <c r="AA4" i="36"/>
  <c r="Z4" i="36"/>
  <c r="Y4" i="36"/>
  <c r="X4" i="36"/>
  <c r="W4" i="36"/>
  <c r="V4" i="36"/>
  <c r="U4" i="36"/>
  <c r="T4" i="36"/>
  <c r="S4" i="36"/>
  <c r="R4" i="36"/>
  <c r="Q4" i="36"/>
  <c r="P4" i="36"/>
  <c r="O4" i="36"/>
  <c r="N4" i="36"/>
  <c r="M4" i="36"/>
  <c r="L4" i="36"/>
  <c r="K4" i="36"/>
  <c r="J4" i="36"/>
  <c r="I4" i="36"/>
  <c r="H4" i="36"/>
  <c r="G4" i="36"/>
  <c r="F4" i="36"/>
  <c r="E4" i="36"/>
  <c r="D4" i="36"/>
  <c r="AI6" i="36"/>
  <c r="AH6" i="36"/>
  <c r="AG6" i="36"/>
  <c r="AF6" i="36"/>
  <c r="AE6" i="36"/>
  <c r="AD6" i="36"/>
  <c r="AC6" i="36"/>
  <c r="AB6" i="36"/>
  <c r="AA6" i="36"/>
  <c r="Z6" i="36"/>
  <c r="Y6" i="36"/>
  <c r="X6" i="36"/>
  <c r="W6" i="36"/>
  <c r="V6" i="36"/>
  <c r="U6" i="36"/>
  <c r="T6" i="36"/>
  <c r="S6" i="36"/>
  <c r="R6" i="36"/>
  <c r="Q6" i="36"/>
  <c r="P6" i="36"/>
  <c r="O6" i="36"/>
  <c r="N6" i="36"/>
  <c r="M6" i="36"/>
  <c r="L6" i="36"/>
  <c r="K6" i="36"/>
  <c r="J6" i="36"/>
  <c r="I6" i="36"/>
  <c r="H6" i="36"/>
  <c r="G6" i="36"/>
  <c r="F6" i="36"/>
  <c r="E6" i="36"/>
  <c r="D6" i="36"/>
  <c r="AI3" i="36"/>
  <c r="AH3" i="36"/>
  <c r="AG3" i="36"/>
  <c r="AF3" i="36"/>
  <c r="AE3" i="36"/>
  <c r="AD3" i="36"/>
  <c r="AC3" i="36"/>
  <c r="AB3" i="36"/>
  <c r="AA3" i="36"/>
  <c r="Z3" i="36"/>
  <c r="Y3" i="36"/>
  <c r="X3" i="36"/>
  <c r="W3" i="36"/>
  <c r="V3" i="36"/>
  <c r="U3" i="36"/>
  <c r="T3" i="36"/>
  <c r="S3" i="36"/>
  <c r="R3" i="36"/>
  <c r="Q3" i="36"/>
  <c r="P3" i="36"/>
  <c r="O3" i="36"/>
  <c r="N3" i="36"/>
  <c r="M3" i="36"/>
  <c r="L3" i="36"/>
  <c r="K3" i="36"/>
  <c r="J3" i="36"/>
  <c r="I3" i="36"/>
  <c r="H3" i="36"/>
  <c r="G3" i="36"/>
  <c r="F3" i="36"/>
  <c r="E3" i="36"/>
  <c r="D3" i="36"/>
  <c r="AI13" i="36"/>
  <c r="AH13" i="36"/>
  <c r="AG13" i="36"/>
  <c r="AF13" i="36"/>
  <c r="AE13" i="36"/>
  <c r="AD13" i="36"/>
  <c r="AC13" i="36"/>
  <c r="AB13" i="36"/>
  <c r="AA13" i="36"/>
  <c r="Z13" i="36"/>
  <c r="Y13" i="36"/>
  <c r="X13" i="36"/>
  <c r="W13" i="36"/>
  <c r="V13" i="36"/>
  <c r="U13" i="36"/>
  <c r="T13" i="36"/>
  <c r="S13" i="36"/>
  <c r="R13" i="36"/>
  <c r="Q13" i="36"/>
  <c r="P13" i="36"/>
  <c r="O13" i="36"/>
  <c r="N13" i="36"/>
  <c r="M13" i="36"/>
  <c r="L13" i="36"/>
  <c r="K13" i="36"/>
  <c r="J13" i="36"/>
  <c r="I13" i="36"/>
  <c r="H13" i="36"/>
  <c r="G13" i="36"/>
  <c r="F13" i="36"/>
  <c r="E13" i="36"/>
  <c r="D13"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J15" i="36"/>
  <c r="I15" i="36"/>
  <c r="H15" i="36"/>
  <c r="G15" i="36"/>
  <c r="F15" i="36"/>
  <c r="E15" i="36"/>
  <c r="D15"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J18" i="36"/>
  <c r="I18" i="36"/>
  <c r="H18" i="36"/>
  <c r="G18" i="36"/>
  <c r="F18" i="36"/>
  <c r="E18" i="36"/>
  <c r="D18"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J12" i="36"/>
  <c r="I12" i="36"/>
  <c r="H12" i="36"/>
  <c r="G12" i="36"/>
  <c r="F12" i="36"/>
  <c r="E12" i="36"/>
  <c r="D12"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J10" i="36"/>
  <c r="I10" i="36"/>
  <c r="H10" i="36"/>
  <c r="G10" i="36"/>
  <c r="F10" i="36"/>
  <c r="E10" i="36"/>
  <c r="D10"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J16" i="36"/>
  <c r="I16" i="36"/>
  <c r="H16" i="36"/>
  <c r="G16" i="36"/>
  <c r="F16" i="36"/>
  <c r="E16" i="36"/>
  <c r="D16"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J21" i="36"/>
  <c r="I21" i="36"/>
  <c r="H21" i="36"/>
  <c r="G21" i="36"/>
  <c r="F21" i="36"/>
  <c r="E21" i="36"/>
  <c r="D21" i="36"/>
  <c r="AI7" i="36"/>
  <c r="AH7" i="36"/>
  <c r="AG7" i="36"/>
  <c r="AF7" i="36"/>
  <c r="AE7" i="36"/>
  <c r="AD7" i="36"/>
  <c r="AC7" i="36"/>
  <c r="AB7" i="36"/>
  <c r="AA7" i="36"/>
  <c r="Z7" i="36"/>
  <c r="Y7" i="36"/>
  <c r="X7" i="36"/>
  <c r="W7" i="36"/>
  <c r="V7" i="36"/>
  <c r="U7" i="36"/>
  <c r="T7" i="36"/>
  <c r="S7" i="36"/>
  <c r="R7" i="36"/>
  <c r="Q7" i="36"/>
  <c r="P7" i="36"/>
  <c r="O7" i="36"/>
  <c r="N7" i="36"/>
  <c r="M7" i="36"/>
  <c r="L7" i="36"/>
  <c r="K7" i="36"/>
  <c r="J7" i="36"/>
  <c r="I7" i="36"/>
  <c r="H7" i="36"/>
  <c r="G7" i="36"/>
  <c r="F7" i="36"/>
  <c r="E7" i="36"/>
  <c r="D7"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F2" i="36"/>
  <c r="E2" i="36"/>
  <c r="D2"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J19" i="36"/>
  <c r="I19" i="36"/>
  <c r="H19" i="36"/>
  <c r="G19" i="36"/>
  <c r="F19" i="36"/>
  <c r="E19" i="36"/>
  <c r="D19"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J11" i="36"/>
  <c r="I11" i="36"/>
  <c r="H11" i="36"/>
  <c r="G11" i="36"/>
  <c r="F11" i="36"/>
  <c r="E11" i="36"/>
  <c r="D11" i="36"/>
  <c r="AI9" i="36"/>
  <c r="AH9" i="36"/>
  <c r="AG9" i="36"/>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AI5" i="36"/>
  <c r="AH5" i="36"/>
  <c r="AG5" i="36"/>
  <c r="AF5" i="36"/>
  <c r="AE5" i="36"/>
  <c r="AD5" i="36"/>
  <c r="AC5" i="36"/>
  <c r="AB5" i="36"/>
  <c r="AA5" i="36"/>
  <c r="Z5" i="36"/>
  <c r="Y5" i="36"/>
  <c r="X5" i="36"/>
  <c r="W5" i="36"/>
  <c r="V5" i="36"/>
  <c r="U5" i="36"/>
  <c r="T5" i="36"/>
  <c r="S5" i="36"/>
  <c r="R5" i="36"/>
  <c r="Q5" i="36"/>
  <c r="P5" i="36"/>
  <c r="O5" i="36"/>
  <c r="N5" i="36"/>
  <c r="M5" i="36"/>
  <c r="L5" i="36"/>
  <c r="K5" i="36"/>
  <c r="J5" i="36"/>
  <c r="I5" i="36"/>
  <c r="H5" i="36"/>
  <c r="G5" i="36"/>
  <c r="F5" i="36"/>
  <c r="E5" i="36"/>
  <c r="D5"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J14" i="36"/>
  <c r="I14" i="36"/>
  <c r="H14" i="36"/>
  <c r="G14" i="36"/>
  <c r="F14" i="36"/>
  <c r="E14" i="36"/>
  <c r="D14" i="36"/>
  <c r="AR20" i="36"/>
  <c r="AJ20" i="36"/>
  <c r="AL20" i="36"/>
  <c r="AR8" i="36"/>
  <c r="AJ8" i="36"/>
  <c r="AR22" i="36"/>
  <c r="AJ22" i="36"/>
  <c r="AR4" i="36"/>
  <c r="AR6" i="36"/>
  <c r="AJ6" i="36"/>
  <c r="AR3" i="36"/>
  <c r="AR13" i="36"/>
  <c r="AK13" i="36"/>
  <c r="AR15" i="36"/>
  <c r="AR18" i="36"/>
  <c r="AR12" i="36"/>
  <c r="AK12" i="36"/>
  <c r="AR10" i="36"/>
  <c r="AR16" i="36"/>
  <c r="AR21" i="36"/>
  <c r="AR7" i="36"/>
  <c r="AR2" i="36"/>
  <c r="AR19" i="36"/>
  <c r="AR11" i="36"/>
  <c r="AR9" i="36"/>
  <c r="AR5" i="36"/>
  <c r="AR14" i="36"/>
  <c r="AI7" i="28"/>
  <c r="AH7" i="28"/>
  <c r="AG7" i="28"/>
  <c r="AF7" i="28"/>
  <c r="AE7" i="28"/>
  <c r="AD7" i="28"/>
  <c r="AC7" i="28"/>
  <c r="AB7" i="28"/>
  <c r="AA7" i="28"/>
  <c r="Z7" i="28"/>
  <c r="Y7" i="28"/>
  <c r="X7" i="28"/>
  <c r="W7" i="28"/>
  <c r="V7" i="28"/>
  <c r="U7" i="28"/>
  <c r="T7" i="28"/>
  <c r="S7" i="28"/>
  <c r="R7" i="28"/>
  <c r="Q7" i="28"/>
  <c r="P7" i="28"/>
  <c r="O7" i="28"/>
  <c r="N7" i="28"/>
  <c r="M7" i="28"/>
  <c r="L7" i="28"/>
  <c r="K7" i="28"/>
  <c r="J7" i="28"/>
  <c r="I7" i="28"/>
  <c r="H7" i="28"/>
  <c r="G7" i="28"/>
  <c r="F7" i="28"/>
  <c r="E7" i="28"/>
  <c r="D7" i="28"/>
  <c r="AI6" i="28"/>
  <c r="AH6" i="28"/>
  <c r="AG6" i="28"/>
  <c r="AF6" i="28"/>
  <c r="AE6" i="28"/>
  <c r="AD6" i="28"/>
  <c r="AC6" i="28"/>
  <c r="AB6" i="28"/>
  <c r="AA6" i="28"/>
  <c r="Z6" i="28"/>
  <c r="Y6" i="28"/>
  <c r="X6" i="28"/>
  <c r="W6" i="28"/>
  <c r="V6" i="28"/>
  <c r="U6" i="28"/>
  <c r="T6" i="28"/>
  <c r="S6" i="28"/>
  <c r="R6" i="28"/>
  <c r="Q6" i="28"/>
  <c r="P6" i="28"/>
  <c r="O6" i="28"/>
  <c r="N6" i="28"/>
  <c r="M6" i="28"/>
  <c r="L6" i="28"/>
  <c r="K6" i="28"/>
  <c r="J6" i="28"/>
  <c r="I6" i="28"/>
  <c r="H6" i="28"/>
  <c r="G6" i="28"/>
  <c r="F6" i="28"/>
  <c r="E6" i="28"/>
  <c r="D6" i="28"/>
  <c r="AI5" i="28"/>
  <c r="AH5" i="28"/>
  <c r="AG5" i="28"/>
  <c r="AF5" i="28"/>
  <c r="AE5" i="28"/>
  <c r="AD5" i="28"/>
  <c r="AC5" i="28"/>
  <c r="AB5" i="28"/>
  <c r="AA5" i="28"/>
  <c r="Z5" i="28"/>
  <c r="Y5" i="28"/>
  <c r="X5" i="28"/>
  <c r="W5" i="28"/>
  <c r="V5" i="28"/>
  <c r="U5" i="28"/>
  <c r="T5" i="28"/>
  <c r="S5" i="28"/>
  <c r="R5" i="28"/>
  <c r="Q5" i="28"/>
  <c r="P5" i="28"/>
  <c r="O5" i="28"/>
  <c r="N5" i="28"/>
  <c r="M5" i="28"/>
  <c r="L5" i="28"/>
  <c r="K5" i="28"/>
  <c r="J5" i="28"/>
  <c r="I5" i="28"/>
  <c r="H5" i="28"/>
  <c r="G5" i="28"/>
  <c r="F5" i="28"/>
  <c r="E5" i="28"/>
  <c r="D5" i="28"/>
  <c r="AI4" i="28"/>
  <c r="AH4" i="28"/>
  <c r="AG4" i="28"/>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AI3" i="28"/>
  <c r="AH3" i="28"/>
  <c r="AG3" i="28"/>
  <c r="AF3" i="28"/>
  <c r="AE3" i="28"/>
  <c r="AD3" i="28"/>
  <c r="AC3" i="28"/>
  <c r="AB3" i="28"/>
  <c r="AA3" i="28"/>
  <c r="Z3" i="28"/>
  <c r="Y3" i="28"/>
  <c r="X3" i="28"/>
  <c r="W3" i="28"/>
  <c r="V3" i="28"/>
  <c r="U3" i="28"/>
  <c r="T3" i="28"/>
  <c r="S3" i="28"/>
  <c r="R3" i="28"/>
  <c r="Q3" i="28"/>
  <c r="P3" i="28"/>
  <c r="O3" i="28"/>
  <c r="N3" i="28"/>
  <c r="M3" i="28"/>
  <c r="L3" i="28"/>
  <c r="K3" i="28"/>
  <c r="J3" i="28"/>
  <c r="I3" i="28"/>
  <c r="H3" i="28"/>
  <c r="G3" i="28"/>
  <c r="F3" i="28"/>
  <c r="E3" i="28"/>
  <c r="D3"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J20" i="28"/>
  <c r="I20" i="28"/>
  <c r="H20" i="28"/>
  <c r="G20" i="28"/>
  <c r="F20" i="28"/>
  <c r="E20" i="28"/>
  <c r="D20"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J24" i="28"/>
  <c r="I24" i="28"/>
  <c r="H24" i="28"/>
  <c r="G24" i="28"/>
  <c r="F24" i="28"/>
  <c r="E24" i="28"/>
  <c r="D24"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J22" i="28"/>
  <c r="I22" i="28"/>
  <c r="H22" i="28"/>
  <c r="G22" i="28"/>
  <c r="F22" i="28"/>
  <c r="E22" i="28"/>
  <c r="D22" i="28"/>
  <c r="AI9" i="28"/>
  <c r="AH9" i="28"/>
  <c r="AG9" i="28"/>
  <c r="AF9" i="28"/>
  <c r="AE9" i="28"/>
  <c r="AD9" i="28"/>
  <c r="AC9" i="28"/>
  <c r="AB9" i="28"/>
  <c r="AA9" i="28"/>
  <c r="Z9" i="28"/>
  <c r="Y9" i="28"/>
  <c r="X9" i="28"/>
  <c r="W9" i="28"/>
  <c r="V9" i="28"/>
  <c r="U9" i="28"/>
  <c r="T9" i="28"/>
  <c r="S9" i="28"/>
  <c r="R9" i="28"/>
  <c r="Q9" i="28"/>
  <c r="P9" i="28"/>
  <c r="O9" i="28"/>
  <c r="N9" i="28"/>
  <c r="M9" i="28"/>
  <c r="L9" i="28"/>
  <c r="K9" i="28"/>
  <c r="J9" i="28"/>
  <c r="I9" i="28"/>
  <c r="H9" i="28"/>
  <c r="G9" i="28"/>
  <c r="F9" i="28"/>
  <c r="E9" i="28"/>
  <c r="D9"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J18" i="28"/>
  <c r="I18" i="28"/>
  <c r="H18" i="28"/>
  <c r="G18" i="28"/>
  <c r="F18" i="28"/>
  <c r="E18" i="28"/>
  <c r="D18"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J16" i="28"/>
  <c r="I16" i="28"/>
  <c r="H16" i="28"/>
  <c r="G16" i="28"/>
  <c r="F16" i="28"/>
  <c r="E16" i="28"/>
  <c r="D16" i="28"/>
  <c r="AI27" i="28"/>
  <c r="AH27" i="28"/>
  <c r="AG27" i="28"/>
  <c r="AF27" i="28"/>
  <c r="AE27" i="28"/>
  <c r="AD27" i="28"/>
  <c r="AC27" i="28"/>
  <c r="AB27" i="28"/>
  <c r="AA27" i="28"/>
  <c r="Z27" i="28"/>
  <c r="Y27" i="28"/>
  <c r="X27" i="28"/>
  <c r="W27" i="28"/>
  <c r="V27" i="28"/>
  <c r="U27" i="28"/>
  <c r="T27" i="28"/>
  <c r="S27" i="28"/>
  <c r="R27" i="28"/>
  <c r="Q27" i="28"/>
  <c r="P27" i="28"/>
  <c r="O27" i="28"/>
  <c r="N27" i="28"/>
  <c r="M27" i="28"/>
  <c r="L27" i="28"/>
  <c r="K27" i="28"/>
  <c r="J27" i="28"/>
  <c r="I27" i="28"/>
  <c r="H27" i="28"/>
  <c r="G27" i="28"/>
  <c r="F27" i="28"/>
  <c r="E27" i="28"/>
  <c r="D27"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J25" i="28"/>
  <c r="I25" i="28"/>
  <c r="H25" i="28"/>
  <c r="G25" i="28"/>
  <c r="F25" i="28"/>
  <c r="E25" i="28"/>
  <c r="D25" i="28"/>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J14" i="28"/>
  <c r="I14" i="28"/>
  <c r="H14" i="28"/>
  <c r="G14" i="28"/>
  <c r="F14" i="28"/>
  <c r="E14" i="28"/>
  <c r="D14"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J15" i="28"/>
  <c r="I15" i="28"/>
  <c r="H15" i="28"/>
  <c r="G15" i="28"/>
  <c r="F15" i="28"/>
  <c r="E15" i="28"/>
  <c r="D15"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J12" i="28"/>
  <c r="I12" i="28"/>
  <c r="H12" i="28"/>
  <c r="G12" i="28"/>
  <c r="F12" i="28"/>
  <c r="E12" i="28"/>
  <c r="D12"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J11" i="28"/>
  <c r="I11" i="28"/>
  <c r="H11" i="28"/>
  <c r="G11" i="28"/>
  <c r="F11" i="28"/>
  <c r="E11" i="28"/>
  <c r="D11"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J19" i="28"/>
  <c r="I19" i="28"/>
  <c r="H19" i="28"/>
  <c r="G19" i="28"/>
  <c r="F19" i="28"/>
  <c r="E19" i="28"/>
  <c r="D19" i="28"/>
  <c r="AI26" i="28"/>
  <c r="AH26" i="28"/>
  <c r="AG26" i="28"/>
  <c r="AF26" i="28"/>
  <c r="AE26" i="28"/>
  <c r="AD26" i="28"/>
  <c r="AC26" i="28"/>
  <c r="AB26" i="28"/>
  <c r="AA26" i="28"/>
  <c r="Z26" i="28"/>
  <c r="Y26" i="28"/>
  <c r="X26" i="28"/>
  <c r="W26" i="28"/>
  <c r="V26" i="28"/>
  <c r="U26" i="28"/>
  <c r="T26" i="28"/>
  <c r="S26" i="28"/>
  <c r="R26" i="28"/>
  <c r="Q26" i="28"/>
  <c r="P26" i="28"/>
  <c r="O26" i="28"/>
  <c r="N26" i="28"/>
  <c r="M26" i="28"/>
  <c r="L26" i="28"/>
  <c r="K26" i="28"/>
  <c r="J26" i="28"/>
  <c r="I26" i="28"/>
  <c r="H26" i="28"/>
  <c r="G26" i="28"/>
  <c r="F26" i="28"/>
  <c r="E26" i="28"/>
  <c r="D26"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J21" i="28"/>
  <c r="I21" i="28"/>
  <c r="H21" i="28"/>
  <c r="G21" i="28"/>
  <c r="F21" i="28"/>
  <c r="E21" i="28"/>
  <c r="D21"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J23" i="28"/>
  <c r="I23" i="28"/>
  <c r="H23" i="28"/>
  <c r="G23" i="28"/>
  <c r="F23" i="28"/>
  <c r="E23" i="28"/>
  <c r="D23"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J10" i="28"/>
  <c r="I10" i="28"/>
  <c r="H10" i="28"/>
  <c r="G10" i="28"/>
  <c r="F10" i="28"/>
  <c r="E10" i="28"/>
  <c r="D10"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J17" i="28"/>
  <c r="I17" i="28"/>
  <c r="H17" i="28"/>
  <c r="G17" i="28"/>
  <c r="F17" i="28"/>
  <c r="E17" i="28"/>
  <c r="D17" i="28"/>
  <c r="AR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AR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AR7" i="28"/>
  <c r="AL7" i="28"/>
  <c r="AR6" i="28"/>
  <c r="AK6" i="28"/>
  <c r="AR5" i="28"/>
  <c r="AR4" i="28"/>
  <c r="AJ4" i="28"/>
  <c r="AL4" i="28"/>
  <c r="AR3" i="28"/>
  <c r="AR20" i="28"/>
  <c r="AL20" i="28"/>
  <c r="AR24" i="28"/>
  <c r="AJ24" i="28"/>
  <c r="AL24" i="28"/>
  <c r="AR22" i="28"/>
  <c r="AJ22" i="28"/>
  <c r="AL22" i="28"/>
  <c r="AR9" i="28"/>
  <c r="AR18" i="28"/>
  <c r="AL18" i="28"/>
  <c r="AR16" i="28"/>
  <c r="AR27" i="28"/>
  <c r="AR25" i="28"/>
  <c r="AR2" i="28"/>
  <c r="AR14" i="28"/>
  <c r="AR15" i="28"/>
  <c r="AR12" i="28"/>
  <c r="AR11" i="28"/>
  <c r="AR19" i="28"/>
  <c r="AR26" i="28"/>
  <c r="AR21" i="28"/>
  <c r="AR23" i="28"/>
  <c r="AR10" i="28"/>
  <c r="AR17" i="28"/>
  <c r="AR8" i="27"/>
  <c r="AR13" i="27"/>
  <c r="AL13" i="27"/>
  <c r="AR7" i="27"/>
  <c r="AL7" i="27"/>
  <c r="AK7" i="27"/>
  <c r="AR6" i="27"/>
  <c r="AL6" i="27"/>
  <c r="AR5" i="27"/>
  <c r="AR20" i="27"/>
  <c r="AR11" i="27"/>
  <c r="AR4" i="27"/>
  <c r="AL4" i="27"/>
  <c r="AK4" i="27"/>
  <c r="AR3" i="27"/>
  <c r="AR15" i="27"/>
  <c r="AR2" i="27"/>
  <c r="AR21" i="27"/>
  <c r="AR22" i="27"/>
  <c r="AR17" i="27"/>
  <c r="AR16" i="27"/>
  <c r="AR24" i="27"/>
  <c r="AR14" i="27"/>
  <c r="AR25" i="27"/>
  <c r="AR12" i="27"/>
  <c r="AR9" i="27"/>
  <c r="AR18" i="27"/>
  <c r="AR8" i="26"/>
  <c r="AI8"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AR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L22" i="26"/>
  <c r="K22" i="26"/>
  <c r="J22" i="26"/>
  <c r="I22" i="26"/>
  <c r="H22" i="26"/>
  <c r="G22" i="26"/>
  <c r="F22" i="26"/>
  <c r="E22" i="26"/>
  <c r="D22" i="26"/>
  <c r="L7" i="26"/>
  <c r="K7" i="26"/>
  <c r="J7" i="26"/>
  <c r="I7" i="26"/>
  <c r="H7" i="26"/>
  <c r="G7" i="26"/>
  <c r="F7" i="26"/>
  <c r="E7" i="26"/>
  <c r="D7" i="26"/>
  <c r="L6" i="26"/>
  <c r="K6" i="26"/>
  <c r="J6" i="26"/>
  <c r="I6" i="26"/>
  <c r="H6" i="26"/>
  <c r="G6" i="26"/>
  <c r="F6" i="26"/>
  <c r="E6" i="26"/>
  <c r="D6" i="26"/>
  <c r="L15" i="26"/>
  <c r="K15" i="26"/>
  <c r="J15" i="26"/>
  <c r="I15" i="26"/>
  <c r="H15" i="26"/>
  <c r="G15" i="26"/>
  <c r="F15" i="26"/>
  <c r="E15" i="26"/>
  <c r="D15" i="26"/>
  <c r="L5" i="26"/>
  <c r="K5" i="26"/>
  <c r="J5" i="26"/>
  <c r="I5" i="26"/>
  <c r="H5" i="26"/>
  <c r="G5" i="26"/>
  <c r="F5" i="26"/>
  <c r="E5" i="26"/>
  <c r="D5" i="26"/>
  <c r="L4" i="26"/>
  <c r="K4" i="26"/>
  <c r="J4" i="26"/>
  <c r="I4" i="26"/>
  <c r="H4" i="26"/>
  <c r="G4" i="26"/>
  <c r="F4" i="26"/>
  <c r="E4" i="26"/>
  <c r="D4" i="26"/>
  <c r="L26" i="26"/>
  <c r="K26" i="26"/>
  <c r="J26" i="26"/>
  <c r="I26" i="26"/>
  <c r="H26" i="26"/>
  <c r="G26" i="26"/>
  <c r="F26" i="26"/>
  <c r="E26" i="26"/>
  <c r="D26" i="26"/>
  <c r="L18" i="26"/>
  <c r="K18" i="26"/>
  <c r="J18" i="26"/>
  <c r="I18" i="26"/>
  <c r="H18" i="26"/>
  <c r="G18" i="26"/>
  <c r="F18" i="26"/>
  <c r="E18" i="26"/>
  <c r="D18" i="26"/>
  <c r="L17" i="26"/>
  <c r="K17" i="26"/>
  <c r="J17" i="26"/>
  <c r="I17" i="26"/>
  <c r="H17" i="26"/>
  <c r="G17" i="26"/>
  <c r="F17" i="26"/>
  <c r="E17" i="26"/>
  <c r="D17" i="26"/>
  <c r="L27" i="26"/>
  <c r="K27" i="26"/>
  <c r="J27" i="26"/>
  <c r="I27" i="26"/>
  <c r="H27" i="26"/>
  <c r="G27" i="26"/>
  <c r="F27" i="26"/>
  <c r="E27" i="26"/>
  <c r="D27" i="26"/>
  <c r="L25" i="26"/>
  <c r="K25" i="26"/>
  <c r="J25" i="26"/>
  <c r="I25" i="26"/>
  <c r="H25" i="26"/>
  <c r="G25" i="26"/>
  <c r="F25" i="26"/>
  <c r="E25" i="26"/>
  <c r="D25" i="26"/>
  <c r="L3" i="26"/>
  <c r="K3" i="26"/>
  <c r="J3" i="26"/>
  <c r="I3" i="26"/>
  <c r="H3" i="26"/>
  <c r="G3" i="26"/>
  <c r="F3" i="26"/>
  <c r="E3" i="26"/>
  <c r="D3" i="26"/>
  <c r="L23" i="26"/>
  <c r="K23" i="26"/>
  <c r="J23" i="26"/>
  <c r="I23" i="26"/>
  <c r="H23" i="26"/>
  <c r="G23" i="26"/>
  <c r="F23" i="26"/>
  <c r="E23" i="26"/>
  <c r="D23" i="26"/>
  <c r="L10" i="26"/>
  <c r="K10" i="26"/>
  <c r="J10" i="26"/>
  <c r="I10" i="26"/>
  <c r="H10" i="26"/>
  <c r="G10" i="26"/>
  <c r="F10" i="26"/>
  <c r="E10" i="26"/>
  <c r="D10" i="26"/>
  <c r="L16" i="26"/>
  <c r="K16" i="26"/>
  <c r="J16" i="26"/>
  <c r="I16" i="26"/>
  <c r="H16" i="26"/>
  <c r="G16" i="26"/>
  <c r="F16" i="26"/>
  <c r="E16" i="26"/>
  <c r="D16" i="26"/>
  <c r="L19" i="26"/>
  <c r="K19" i="26"/>
  <c r="J19" i="26"/>
  <c r="I19" i="26"/>
  <c r="H19" i="26"/>
  <c r="G19" i="26"/>
  <c r="F19" i="26"/>
  <c r="E19" i="26"/>
  <c r="D19" i="26"/>
  <c r="L12" i="26"/>
  <c r="K12" i="26"/>
  <c r="J12" i="26"/>
  <c r="I12" i="26"/>
  <c r="H12" i="26"/>
  <c r="G12" i="26"/>
  <c r="F12" i="26"/>
  <c r="E12" i="26"/>
  <c r="D12" i="26"/>
  <c r="L2" i="26"/>
  <c r="K2" i="26"/>
  <c r="J2" i="26"/>
  <c r="I2" i="26"/>
  <c r="H2" i="26"/>
  <c r="G2" i="26"/>
  <c r="F2" i="26"/>
  <c r="E2" i="26"/>
  <c r="D2" i="26"/>
  <c r="L20" i="26"/>
  <c r="K20" i="26"/>
  <c r="J20" i="26"/>
  <c r="I20" i="26"/>
  <c r="H20" i="26"/>
  <c r="G20" i="26"/>
  <c r="F20" i="26"/>
  <c r="E20" i="26"/>
  <c r="D20" i="26"/>
  <c r="L21" i="26"/>
  <c r="K21" i="26"/>
  <c r="J21" i="26"/>
  <c r="I21" i="26"/>
  <c r="H21" i="26"/>
  <c r="G21" i="26"/>
  <c r="F21" i="26"/>
  <c r="E21" i="26"/>
  <c r="D21" i="26"/>
  <c r="L24" i="26"/>
  <c r="K24" i="26"/>
  <c r="J24" i="26"/>
  <c r="I24" i="26"/>
  <c r="H24" i="26"/>
  <c r="G24" i="26"/>
  <c r="F24" i="26"/>
  <c r="E24" i="26"/>
  <c r="D24" i="26"/>
  <c r="L14" i="26"/>
  <c r="K14" i="26"/>
  <c r="J14" i="26"/>
  <c r="I14" i="26"/>
  <c r="H14" i="26"/>
  <c r="G14" i="26"/>
  <c r="F14" i="26"/>
  <c r="E14" i="26"/>
  <c r="D14" i="26"/>
  <c r="L11" i="26"/>
  <c r="K11" i="26"/>
  <c r="J11" i="26"/>
  <c r="I11" i="26"/>
  <c r="H11" i="26"/>
  <c r="G11" i="26"/>
  <c r="F11" i="26"/>
  <c r="E11" i="26"/>
  <c r="D11" i="26"/>
  <c r="X22" i="26"/>
  <c r="W22" i="26"/>
  <c r="V22" i="26"/>
  <c r="U22" i="26"/>
  <c r="T22" i="26"/>
  <c r="S22" i="26"/>
  <c r="R22" i="26"/>
  <c r="Q22" i="26"/>
  <c r="P22" i="26"/>
  <c r="O22" i="26"/>
  <c r="N22" i="26"/>
  <c r="M22" i="26"/>
  <c r="X7" i="26"/>
  <c r="W7" i="26"/>
  <c r="V7" i="26"/>
  <c r="U7" i="26"/>
  <c r="T7" i="26"/>
  <c r="S7" i="26"/>
  <c r="R7" i="26"/>
  <c r="Q7" i="26"/>
  <c r="P7" i="26"/>
  <c r="O7" i="26"/>
  <c r="N7" i="26"/>
  <c r="M7" i="26"/>
  <c r="X6" i="26"/>
  <c r="W6" i="26"/>
  <c r="V6" i="26"/>
  <c r="U6" i="26"/>
  <c r="T6" i="26"/>
  <c r="S6" i="26"/>
  <c r="R6" i="26"/>
  <c r="Q6" i="26"/>
  <c r="P6" i="26"/>
  <c r="O6" i="26"/>
  <c r="N6" i="26"/>
  <c r="M6" i="26"/>
  <c r="X15" i="26"/>
  <c r="W15" i="26"/>
  <c r="V15" i="26"/>
  <c r="U15" i="26"/>
  <c r="T15" i="26"/>
  <c r="S15" i="26"/>
  <c r="R15" i="26"/>
  <c r="Q15" i="26"/>
  <c r="P15" i="26"/>
  <c r="O15" i="26"/>
  <c r="N15" i="26"/>
  <c r="M15" i="26"/>
  <c r="X5" i="26"/>
  <c r="W5" i="26"/>
  <c r="V5" i="26"/>
  <c r="U5" i="26"/>
  <c r="T5" i="26"/>
  <c r="S5" i="26"/>
  <c r="R5" i="26"/>
  <c r="Q5" i="26"/>
  <c r="P5" i="26"/>
  <c r="O5" i="26"/>
  <c r="N5" i="26"/>
  <c r="M5" i="26"/>
  <c r="X4" i="26"/>
  <c r="W4" i="26"/>
  <c r="V4" i="26"/>
  <c r="U4" i="26"/>
  <c r="T4" i="26"/>
  <c r="S4" i="26"/>
  <c r="R4" i="26"/>
  <c r="Q4" i="26"/>
  <c r="P4" i="26"/>
  <c r="O4" i="26"/>
  <c r="N4" i="26"/>
  <c r="M4" i="26"/>
  <c r="X26" i="26"/>
  <c r="W26" i="26"/>
  <c r="V26" i="26"/>
  <c r="U26" i="26"/>
  <c r="T26" i="26"/>
  <c r="S26" i="26"/>
  <c r="R26" i="26"/>
  <c r="Q26" i="26"/>
  <c r="P26" i="26"/>
  <c r="O26" i="26"/>
  <c r="N26" i="26"/>
  <c r="M26" i="26"/>
  <c r="X18" i="26"/>
  <c r="W18" i="26"/>
  <c r="V18" i="26"/>
  <c r="U18" i="26"/>
  <c r="T18" i="26"/>
  <c r="S18" i="26"/>
  <c r="R18" i="26"/>
  <c r="Q18" i="26"/>
  <c r="P18" i="26"/>
  <c r="O18" i="26"/>
  <c r="N18" i="26"/>
  <c r="M18" i="26"/>
  <c r="X17" i="26"/>
  <c r="W17" i="26"/>
  <c r="V17" i="26"/>
  <c r="U17" i="26"/>
  <c r="T17" i="26"/>
  <c r="S17" i="26"/>
  <c r="R17" i="26"/>
  <c r="Q17" i="26"/>
  <c r="P17" i="26"/>
  <c r="O17" i="26"/>
  <c r="N17" i="26"/>
  <c r="M17" i="26"/>
  <c r="X27" i="26"/>
  <c r="W27" i="26"/>
  <c r="V27" i="26"/>
  <c r="U27" i="26"/>
  <c r="T27" i="26"/>
  <c r="S27" i="26"/>
  <c r="R27" i="26"/>
  <c r="Q27" i="26"/>
  <c r="P27" i="26"/>
  <c r="O27" i="26"/>
  <c r="N27" i="26"/>
  <c r="M27" i="26"/>
  <c r="X25" i="26"/>
  <c r="W25" i="26"/>
  <c r="V25" i="26"/>
  <c r="U25" i="26"/>
  <c r="T25" i="26"/>
  <c r="S25" i="26"/>
  <c r="R25" i="26"/>
  <c r="Q25" i="26"/>
  <c r="P25" i="26"/>
  <c r="O25" i="26"/>
  <c r="N25" i="26"/>
  <c r="M25" i="26"/>
  <c r="X3" i="26"/>
  <c r="W3" i="26"/>
  <c r="V3" i="26"/>
  <c r="U3" i="26"/>
  <c r="T3" i="26"/>
  <c r="S3" i="26"/>
  <c r="R3" i="26"/>
  <c r="Q3" i="26"/>
  <c r="P3" i="26"/>
  <c r="O3" i="26"/>
  <c r="N3" i="26"/>
  <c r="M3" i="26"/>
  <c r="X23" i="26"/>
  <c r="W23" i="26"/>
  <c r="V23" i="26"/>
  <c r="U23" i="26"/>
  <c r="T23" i="26"/>
  <c r="S23" i="26"/>
  <c r="R23" i="26"/>
  <c r="Q23" i="26"/>
  <c r="P23" i="26"/>
  <c r="O23" i="26"/>
  <c r="N23" i="26"/>
  <c r="M23" i="26"/>
  <c r="X10" i="26"/>
  <c r="W10" i="26"/>
  <c r="V10" i="26"/>
  <c r="U10" i="26"/>
  <c r="T10" i="26"/>
  <c r="S10" i="26"/>
  <c r="R10" i="26"/>
  <c r="Q10" i="26"/>
  <c r="P10" i="26"/>
  <c r="O10" i="26"/>
  <c r="N10" i="26"/>
  <c r="M10" i="26"/>
  <c r="X16" i="26"/>
  <c r="W16" i="26"/>
  <c r="V16" i="26"/>
  <c r="U16" i="26"/>
  <c r="T16" i="26"/>
  <c r="S16" i="26"/>
  <c r="R16" i="26"/>
  <c r="Q16" i="26"/>
  <c r="P16" i="26"/>
  <c r="O16" i="26"/>
  <c r="N16" i="26"/>
  <c r="M16" i="26"/>
  <c r="X19" i="26"/>
  <c r="W19" i="26"/>
  <c r="V19" i="26"/>
  <c r="U19" i="26"/>
  <c r="T19" i="26"/>
  <c r="S19" i="26"/>
  <c r="R19" i="26"/>
  <c r="Q19" i="26"/>
  <c r="P19" i="26"/>
  <c r="O19" i="26"/>
  <c r="N19" i="26"/>
  <c r="M19" i="26"/>
  <c r="X12" i="26"/>
  <c r="W12" i="26"/>
  <c r="V12" i="26"/>
  <c r="U12" i="26"/>
  <c r="T12" i="26"/>
  <c r="S12" i="26"/>
  <c r="R12" i="26"/>
  <c r="Q12" i="26"/>
  <c r="P12" i="26"/>
  <c r="O12" i="26"/>
  <c r="N12" i="26"/>
  <c r="M12" i="26"/>
  <c r="X2" i="26"/>
  <c r="W2" i="26"/>
  <c r="V2" i="26"/>
  <c r="U2" i="26"/>
  <c r="T2" i="26"/>
  <c r="S2" i="26"/>
  <c r="R2" i="26"/>
  <c r="Q2" i="26"/>
  <c r="P2" i="26"/>
  <c r="O2" i="26"/>
  <c r="N2" i="26"/>
  <c r="M2" i="26"/>
  <c r="X20" i="26"/>
  <c r="W20" i="26"/>
  <c r="V20" i="26"/>
  <c r="U20" i="26"/>
  <c r="T20" i="26"/>
  <c r="S20" i="26"/>
  <c r="R20" i="26"/>
  <c r="Q20" i="26"/>
  <c r="P20" i="26"/>
  <c r="O20" i="26"/>
  <c r="N20" i="26"/>
  <c r="M20" i="26"/>
  <c r="X21" i="26"/>
  <c r="W21" i="26"/>
  <c r="V21" i="26"/>
  <c r="U21" i="26"/>
  <c r="T21" i="26"/>
  <c r="S21" i="26"/>
  <c r="R21" i="26"/>
  <c r="Q21" i="26"/>
  <c r="P21" i="26"/>
  <c r="O21" i="26"/>
  <c r="N21" i="26"/>
  <c r="M21" i="26"/>
  <c r="X24" i="26"/>
  <c r="W24" i="26"/>
  <c r="V24" i="26"/>
  <c r="U24" i="26"/>
  <c r="T24" i="26"/>
  <c r="S24" i="26"/>
  <c r="R24" i="26"/>
  <c r="Q24" i="26"/>
  <c r="P24" i="26"/>
  <c r="O24" i="26"/>
  <c r="N24" i="26"/>
  <c r="M24" i="26"/>
  <c r="X14" i="26"/>
  <c r="W14" i="26"/>
  <c r="V14" i="26"/>
  <c r="U14" i="26"/>
  <c r="T14" i="26"/>
  <c r="S14" i="26"/>
  <c r="R14" i="26"/>
  <c r="Q14" i="26"/>
  <c r="P14" i="26"/>
  <c r="O14" i="26"/>
  <c r="N14" i="26"/>
  <c r="M14" i="26"/>
  <c r="X11" i="26"/>
  <c r="W11" i="26"/>
  <c r="V11" i="26"/>
  <c r="U11" i="26"/>
  <c r="T11" i="26"/>
  <c r="S11" i="26"/>
  <c r="R11" i="26"/>
  <c r="Q11" i="26"/>
  <c r="P11" i="26"/>
  <c r="O11" i="26"/>
  <c r="N11" i="26"/>
  <c r="M11" i="26"/>
  <c r="AI22" i="26"/>
  <c r="AH22" i="26"/>
  <c r="AG22" i="26"/>
  <c r="AF22" i="26"/>
  <c r="AE22" i="26"/>
  <c r="AD22" i="26"/>
  <c r="AC22" i="26"/>
  <c r="AB22" i="26"/>
  <c r="AA22" i="26"/>
  <c r="Z22" i="26"/>
  <c r="Y22" i="26"/>
  <c r="AI7" i="26"/>
  <c r="AH7" i="26"/>
  <c r="AG7" i="26"/>
  <c r="AF7" i="26"/>
  <c r="AE7" i="26"/>
  <c r="AD7" i="26"/>
  <c r="AC7" i="26"/>
  <c r="AB7" i="26"/>
  <c r="AA7" i="26"/>
  <c r="Z7" i="26"/>
  <c r="Y7" i="26"/>
  <c r="AI6" i="26"/>
  <c r="AH6" i="26"/>
  <c r="AG6" i="26"/>
  <c r="AF6" i="26"/>
  <c r="AE6" i="26"/>
  <c r="AD6" i="26"/>
  <c r="AC6" i="26"/>
  <c r="AB6" i="26"/>
  <c r="AA6" i="26"/>
  <c r="Z6" i="26"/>
  <c r="Y6" i="26"/>
  <c r="AI15" i="26"/>
  <c r="AH15" i="26"/>
  <c r="AG15" i="26"/>
  <c r="AF15" i="26"/>
  <c r="AE15" i="26"/>
  <c r="AD15" i="26"/>
  <c r="AC15" i="26"/>
  <c r="AB15" i="26"/>
  <c r="AA15" i="26"/>
  <c r="Z15" i="26"/>
  <c r="Y15" i="26"/>
  <c r="AI5" i="26"/>
  <c r="AH5" i="26"/>
  <c r="AG5" i="26"/>
  <c r="AF5" i="26"/>
  <c r="AE5" i="26"/>
  <c r="AD5" i="26"/>
  <c r="AC5" i="26"/>
  <c r="AB5" i="26"/>
  <c r="AA5" i="26"/>
  <c r="Z5" i="26"/>
  <c r="Y5" i="26"/>
  <c r="AI4" i="26"/>
  <c r="AH4" i="26"/>
  <c r="AG4" i="26"/>
  <c r="AF4" i="26"/>
  <c r="AE4" i="26"/>
  <c r="AD4" i="26"/>
  <c r="AC4" i="26"/>
  <c r="AB4" i="26"/>
  <c r="AA4" i="26"/>
  <c r="Z4" i="26"/>
  <c r="Y4" i="26"/>
  <c r="AI26" i="26"/>
  <c r="AH26" i="26"/>
  <c r="AG26" i="26"/>
  <c r="AF26" i="26"/>
  <c r="AE26" i="26"/>
  <c r="AD26" i="26"/>
  <c r="AC26" i="26"/>
  <c r="AB26" i="26"/>
  <c r="AA26" i="26"/>
  <c r="Z26" i="26"/>
  <c r="Y26" i="26"/>
  <c r="AI18" i="26"/>
  <c r="AH18" i="26"/>
  <c r="AG18" i="26"/>
  <c r="AF18" i="26"/>
  <c r="AE18" i="26"/>
  <c r="AD18" i="26"/>
  <c r="AC18" i="26"/>
  <c r="AB18" i="26"/>
  <c r="AA18" i="26"/>
  <c r="Z18" i="26"/>
  <c r="Y18" i="26"/>
  <c r="AI17" i="26"/>
  <c r="AH17" i="26"/>
  <c r="AG17" i="26"/>
  <c r="AF17" i="26"/>
  <c r="AE17" i="26"/>
  <c r="AD17" i="26"/>
  <c r="AC17" i="26"/>
  <c r="AB17" i="26"/>
  <c r="AA17" i="26"/>
  <c r="Z17" i="26"/>
  <c r="Y17" i="26"/>
  <c r="AI27" i="26"/>
  <c r="AH27" i="26"/>
  <c r="AG27" i="26"/>
  <c r="AF27" i="26"/>
  <c r="AE27" i="26"/>
  <c r="AD27" i="26"/>
  <c r="AC27" i="26"/>
  <c r="AB27" i="26"/>
  <c r="AA27" i="26"/>
  <c r="Z27" i="26"/>
  <c r="Y27" i="26"/>
  <c r="AI25" i="26"/>
  <c r="AH25" i="26"/>
  <c r="AG25" i="26"/>
  <c r="AF25" i="26"/>
  <c r="AE25" i="26"/>
  <c r="AD25" i="26"/>
  <c r="AC25" i="26"/>
  <c r="AB25" i="26"/>
  <c r="AA25" i="26"/>
  <c r="Z25" i="26"/>
  <c r="Y25" i="26"/>
  <c r="AI3" i="26"/>
  <c r="AH3" i="26"/>
  <c r="AG3" i="26"/>
  <c r="AF3" i="26"/>
  <c r="AE3" i="26"/>
  <c r="AD3" i="26"/>
  <c r="AC3" i="26"/>
  <c r="AB3" i="26"/>
  <c r="AA3" i="26"/>
  <c r="Z3" i="26"/>
  <c r="Y3" i="26"/>
  <c r="AI23" i="26"/>
  <c r="AH23" i="26"/>
  <c r="AG23" i="26"/>
  <c r="AF23" i="26"/>
  <c r="AE23" i="26"/>
  <c r="AD23" i="26"/>
  <c r="AC23" i="26"/>
  <c r="AB23" i="26"/>
  <c r="AA23" i="26"/>
  <c r="Z23" i="26"/>
  <c r="Y23" i="26"/>
  <c r="AI10" i="26"/>
  <c r="AH10" i="26"/>
  <c r="AG10" i="26"/>
  <c r="AF10" i="26"/>
  <c r="AE10" i="26"/>
  <c r="AD10" i="26"/>
  <c r="AC10" i="26"/>
  <c r="AB10" i="26"/>
  <c r="AA10" i="26"/>
  <c r="Z10" i="26"/>
  <c r="Y10" i="26"/>
  <c r="AI16" i="26"/>
  <c r="AH16" i="26"/>
  <c r="AG16" i="26"/>
  <c r="AF16" i="26"/>
  <c r="AE16" i="26"/>
  <c r="AD16" i="26"/>
  <c r="AC16" i="26"/>
  <c r="AB16" i="26"/>
  <c r="AA16" i="26"/>
  <c r="Z16" i="26"/>
  <c r="Y16" i="26"/>
  <c r="AI19" i="26"/>
  <c r="AH19" i="26"/>
  <c r="AG19" i="26"/>
  <c r="AF19" i="26"/>
  <c r="AE19" i="26"/>
  <c r="AD19" i="26"/>
  <c r="AC19" i="26"/>
  <c r="AB19" i="26"/>
  <c r="AA19" i="26"/>
  <c r="Z19" i="26"/>
  <c r="Y19" i="26"/>
  <c r="AI12" i="26"/>
  <c r="AH12" i="26"/>
  <c r="AG12" i="26"/>
  <c r="AF12" i="26"/>
  <c r="AE12" i="26"/>
  <c r="AD12" i="26"/>
  <c r="AC12" i="26"/>
  <c r="AB12" i="26"/>
  <c r="AA12" i="26"/>
  <c r="Z12" i="26"/>
  <c r="Y12" i="26"/>
  <c r="AI2" i="26"/>
  <c r="AH2" i="26"/>
  <c r="AG2" i="26"/>
  <c r="AF2" i="26"/>
  <c r="AE2" i="26"/>
  <c r="AD2" i="26"/>
  <c r="AC2" i="26"/>
  <c r="AB2" i="26"/>
  <c r="AA2" i="26"/>
  <c r="Z2" i="26"/>
  <c r="Y2" i="26"/>
  <c r="AI20" i="26"/>
  <c r="AH20" i="26"/>
  <c r="AG20" i="26"/>
  <c r="AF20" i="26"/>
  <c r="AE20" i="26"/>
  <c r="AD20" i="26"/>
  <c r="AC20" i="26"/>
  <c r="AB20" i="26"/>
  <c r="AA20" i="26"/>
  <c r="Z20" i="26"/>
  <c r="Y20" i="26"/>
  <c r="AI21" i="26"/>
  <c r="AH21" i="26"/>
  <c r="AG21" i="26"/>
  <c r="AF21" i="26"/>
  <c r="AE21" i="26"/>
  <c r="AD21" i="26"/>
  <c r="AC21" i="26"/>
  <c r="AB21" i="26"/>
  <c r="AA21" i="26"/>
  <c r="Z21" i="26"/>
  <c r="Y21" i="26"/>
  <c r="AI24" i="26"/>
  <c r="AH24" i="26"/>
  <c r="AG24" i="26"/>
  <c r="AF24" i="26"/>
  <c r="AE24" i="26"/>
  <c r="AD24" i="26"/>
  <c r="AC24" i="26"/>
  <c r="AB24" i="26"/>
  <c r="AA24" i="26"/>
  <c r="Z24" i="26"/>
  <c r="Y24" i="26"/>
  <c r="AI14" i="26"/>
  <c r="AH14" i="26"/>
  <c r="AG14" i="26"/>
  <c r="AF14" i="26"/>
  <c r="AE14" i="26"/>
  <c r="AD14" i="26"/>
  <c r="AC14" i="26"/>
  <c r="AB14" i="26"/>
  <c r="AA14" i="26"/>
  <c r="Z14" i="26"/>
  <c r="Y14" i="26"/>
  <c r="AI11" i="26"/>
  <c r="AH11" i="26"/>
  <c r="AG11" i="26"/>
  <c r="AF11" i="26"/>
  <c r="AE11" i="26"/>
  <c r="AD11" i="26"/>
  <c r="AC11" i="26"/>
  <c r="AB11" i="26"/>
  <c r="AA11" i="26"/>
  <c r="Z11" i="26"/>
  <c r="Y11" i="26"/>
  <c r="AI8" i="25"/>
  <c r="AH8" i="25"/>
  <c r="AG8" i="25"/>
  <c r="AF8" i="25"/>
  <c r="AE8" i="25"/>
  <c r="AD8" i="25"/>
  <c r="AC8" i="25"/>
  <c r="AB8" i="25"/>
  <c r="AA8" i="25"/>
  <c r="Z8" i="25"/>
  <c r="Y8" i="25"/>
  <c r="AI15" i="25"/>
  <c r="AH15" i="25"/>
  <c r="AG15" i="25"/>
  <c r="AF15" i="25"/>
  <c r="AE15" i="25"/>
  <c r="AD15" i="25"/>
  <c r="AC15" i="25"/>
  <c r="AB15" i="25"/>
  <c r="AA15" i="25"/>
  <c r="Z15" i="25"/>
  <c r="Y15" i="25"/>
  <c r="AI3" i="25"/>
  <c r="AH3" i="25"/>
  <c r="AG3" i="25"/>
  <c r="AF3" i="25"/>
  <c r="AE3" i="25"/>
  <c r="AD3" i="25"/>
  <c r="AC3" i="25"/>
  <c r="AB3" i="25"/>
  <c r="AA3" i="25"/>
  <c r="Z3" i="25"/>
  <c r="Y3" i="25"/>
  <c r="AI13" i="25"/>
  <c r="AH13" i="25"/>
  <c r="AG13" i="25"/>
  <c r="AF13" i="25"/>
  <c r="AE13" i="25"/>
  <c r="AD13" i="25"/>
  <c r="AC13" i="25"/>
  <c r="AB13" i="25"/>
  <c r="AA13" i="25"/>
  <c r="Z13" i="25"/>
  <c r="Y13" i="25"/>
  <c r="AI21" i="25"/>
  <c r="AH21" i="25"/>
  <c r="AG21" i="25"/>
  <c r="AF21" i="25"/>
  <c r="AE21" i="25"/>
  <c r="AD21" i="25"/>
  <c r="AC21" i="25"/>
  <c r="AB21" i="25"/>
  <c r="AA21" i="25"/>
  <c r="Z21" i="25"/>
  <c r="Y21" i="25"/>
  <c r="AI20" i="25"/>
  <c r="AH20" i="25"/>
  <c r="AG20" i="25"/>
  <c r="AF20" i="25"/>
  <c r="AE20" i="25"/>
  <c r="AD20" i="25"/>
  <c r="AC20" i="25"/>
  <c r="AB20" i="25"/>
  <c r="AA20" i="25"/>
  <c r="Z20" i="25"/>
  <c r="Y20" i="25"/>
  <c r="AI2" i="25"/>
  <c r="AH2" i="25"/>
  <c r="AG2" i="25"/>
  <c r="AF2" i="25"/>
  <c r="AE2" i="25"/>
  <c r="AD2" i="25"/>
  <c r="AC2" i="25"/>
  <c r="AB2" i="25"/>
  <c r="AA2" i="25"/>
  <c r="Z2" i="25"/>
  <c r="Y2" i="25"/>
  <c r="AI19" i="25"/>
  <c r="AH19" i="25"/>
  <c r="AG19" i="25"/>
  <c r="AF19" i="25"/>
  <c r="AE19" i="25"/>
  <c r="AD19" i="25"/>
  <c r="AC19" i="25"/>
  <c r="AB19" i="25"/>
  <c r="AA19" i="25"/>
  <c r="Z19" i="25"/>
  <c r="Y19" i="25"/>
  <c r="AI12" i="25"/>
  <c r="AH12" i="25"/>
  <c r="AG12" i="25"/>
  <c r="AF12" i="25"/>
  <c r="AE12" i="25"/>
  <c r="AD12" i="25"/>
  <c r="AC12" i="25"/>
  <c r="AB12" i="25"/>
  <c r="AA12" i="25"/>
  <c r="Z12" i="25"/>
  <c r="Y12" i="25"/>
  <c r="AI17" i="25"/>
  <c r="AH17" i="25"/>
  <c r="AG17" i="25"/>
  <c r="AF17" i="25"/>
  <c r="AE17" i="25"/>
  <c r="AD17" i="25"/>
  <c r="AC17" i="25"/>
  <c r="AB17" i="25"/>
  <c r="AA17" i="25"/>
  <c r="Z17" i="25"/>
  <c r="Y17" i="25"/>
  <c r="AI11" i="25"/>
  <c r="AH11" i="25"/>
  <c r="AG11" i="25"/>
  <c r="AF11" i="25"/>
  <c r="AE11" i="25"/>
  <c r="AD11" i="25"/>
  <c r="AC11" i="25"/>
  <c r="AB11" i="25"/>
  <c r="AA11" i="25"/>
  <c r="Z11" i="25"/>
  <c r="Y11" i="25"/>
  <c r="AI9" i="25"/>
  <c r="AH9" i="25"/>
  <c r="AG9" i="25"/>
  <c r="AF9" i="25"/>
  <c r="AE9" i="25"/>
  <c r="AD9" i="25"/>
  <c r="AC9" i="25"/>
  <c r="AB9" i="25"/>
  <c r="AA9" i="25"/>
  <c r="Z9" i="25"/>
  <c r="Y9" i="25"/>
  <c r="AI10" i="25"/>
  <c r="AH10" i="25"/>
  <c r="AG10" i="25"/>
  <c r="AF10" i="25"/>
  <c r="AE10" i="25"/>
  <c r="AD10" i="25"/>
  <c r="AC10" i="25"/>
  <c r="AB10" i="25"/>
  <c r="AA10" i="25"/>
  <c r="Z10" i="25"/>
  <c r="Y10" i="25"/>
  <c r="AI16" i="25"/>
  <c r="AH16" i="25"/>
  <c r="AG16" i="25"/>
  <c r="AF16" i="25"/>
  <c r="AE16" i="25"/>
  <c r="AD16" i="25"/>
  <c r="AC16" i="25"/>
  <c r="AB16" i="25"/>
  <c r="AA16" i="25"/>
  <c r="Z16" i="25"/>
  <c r="Y16" i="25"/>
  <c r="AI18" i="25"/>
  <c r="AH18" i="25"/>
  <c r="AG18" i="25"/>
  <c r="AF18" i="25"/>
  <c r="AE18" i="25"/>
  <c r="AD18" i="25"/>
  <c r="AC18" i="25"/>
  <c r="AB18" i="25"/>
  <c r="AA18" i="25"/>
  <c r="Z18" i="25"/>
  <c r="Y18" i="25"/>
  <c r="AI14" i="25"/>
  <c r="AH14" i="25"/>
  <c r="AG14" i="25"/>
  <c r="AF14" i="25"/>
  <c r="AE14" i="25"/>
  <c r="AD14" i="25"/>
  <c r="AC14" i="25"/>
  <c r="AB14" i="25"/>
  <c r="AA14" i="25"/>
  <c r="Z14" i="25"/>
  <c r="Y14" i="25"/>
  <c r="AI7" i="25"/>
  <c r="AH7" i="25"/>
  <c r="AG7" i="25"/>
  <c r="AF7" i="25"/>
  <c r="AE7" i="25"/>
  <c r="AD7" i="25"/>
  <c r="AC7" i="25"/>
  <c r="AB7" i="25"/>
  <c r="AA7" i="25"/>
  <c r="Z7" i="25"/>
  <c r="Y7" i="25"/>
  <c r="AI5" i="25"/>
  <c r="AH5" i="25"/>
  <c r="AG5" i="25"/>
  <c r="AF5" i="25"/>
  <c r="AE5" i="25"/>
  <c r="AD5" i="25"/>
  <c r="AC5" i="25"/>
  <c r="AB5" i="25"/>
  <c r="AA5" i="25"/>
  <c r="Z5" i="25"/>
  <c r="Y5" i="25"/>
  <c r="AI6" i="25"/>
  <c r="AH6" i="25"/>
  <c r="AG6" i="25"/>
  <c r="AF6" i="25"/>
  <c r="AE6" i="25"/>
  <c r="AD6" i="25"/>
  <c r="AC6" i="25"/>
  <c r="AB6" i="25"/>
  <c r="AA6" i="25"/>
  <c r="Z6" i="25"/>
  <c r="Y6" i="25"/>
  <c r="AI4" i="25"/>
  <c r="AH4" i="25"/>
  <c r="AG4" i="25"/>
  <c r="AF4" i="25"/>
  <c r="AE4" i="25"/>
  <c r="AD4" i="25"/>
  <c r="AC4" i="25"/>
  <c r="AB4" i="25"/>
  <c r="AA4" i="25"/>
  <c r="Z4" i="25"/>
  <c r="Y4" i="25"/>
  <c r="X8" i="25"/>
  <c r="W8" i="25"/>
  <c r="V8" i="25"/>
  <c r="U8" i="25"/>
  <c r="T8" i="25"/>
  <c r="S8" i="25"/>
  <c r="R8" i="25"/>
  <c r="Q8" i="25"/>
  <c r="P8" i="25"/>
  <c r="O8" i="25"/>
  <c r="N8" i="25"/>
  <c r="M8" i="25"/>
  <c r="X15" i="25"/>
  <c r="W15" i="25"/>
  <c r="V15" i="25"/>
  <c r="U15" i="25"/>
  <c r="T15" i="25"/>
  <c r="S15" i="25"/>
  <c r="R15" i="25"/>
  <c r="Q15" i="25"/>
  <c r="P15" i="25"/>
  <c r="O15" i="25"/>
  <c r="N15" i="25"/>
  <c r="M15" i="25"/>
  <c r="X3" i="25"/>
  <c r="W3" i="25"/>
  <c r="V3" i="25"/>
  <c r="U3" i="25"/>
  <c r="T3" i="25"/>
  <c r="S3" i="25"/>
  <c r="R3" i="25"/>
  <c r="Q3" i="25"/>
  <c r="P3" i="25"/>
  <c r="O3" i="25"/>
  <c r="N3" i="25"/>
  <c r="M3" i="25"/>
  <c r="X13" i="25"/>
  <c r="W13" i="25"/>
  <c r="V13" i="25"/>
  <c r="U13" i="25"/>
  <c r="T13" i="25"/>
  <c r="S13" i="25"/>
  <c r="R13" i="25"/>
  <c r="Q13" i="25"/>
  <c r="P13" i="25"/>
  <c r="O13" i="25"/>
  <c r="N13" i="25"/>
  <c r="M13" i="25"/>
  <c r="X21" i="25"/>
  <c r="W21" i="25"/>
  <c r="V21" i="25"/>
  <c r="U21" i="25"/>
  <c r="T21" i="25"/>
  <c r="S21" i="25"/>
  <c r="R21" i="25"/>
  <c r="Q21" i="25"/>
  <c r="P21" i="25"/>
  <c r="O21" i="25"/>
  <c r="N21" i="25"/>
  <c r="M21" i="25"/>
  <c r="X20" i="25"/>
  <c r="W20" i="25"/>
  <c r="V20" i="25"/>
  <c r="U20" i="25"/>
  <c r="T20" i="25"/>
  <c r="S20" i="25"/>
  <c r="R20" i="25"/>
  <c r="Q20" i="25"/>
  <c r="P20" i="25"/>
  <c r="O20" i="25"/>
  <c r="N20" i="25"/>
  <c r="M20" i="25"/>
  <c r="X2" i="25"/>
  <c r="W2" i="25"/>
  <c r="V2" i="25"/>
  <c r="U2" i="25"/>
  <c r="T2" i="25"/>
  <c r="S2" i="25"/>
  <c r="R2" i="25"/>
  <c r="Q2" i="25"/>
  <c r="P2" i="25"/>
  <c r="O2" i="25"/>
  <c r="N2" i="25"/>
  <c r="M2" i="25"/>
  <c r="X19" i="25"/>
  <c r="W19" i="25"/>
  <c r="V19" i="25"/>
  <c r="U19" i="25"/>
  <c r="T19" i="25"/>
  <c r="S19" i="25"/>
  <c r="R19" i="25"/>
  <c r="Q19" i="25"/>
  <c r="P19" i="25"/>
  <c r="O19" i="25"/>
  <c r="N19" i="25"/>
  <c r="M19" i="25"/>
  <c r="X12" i="25"/>
  <c r="W12" i="25"/>
  <c r="V12" i="25"/>
  <c r="U12" i="25"/>
  <c r="T12" i="25"/>
  <c r="S12" i="25"/>
  <c r="R12" i="25"/>
  <c r="Q12" i="25"/>
  <c r="P12" i="25"/>
  <c r="O12" i="25"/>
  <c r="N12" i="25"/>
  <c r="M12" i="25"/>
  <c r="X17" i="25"/>
  <c r="W17" i="25"/>
  <c r="V17" i="25"/>
  <c r="U17" i="25"/>
  <c r="T17" i="25"/>
  <c r="S17" i="25"/>
  <c r="R17" i="25"/>
  <c r="Q17" i="25"/>
  <c r="P17" i="25"/>
  <c r="O17" i="25"/>
  <c r="N17" i="25"/>
  <c r="M17" i="25"/>
  <c r="X11" i="25"/>
  <c r="W11" i="25"/>
  <c r="V11" i="25"/>
  <c r="U11" i="25"/>
  <c r="T11" i="25"/>
  <c r="S11" i="25"/>
  <c r="R11" i="25"/>
  <c r="Q11" i="25"/>
  <c r="P11" i="25"/>
  <c r="O11" i="25"/>
  <c r="N11" i="25"/>
  <c r="M11" i="25"/>
  <c r="X9" i="25"/>
  <c r="W9" i="25"/>
  <c r="V9" i="25"/>
  <c r="U9" i="25"/>
  <c r="T9" i="25"/>
  <c r="S9" i="25"/>
  <c r="R9" i="25"/>
  <c r="Q9" i="25"/>
  <c r="P9" i="25"/>
  <c r="O9" i="25"/>
  <c r="N9" i="25"/>
  <c r="M9" i="25"/>
  <c r="X10" i="25"/>
  <c r="W10" i="25"/>
  <c r="V10" i="25"/>
  <c r="U10" i="25"/>
  <c r="T10" i="25"/>
  <c r="S10" i="25"/>
  <c r="R10" i="25"/>
  <c r="Q10" i="25"/>
  <c r="P10" i="25"/>
  <c r="O10" i="25"/>
  <c r="N10" i="25"/>
  <c r="M10" i="25"/>
  <c r="X16" i="25"/>
  <c r="W16" i="25"/>
  <c r="V16" i="25"/>
  <c r="U16" i="25"/>
  <c r="T16" i="25"/>
  <c r="S16" i="25"/>
  <c r="R16" i="25"/>
  <c r="Q16" i="25"/>
  <c r="P16" i="25"/>
  <c r="O16" i="25"/>
  <c r="N16" i="25"/>
  <c r="M16" i="25"/>
  <c r="X18" i="25"/>
  <c r="W18" i="25"/>
  <c r="V18" i="25"/>
  <c r="U18" i="25"/>
  <c r="T18" i="25"/>
  <c r="S18" i="25"/>
  <c r="R18" i="25"/>
  <c r="Q18" i="25"/>
  <c r="P18" i="25"/>
  <c r="O18" i="25"/>
  <c r="N18" i="25"/>
  <c r="M18" i="25"/>
  <c r="X14" i="25"/>
  <c r="W14" i="25"/>
  <c r="V14" i="25"/>
  <c r="U14" i="25"/>
  <c r="T14" i="25"/>
  <c r="S14" i="25"/>
  <c r="R14" i="25"/>
  <c r="Q14" i="25"/>
  <c r="P14" i="25"/>
  <c r="O14" i="25"/>
  <c r="N14" i="25"/>
  <c r="M14" i="25"/>
  <c r="X7" i="25"/>
  <c r="W7" i="25"/>
  <c r="V7" i="25"/>
  <c r="U7" i="25"/>
  <c r="T7" i="25"/>
  <c r="S7" i="25"/>
  <c r="R7" i="25"/>
  <c r="Q7" i="25"/>
  <c r="P7" i="25"/>
  <c r="O7" i="25"/>
  <c r="N7" i="25"/>
  <c r="M7" i="25"/>
  <c r="X5" i="25"/>
  <c r="W5" i="25"/>
  <c r="V5" i="25"/>
  <c r="U5" i="25"/>
  <c r="T5" i="25"/>
  <c r="S5" i="25"/>
  <c r="R5" i="25"/>
  <c r="Q5" i="25"/>
  <c r="P5" i="25"/>
  <c r="O5" i="25"/>
  <c r="N5" i="25"/>
  <c r="M5" i="25"/>
  <c r="X6" i="25"/>
  <c r="W6" i="25"/>
  <c r="V6" i="25"/>
  <c r="U6" i="25"/>
  <c r="T6" i="25"/>
  <c r="S6" i="25"/>
  <c r="R6" i="25"/>
  <c r="Q6" i="25"/>
  <c r="P6" i="25"/>
  <c r="O6" i="25"/>
  <c r="N6" i="25"/>
  <c r="M6" i="25"/>
  <c r="X4" i="25"/>
  <c r="W4" i="25"/>
  <c r="V4" i="25"/>
  <c r="U4" i="25"/>
  <c r="T4" i="25"/>
  <c r="S4" i="25"/>
  <c r="R4" i="25"/>
  <c r="Q4" i="25"/>
  <c r="P4" i="25"/>
  <c r="O4" i="25"/>
  <c r="N4" i="25"/>
  <c r="M4" i="25"/>
  <c r="L8" i="25"/>
  <c r="K8" i="25"/>
  <c r="J8" i="25"/>
  <c r="I8" i="25"/>
  <c r="H8" i="25"/>
  <c r="G8" i="25"/>
  <c r="F8" i="25"/>
  <c r="E8" i="25"/>
  <c r="AQ8" i="25" s="1"/>
  <c r="D8" i="25"/>
  <c r="L15" i="25"/>
  <c r="K15" i="25"/>
  <c r="J15" i="25"/>
  <c r="I15" i="25"/>
  <c r="H15" i="25"/>
  <c r="G15" i="25"/>
  <c r="F15" i="25"/>
  <c r="E15" i="25"/>
  <c r="AQ15" i="25" s="1"/>
  <c r="D15" i="25"/>
  <c r="L3" i="25"/>
  <c r="K3" i="25"/>
  <c r="J3" i="25"/>
  <c r="I3" i="25"/>
  <c r="H3" i="25"/>
  <c r="G3" i="25"/>
  <c r="F3" i="25"/>
  <c r="E3" i="25"/>
  <c r="D3" i="25"/>
  <c r="L13" i="25"/>
  <c r="K13" i="25"/>
  <c r="J13" i="25"/>
  <c r="I13" i="25"/>
  <c r="H13" i="25"/>
  <c r="G13" i="25"/>
  <c r="F13" i="25"/>
  <c r="E13" i="25"/>
  <c r="D13" i="25"/>
  <c r="L21" i="25"/>
  <c r="K21" i="25"/>
  <c r="J21" i="25"/>
  <c r="I21" i="25"/>
  <c r="H21" i="25"/>
  <c r="G21" i="25"/>
  <c r="F21" i="25"/>
  <c r="E21" i="25"/>
  <c r="AQ21" i="25" s="1"/>
  <c r="D21" i="25"/>
  <c r="L20" i="25"/>
  <c r="K20" i="25"/>
  <c r="J20" i="25"/>
  <c r="I20" i="25"/>
  <c r="H20" i="25"/>
  <c r="G20" i="25"/>
  <c r="F20" i="25"/>
  <c r="E20" i="25"/>
  <c r="AQ20" i="25" s="1"/>
  <c r="D20" i="25"/>
  <c r="L2" i="25"/>
  <c r="K2" i="25"/>
  <c r="J2" i="25"/>
  <c r="I2" i="25"/>
  <c r="H2" i="25"/>
  <c r="G2" i="25"/>
  <c r="F2" i="25"/>
  <c r="E2" i="25"/>
  <c r="AQ2" i="25" s="1"/>
  <c r="D2" i="25"/>
  <c r="L19" i="25"/>
  <c r="K19" i="25"/>
  <c r="J19" i="25"/>
  <c r="I19" i="25"/>
  <c r="H19" i="25"/>
  <c r="G19" i="25"/>
  <c r="F19" i="25"/>
  <c r="E19" i="25"/>
  <c r="D19" i="25"/>
  <c r="L12" i="25"/>
  <c r="K12" i="25"/>
  <c r="J12" i="25"/>
  <c r="I12" i="25"/>
  <c r="H12" i="25"/>
  <c r="G12" i="25"/>
  <c r="F12" i="25"/>
  <c r="E12" i="25"/>
  <c r="AQ12" i="25" s="1"/>
  <c r="D12" i="25"/>
  <c r="L17" i="25"/>
  <c r="K17" i="25"/>
  <c r="J17" i="25"/>
  <c r="I17" i="25"/>
  <c r="H17" i="25"/>
  <c r="G17" i="25"/>
  <c r="F17" i="25"/>
  <c r="E17" i="25"/>
  <c r="AQ17" i="25" s="1"/>
  <c r="D17" i="25"/>
  <c r="L11" i="25"/>
  <c r="K11" i="25"/>
  <c r="J11" i="25"/>
  <c r="I11" i="25"/>
  <c r="H11" i="25"/>
  <c r="G11" i="25"/>
  <c r="F11" i="25"/>
  <c r="E11" i="25"/>
  <c r="D11" i="25"/>
  <c r="L9" i="25"/>
  <c r="K9" i="25"/>
  <c r="J9" i="25"/>
  <c r="I9" i="25"/>
  <c r="H9" i="25"/>
  <c r="G9" i="25"/>
  <c r="F9" i="25"/>
  <c r="E9" i="25"/>
  <c r="D9" i="25"/>
  <c r="L10" i="25"/>
  <c r="K10" i="25"/>
  <c r="J10" i="25"/>
  <c r="I10" i="25"/>
  <c r="H10" i="25"/>
  <c r="G10" i="25"/>
  <c r="F10" i="25"/>
  <c r="E10" i="25"/>
  <c r="D10" i="25"/>
  <c r="L16" i="25"/>
  <c r="K16" i="25"/>
  <c r="J16" i="25"/>
  <c r="I16" i="25"/>
  <c r="H16" i="25"/>
  <c r="G16" i="25"/>
  <c r="F16" i="25"/>
  <c r="E16" i="25"/>
  <c r="D16" i="25"/>
  <c r="L18" i="25"/>
  <c r="K18" i="25"/>
  <c r="J18" i="25"/>
  <c r="I18" i="25"/>
  <c r="H18" i="25"/>
  <c r="G18" i="25"/>
  <c r="F18" i="25"/>
  <c r="E18" i="25"/>
  <c r="D18" i="25"/>
  <c r="L14" i="25"/>
  <c r="K14" i="25"/>
  <c r="J14" i="25"/>
  <c r="I14" i="25"/>
  <c r="H14" i="25"/>
  <c r="G14" i="25"/>
  <c r="F14" i="25"/>
  <c r="E14" i="25"/>
  <c r="D14" i="25"/>
  <c r="L7" i="25"/>
  <c r="K7" i="25"/>
  <c r="J7" i="25"/>
  <c r="I7" i="25"/>
  <c r="H7" i="25"/>
  <c r="G7" i="25"/>
  <c r="F7" i="25"/>
  <c r="E7" i="25"/>
  <c r="D7" i="25"/>
  <c r="L5" i="25"/>
  <c r="K5" i="25"/>
  <c r="J5" i="25"/>
  <c r="I5" i="25"/>
  <c r="H5" i="25"/>
  <c r="G5" i="25"/>
  <c r="F5" i="25"/>
  <c r="E5" i="25"/>
  <c r="D5" i="25"/>
  <c r="L6" i="25"/>
  <c r="K6" i="25"/>
  <c r="J6" i="25"/>
  <c r="I6" i="25"/>
  <c r="H6" i="25"/>
  <c r="G6" i="25"/>
  <c r="F6" i="25"/>
  <c r="E6" i="25"/>
  <c r="D6" i="25"/>
  <c r="L4" i="25"/>
  <c r="K4" i="25"/>
  <c r="J4" i="25"/>
  <c r="I4" i="25"/>
  <c r="H4" i="25"/>
  <c r="G4" i="25"/>
  <c r="F4" i="25"/>
  <c r="E4" i="25"/>
  <c r="AQ4" i="25" s="1"/>
  <c r="D4" i="25"/>
  <c r="AR22" i="26"/>
  <c r="AR7" i="26"/>
  <c r="AR6" i="26"/>
  <c r="AR15" i="26"/>
  <c r="AR5" i="26"/>
  <c r="AL5" i="26"/>
  <c r="AK5" i="26"/>
  <c r="AR4" i="26"/>
  <c r="AR26" i="26"/>
  <c r="AR18" i="26"/>
  <c r="AK18" i="26"/>
  <c r="AR17" i="26"/>
  <c r="AR27" i="26"/>
  <c r="AL27" i="26"/>
  <c r="AR25" i="26"/>
  <c r="AL25" i="26"/>
  <c r="AR3" i="26"/>
  <c r="AR23" i="26"/>
  <c r="AR10" i="26"/>
  <c r="AR16" i="26"/>
  <c r="AK16" i="26"/>
  <c r="AR19" i="26"/>
  <c r="AR12" i="26"/>
  <c r="AR2" i="26"/>
  <c r="AR20" i="26"/>
  <c r="AR21" i="26"/>
  <c r="AR24" i="26"/>
  <c r="AR14" i="26"/>
  <c r="AR11" i="26"/>
  <c r="AR8" i="25"/>
  <c r="AR15" i="25"/>
  <c r="AR3" i="25"/>
  <c r="AR13" i="25"/>
  <c r="AR21" i="25"/>
  <c r="AR20" i="25"/>
  <c r="AR2" i="25"/>
  <c r="AR19" i="25"/>
  <c r="AR12" i="25"/>
  <c r="AR17" i="25"/>
  <c r="AR11" i="25"/>
  <c r="AR9" i="25"/>
  <c r="AR10" i="25"/>
  <c r="AR16" i="25"/>
  <c r="AR18" i="25"/>
  <c r="AR14" i="25"/>
  <c r="AR7" i="25"/>
  <c r="AR5" i="25"/>
  <c r="AR6" i="25"/>
  <c r="AR4" i="25"/>
  <c r="L7" i="17"/>
  <c r="K7" i="17"/>
  <c r="J7" i="17"/>
  <c r="I7" i="17"/>
  <c r="H7" i="17"/>
  <c r="G7" i="17"/>
  <c r="F7" i="17"/>
  <c r="E7" i="17"/>
  <c r="D7" i="17"/>
  <c r="L6" i="17"/>
  <c r="K6" i="17"/>
  <c r="J6" i="17"/>
  <c r="I6" i="17"/>
  <c r="H6" i="17"/>
  <c r="G6" i="17"/>
  <c r="F6" i="17"/>
  <c r="E6" i="17"/>
  <c r="D6" i="17"/>
  <c r="L5" i="17"/>
  <c r="K5" i="17"/>
  <c r="J5" i="17"/>
  <c r="I5" i="17"/>
  <c r="H5" i="17"/>
  <c r="G5" i="17"/>
  <c r="F5" i="17"/>
  <c r="E5" i="17"/>
  <c r="D5" i="17"/>
  <c r="L18" i="17"/>
  <c r="K18" i="17"/>
  <c r="J18" i="17"/>
  <c r="I18" i="17"/>
  <c r="H18" i="17"/>
  <c r="G18" i="17"/>
  <c r="F18" i="17"/>
  <c r="E18" i="17"/>
  <c r="D18" i="17"/>
  <c r="L11" i="17"/>
  <c r="K11" i="17"/>
  <c r="J11" i="17"/>
  <c r="I11" i="17"/>
  <c r="H11" i="17"/>
  <c r="G11" i="17"/>
  <c r="F11" i="17"/>
  <c r="E11" i="17"/>
  <c r="D11" i="17"/>
  <c r="L4" i="17"/>
  <c r="K4" i="17"/>
  <c r="J4" i="17"/>
  <c r="I4" i="17"/>
  <c r="H4" i="17"/>
  <c r="G4" i="17"/>
  <c r="F4" i="17"/>
  <c r="E4" i="17"/>
  <c r="D4" i="17"/>
  <c r="L3" i="17"/>
  <c r="K3" i="17"/>
  <c r="J3" i="17"/>
  <c r="I3" i="17"/>
  <c r="H3" i="17"/>
  <c r="G3" i="17"/>
  <c r="F3" i="17"/>
  <c r="E3" i="17"/>
  <c r="D3" i="17"/>
  <c r="L14" i="17"/>
  <c r="K14" i="17"/>
  <c r="J14" i="17"/>
  <c r="I14" i="17"/>
  <c r="H14" i="17"/>
  <c r="G14" i="17"/>
  <c r="F14" i="17"/>
  <c r="E14" i="17"/>
  <c r="D14" i="17"/>
  <c r="L2" i="17"/>
  <c r="K2" i="17"/>
  <c r="J2" i="17"/>
  <c r="I2" i="17"/>
  <c r="H2" i="17"/>
  <c r="G2" i="17"/>
  <c r="F2" i="17"/>
  <c r="E2" i="17"/>
  <c r="D2" i="17"/>
  <c r="L17" i="17"/>
  <c r="K17" i="17"/>
  <c r="J17" i="17"/>
  <c r="I17" i="17"/>
  <c r="H17" i="17"/>
  <c r="G17" i="17"/>
  <c r="F17" i="17"/>
  <c r="E17" i="17"/>
  <c r="D17" i="17"/>
  <c r="L22" i="17"/>
  <c r="K22" i="17"/>
  <c r="J22" i="17"/>
  <c r="I22" i="17"/>
  <c r="H22" i="17"/>
  <c r="G22" i="17"/>
  <c r="F22" i="17"/>
  <c r="E22" i="17"/>
  <c r="D22" i="17"/>
  <c r="L19" i="17"/>
  <c r="K19" i="17"/>
  <c r="J19" i="17"/>
  <c r="I19" i="17"/>
  <c r="H19" i="17"/>
  <c r="G19" i="17"/>
  <c r="F19" i="17"/>
  <c r="E19" i="17"/>
  <c r="D19" i="17"/>
  <c r="L23" i="17"/>
  <c r="K23" i="17"/>
  <c r="J23" i="17"/>
  <c r="I23" i="17"/>
  <c r="H23" i="17"/>
  <c r="G23" i="17"/>
  <c r="F23" i="17"/>
  <c r="E23" i="17"/>
  <c r="D23" i="17"/>
  <c r="L16" i="17"/>
  <c r="K16" i="17"/>
  <c r="J16" i="17"/>
  <c r="I16" i="17"/>
  <c r="H16" i="17"/>
  <c r="G16" i="17"/>
  <c r="F16" i="17"/>
  <c r="E16" i="17"/>
  <c r="D16" i="17"/>
  <c r="L12" i="17"/>
  <c r="K12" i="17"/>
  <c r="J12" i="17"/>
  <c r="I12" i="17"/>
  <c r="H12" i="17"/>
  <c r="G12" i="17"/>
  <c r="F12" i="17"/>
  <c r="E12" i="17"/>
  <c r="D12" i="17"/>
  <c r="L20" i="17"/>
  <c r="K20" i="17"/>
  <c r="J20" i="17"/>
  <c r="I20" i="17"/>
  <c r="H20" i="17"/>
  <c r="G20" i="17"/>
  <c r="F20" i="17"/>
  <c r="E20" i="17"/>
  <c r="D20" i="17"/>
  <c r="L15" i="17"/>
  <c r="K15" i="17"/>
  <c r="J15" i="17"/>
  <c r="I15" i="17"/>
  <c r="H15" i="17"/>
  <c r="G15" i="17"/>
  <c r="F15" i="17"/>
  <c r="E15" i="17"/>
  <c r="D15" i="17"/>
  <c r="L21" i="17"/>
  <c r="K21" i="17"/>
  <c r="J21" i="17"/>
  <c r="I21" i="17"/>
  <c r="H21" i="17"/>
  <c r="G21" i="17"/>
  <c r="F21" i="17"/>
  <c r="E21" i="17"/>
  <c r="D21" i="17"/>
  <c r="L9" i="17"/>
  <c r="K9" i="17"/>
  <c r="J9" i="17"/>
  <c r="I9" i="17"/>
  <c r="H9" i="17"/>
  <c r="G9" i="17"/>
  <c r="F9" i="17"/>
  <c r="E9" i="17"/>
  <c r="D9" i="17"/>
  <c r="L10" i="17"/>
  <c r="K10" i="17"/>
  <c r="J10" i="17"/>
  <c r="I10" i="17"/>
  <c r="H10" i="17"/>
  <c r="G10" i="17"/>
  <c r="F10" i="17"/>
  <c r="E10" i="17"/>
  <c r="D10" i="17"/>
  <c r="L8" i="17"/>
  <c r="K8" i="17"/>
  <c r="J8" i="17"/>
  <c r="I8" i="17"/>
  <c r="H8" i="17"/>
  <c r="G8" i="17"/>
  <c r="F8" i="17"/>
  <c r="E8" i="17"/>
  <c r="D8" i="17"/>
  <c r="L13" i="17"/>
  <c r="K13" i="17"/>
  <c r="J13" i="17"/>
  <c r="I13" i="17"/>
  <c r="H13" i="17"/>
  <c r="G13" i="17"/>
  <c r="F13" i="17"/>
  <c r="E13" i="17"/>
  <c r="D13" i="17"/>
  <c r="X7" i="17"/>
  <c r="W7" i="17"/>
  <c r="V7" i="17"/>
  <c r="U7" i="17"/>
  <c r="T7" i="17"/>
  <c r="S7" i="17"/>
  <c r="R7" i="17"/>
  <c r="Q7" i="17"/>
  <c r="P7" i="17"/>
  <c r="O7" i="17"/>
  <c r="N7" i="17"/>
  <c r="M7" i="17"/>
  <c r="X6" i="17"/>
  <c r="W6" i="17"/>
  <c r="V6" i="17"/>
  <c r="U6" i="17"/>
  <c r="T6" i="17"/>
  <c r="S6" i="17"/>
  <c r="R6" i="17"/>
  <c r="Q6" i="17"/>
  <c r="P6" i="17"/>
  <c r="O6" i="17"/>
  <c r="N6" i="17"/>
  <c r="M6" i="17"/>
  <c r="X5" i="17"/>
  <c r="W5" i="17"/>
  <c r="V5" i="17"/>
  <c r="U5" i="17"/>
  <c r="T5" i="17"/>
  <c r="S5" i="17"/>
  <c r="R5" i="17"/>
  <c r="Q5" i="17"/>
  <c r="P5" i="17"/>
  <c r="O5" i="17"/>
  <c r="N5" i="17"/>
  <c r="M5" i="17"/>
  <c r="X18" i="17"/>
  <c r="W18" i="17"/>
  <c r="V18" i="17"/>
  <c r="U18" i="17"/>
  <c r="T18" i="17"/>
  <c r="S18" i="17"/>
  <c r="R18" i="17"/>
  <c r="Q18" i="17"/>
  <c r="P18" i="17"/>
  <c r="O18" i="17"/>
  <c r="N18" i="17"/>
  <c r="M18" i="17"/>
  <c r="X11" i="17"/>
  <c r="W11" i="17"/>
  <c r="V11" i="17"/>
  <c r="U11" i="17"/>
  <c r="T11" i="17"/>
  <c r="S11" i="17"/>
  <c r="R11" i="17"/>
  <c r="Q11" i="17"/>
  <c r="P11" i="17"/>
  <c r="O11" i="17"/>
  <c r="N11" i="17"/>
  <c r="M11" i="17"/>
  <c r="X4" i="17"/>
  <c r="W4" i="17"/>
  <c r="V4" i="17"/>
  <c r="U4" i="17"/>
  <c r="T4" i="17"/>
  <c r="S4" i="17"/>
  <c r="R4" i="17"/>
  <c r="Q4" i="17"/>
  <c r="P4" i="17"/>
  <c r="O4" i="17"/>
  <c r="N4" i="17"/>
  <c r="M4" i="17"/>
  <c r="X3" i="17"/>
  <c r="W3" i="17"/>
  <c r="V3" i="17"/>
  <c r="U3" i="17"/>
  <c r="T3" i="17"/>
  <c r="S3" i="17"/>
  <c r="R3" i="17"/>
  <c r="Q3" i="17"/>
  <c r="P3" i="17"/>
  <c r="O3" i="17"/>
  <c r="N3" i="17"/>
  <c r="M3" i="17"/>
  <c r="X14" i="17"/>
  <c r="W14" i="17"/>
  <c r="V14" i="17"/>
  <c r="U14" i="17"/>
  <c r="T14" i="17"/>
  <c r="S14" i="17"/>
  <c r="R14" i="17"/>
  <c r="Q14" i="17"/>
  <c r="P14" i="17"/>
  <c r="O14" i="17"/>
  <c r="N14" i="17"/>
  <c r="M14" i="17"/>
  <c r="X2" i="17"/>
  <c r="W2" i="17"/>
  <c r="V2" i="17"/>
  <c r="U2" i="17"/>
  <c r="T2" i="17"/>
  <c r="S2" i="17"/>
  <c r="R2" i="17"/>
  <c r="Q2" i="17"/>
  <c r="P2" i="17"/>
  <c r="O2" i="17"/>
  <c r="N2" i="17"/>
  <c r="M2" i="17"/>
  <c r="X17" i="17"/>
  <c r="W17" i="17"/>
  <c r="V17" i="17"/>
  <c r="U17" i="17"/>
  <c r="T17" i="17"/>
  <c r="S17" i="17"/>
  <c r="R17" i="17"/>
  <c r="Q17" i="17"/>
  <c r="P17" i="17"/>
  <c r="O17" i="17"/>
  <c r="N17" i="17"/>
  <c r="M17" i="17"/>
  <c r="X22" i="17"/>
  <c r="W22" i="17"/>
  <c r="V22" i="17"/>
  <c r="U22" i="17"/>
  <c r="T22" i="17"/>
  <c r="S22" i="17"/>
  <c r="R22" i="17"/>
  <c r="Q22" i="17"/>
  <c r="P22" i="17"/>
  <c r="O22" i="17"/>
  <c r="N22" i="17"/>
  <c r="M22" i="17"/>
  <c r="X19" i="17"/>
  <c r="W19" i="17"/>
  <c r="V19" i="17"/>
  <c r="U19" i="17"/>
  <c r="T19" i="17"/>
  <c r="S19" i="17"/>
  <c r="R19" i="17"/>
  <c r="Q19" i="17"/>
  <c r="P19" i="17"/>
  <c r="O19" i="17"/>
  <c r="N19" i="17"/>
  <c r="M19" i="17"/>
  <c r="X23" i="17"/>
  <c r="W23" i="17"/>
  <c r="V23" i="17"/>
  <c r="U23" i="17"/>
  <c r="T23" i="17"/>
  <c r="S23" i="17"/>
  <c r="R23" i="17"/>
  <c r="Q23" i="17"/>
  <c r="P23" i="17"/>
  <c r="O23" i="17"/>
  <c r="N23" i="17"/>
  <c r="M23" i="17"/>
  <c r="X16" i="17"/>
  <c r="W16" i="17"/>
  <c r="V16" i="17"/>
  <c r="U16" i="17"/>
  <c r="T16" i="17"/>
  <c r="S16" i="17"/>
  <c r="R16" i="17"/>
  <c r="Q16" i="17"/>
  <c r="P16" i="17"/>
  <c r="O16" i="17"/>
  <c r="N16" i="17"/>
  <c r="M16" i="17"/>
  <c r="X12" i="17"/>
  <c r="W12" i="17"/>
  <c r="V12" i="17"/>
  <c r="U12" i="17"/>
  <c r="T12" i="17"/>
  <c r="S12" i="17"/>
  <c r="R12" i="17"/>
  <c r="Q12" i="17"/>
  <c r="P12" i="17"/>
  <c r="O12" i="17"/>
  <c r="N12" i="17"/>
  <c r="M12" i="17"/>
  <c r="X20" i="17"/>
  <c r="W20" i="17"/>
  <c r="V20" i="17"/>
  <c r="U20" i="17"/>
  <c r="T20" i="17"/>
  <c r="S20" i="17"/>
  <c r="R20" i="17"/>
  <c r="Q20" i="17"/>
  <c r="P20" i="17"/>
  <c r="O20" i="17"/>
  <c r="N20" i="17"/>
  <c r="M20" i="17"/>
  <c r="X15" i="17"/>
  <c r="W15" i="17"/>
  <c r="V15" i="17"/>
  <c r="U15" i="17"/>
  <c r="T15" i="17"/>
  <c r="S15" i="17"/>
  <c r="R15" i="17"/>
  <c r="Q15" i="17"/>
  <c r="P15" i="17"/>
  <c r="O15" i="17"/>
  <c r="N15" i="17"/>
  <c r="M15" i="17"/>
  <c r="X21" i="17"/>
  <c r="W21" i="17"/>
  <c r="V21" i="17"/>
  <c r="U21" i="17"/>
  <c r="T21" i="17"/>
  <c r="S21" i="17"/>
  <c r="R21" i="17"/>
  <c r="Q21" i="17"/>
  <c r="P21" i="17"/>
  <c r="O21" i="17"/>
  <c r="N21" i="17"/>
  <c r="M21" i="17"/>
  <c r="X9" i="17"/>
  <c r="W9" i="17"/>
  <c r="V9" i="17"/>
  <c r="U9" i="17"/>
  <c r="T9" i="17"/>
  <c r="S9" i="17"/>
  <c r="R9" i="17"/>
  <c r="Q9" i="17"/>
  <c r="P9" i="17"/>
  <c r="O9" i="17"/>
  <c r="N9" i="17"/>
  <c r="M9" i="17"/>
  <c r="X10" i="17"/>
  <c r="W10" i="17"/>
  <c r="V10" i="17"/>
  <c r="U10" i="17"/>
  <c r="T10" i="17"/>
  <c r="S10" i="17"/>
  <c r="R10" i="17"/>
  <c r="Q10" i="17"/>
  <c r="P10" i="17"/>
  <c r="O10" i="17"/>
  <c r="N10" i="17"/>
  <c r="M10" i="17"/>
  <c r="X8" i="17"/>
  <c r="W8" i="17"/>
  <c r="V8" i="17"/>
  <c r="U8" i="17"/>
  <c r="T8" i="17"/>
  <c r="S8" i="17"/>
  <c r="R8" i="17"/>
  <c r="Q8" i="17"/>
  <c r="P8" i="17"/>
  <c r="O8" i="17"/>
  <c r="N8" i="17"/>
  <c r="M8" i="17"/>
  <c r="X13" i="17"/>
  <c r="W13" i="17"/>
  <c r="V13" i="17"/>
  <c r="U13" i="17"/>
  <c r="T13" i="17"/>
  <c r="S13" i="17"/>
  <c r="R13" i="17"/>
  <c r="Q13" i="17"/>
  <c r="P13" i="17"/>
  <c r="O13" i="17"/>
  <c r="N13" i="17"/>
  <c r="M13" i="17"/>
  <c r="AI7" i="17"/>
  <c r="AH7" i="17"/>
  <c r="AG7" i="17"/>
  <c r="AF7" i="17"/>
  <c r="AE7" i="17"/>
  <c r="AD7" i="17"/>
  <c r="AC7" i="17"/>
  <c r="AB7" i="17"/>
  <c r="AA7" i="17"/>
  <c r="Z7" i="17"/>
  <c r="Y7" i="17"/>
  <c r="AI6" i="17"/>
  <c r="AH6" i="17"/>
  <c r="AG6" i="17"/>
  <c r="AF6" i="17"/>
  <c r="AE6" i="17"/>
  <c r="AD6" i="17"/>
  <c r="AC6" i="17"/>
  <c r="AB6" i="17"/>
  <c r="AA6" i="17"/>
  <c r="Z6" i="17"/>
  <c r="Y6" i="17"/>
  <c r="AI5" i="17"/>
  <c r="AH5" i="17"/>
  <c r="AG5" i="17"/>
  <c r="AF5" i="17"/>
  <c r="AE5" i="17"/>
  <c r="AD5" i="17"/>
  <c r="AC5" i="17"/>
  <c r="AB5" i="17"/>
  <c r="AA5" i="17"/>
  <c r="Z5" i="17"/>
  <c r="Y5" i="17"/>
  <c r="AI18" i="17"/>
  <c r="AH18" i="17"/>
  <c r="AG18" i="17"/>
  <c r="AF18" i="17"/>
  <c r="AE18" i="17"/>
  <c r="AD18" i="17"/>
  <c r="AC18" i="17"/>
  <c r="AB18" i="17"/>
  <c r="AA18" i="17"/>
  <c r="Z18" i="17"/>
  <c r="Y18" i="17"/>
  <c r="AI11" i="17"/>
  <c r="AH11" i="17"/>
  <c r="AG11" i="17"/>
  <c r="AF11" i="17"/>
  <c r="AE11" i="17"/>
  <c r="AD11" i="17"/>
  <c r="AC11" i="17"/>
  <c r="AB11" i="17"/>
  <c r="AA11" i="17"/>
  <c r="Z11" i="17"/>
  <c r="Y11" i="17"/>
  <c r="AI4" i="17"/>
  <c r="AH4" i="17"/>
  <c r="AG4" i="17"/>
  <c r="AF4" i="17"/>
  <c r="AE4" i="17"/>
  <c r="AD4" i="17"/>
  <c r="AC4" i="17"/>
  <c r="AB4" i="17"/>
  <c r="AA4" i="17"/>
  <c r="Z4" i="17"/>
  <c r="Y4" i="17"/>
  <c r="AI3" i="17"/>
  <c r="AH3" i="17"/>
  <c r="AG3" i="17"/>
  <c r="AF3" i="17"/>
  <c r="AE3" i="17"/>
  <c r="AD3" i="17"/>
  <c r="AC3" i="17"/>
  <c r="AB3" i="17"/>
  <c r="AA3" i="17"/>
  <c r="Z3" i="17"/>
  <c r="Y3" i="17"/>
  <c r="AI14" i="17"/>
  <c r="AH14" i="17"/>
  <c r="AG14" i="17"/>
  <c r="AF14" i="17"/>
  <c r="AE14" i="17"/>
  <c r="AD14" i="17"/>
  <c r="AC14" i="17"/>
  <c r="AB14" i="17"/>
  <c r="AA14" i="17"/>
  <c r="Z14" i="17"/>
  <c r="Y14" i="17"/>
  <c r="AI2" i="17"/>
  <c r="AH2" i="17"/>
  <c r="AG2" i="17"/>
  <c r="AF2" i="17"/>
  <c r="AE2" i="17"/>
  <c r="AD2" i="17"/>
  <c r="AC2" i="17"/>
  <c r="AB2" i="17"/>
  <c r="AA2" i="17"/>
  <c r="Z2" i="17"/>
  <c r="Y2" i="17"/>
  <c r="AI17" i="17"/>
  <c r="AH17" i="17"/>
  <c r="AG17" i="17"/>
  <c r="AF17" i="17"/>
  <c r="AE17" i="17"/>
  <c r="AD17" i="17"/>
  <c r="AC17" i="17"/>
  <c r="AB17" i="17"/>
  <c r="AA17" i="17"/>
  <c r="Z17" i="17"/>
  <c r="Y17" i="17"/>
  <c r="AI22" i="17"/>
  <c r="AH22" i="17"/>
  <c r="AG22" i="17"/>
  <c r="AF22" i="17"/>
  <c r="AE22" i="17"/>
  <c r="AD22" i="17"/>
  <c r="AC22" i="17"/>
  <c r="AB22" i="17"/>
  <c r="AA22" i="17"/>
  <c r="Z22" i="17"/>
  <c r="Y22" i="17"/>
  <c r="AI19" i="17"/>
  <c r="AH19" i="17"/>
  <c r="AG19" i="17"/>
  <c r="AF19" i="17"/>
  <c r="AE19" i="17"/>
  <c r="AD19" i="17"/>
  <c r="AC19" i="17"/>
  <c r="AB19" i="17"/>
  <c r="AA19" i="17"/>
  <c r="Z19" i="17"/>
  <c r="Y19" i="17"/>
  <c r="AI23" i="17"/>
  <c r="AH23" i="17"/>
  <c r="AG23" i="17"/>
  <c r="AF23" i="17"/>
  <c r="AE23" i="17"/>
  <c r="AD23" i="17"/>
  <c r="AC23" i="17"/>
  <c r="AB23" i="17"/>
  <c r="AA23" i="17"/>
  <c r="Z23" i="17"/>
  <c r="Y23" i="17"/>
  <c r="AI16" i="17"/>
  <c r="AH16" i="17"/>
  <c r="AG16" i="17"/>
  <c r="AF16" i="17"/>
  <c r="AE16" i="17"/>
  <c r="AD16" i="17"/>
  <c r="AC16" i="17"/>
  <c r="AB16" i="17"/>
  <c r="AA16" i="17"/>
  <c r="Z16" i="17"/>
  <c r="Y16" i="17"/>
  <c r="AI12" i="17"/>
  <c r="AH12" i="17"/>
  <c r="AG12" i="17"/>
  <c r="AF12" i="17"/>
  <c r="AE12" i="17"/>
  <c r="AD12" i="17"/>
  <c r="AC12" i="17"/>
  <c r="AB12" i="17"/>
  <c r="AA12" i="17"/>
  <c r="Z12" i="17"/>
  <c r="Y12" i="17"/>
  <c r="AI20" i="17"/>
  <c r="AH20" i="17"/>
  <c r="AG20" i="17"/>
  <c r="AF20" i="17"/>
  <c r="AE20" i="17"/>
  <c r="AD20" i="17"/>
  <c r="AC20" i="17"/>
  <c r="AB20" i="17"/>
  <c r="AA20" i="17"/>
  <c r="Z20" i="17"/>
  <c r="Y20" i="17"/>
  <c r="AI15" i="17"/>
  <c r="AH15" i="17"/>
  <c r="AG15" i="17"/>
  <c r="AF15" i="17"/>
  <c r="AE15" i="17"/>
  <c r="AD15" i="17"/>
  <c r="AC15" i="17"/>
  <c r="AB15" i="17"/>
  <c r="AA15" i="17"/>
  <c r="Z15" i="17"/>
  <c r="Y15" i="17"/>
  <c r="AI21" i="17"/>
  <c r="AH21" i="17"/>
  <c r="AG21" i="17"/>
  <c r="AF21" i="17"/>
  <c r="AE21" i="17"/>
  <c r="AD21" i="17"/>
  <c r="AC21" i="17"/>
  <c r="AB21" i="17"/>
  <c r="AA21" i="17"/>
  <c r="Z21" i="17"/>
  <c r="Y21" i="17"/>
  <c r="AI9" i="17"/>
  <c r="AH9" i="17"/>
  <c r="AG9" i="17"/>
  <c r="AF9" i="17"/>
  <c r="AE9" i="17"/>
  <c r="AD9" i="17"/>
  <c r="AC9" i="17"/>
  <c r="AB9" i="17"/>
  <c r="AA9" i="17"/>
  <c r="Z9" i="17"/>
  <c r="Y9" i="17"/>
  <c r="AI10" i="17"/>
  <c r="AH10" i="17"/>
  <c r="AG10" i="17"/>
  <c r="AF10" i="17"/>
  <c r="AE10" i="17"/>
  <c r="AD10" i="17"/>
  <c r="AC10" i="17"/>
  <c r="AB10" i="17"/>
  <c r="AA10" i="17"/>
  <c r="Z10" i="17"/>
  <c r="Y10" i="17"/>
  <c r="AI8" i="17"/>
  <c r="AH8" i="17"/>
  <c r="AG8" i="17"/>
  <c r="AF8" i="17"/>
  <c r="AE8" i="17"/>
  <c r="AD8" i="17"/>
  <c r="AC8" i="17"/>
  <c r="AB8" i="17"/>
  <c r="AA8" i="17"/>
  <c r="Z8" i="17"/>
  <c r="Y8" i="17"/>
  <c r="AI13" i="17"/>
  <c r="AH13" i="17"/>
  <c r="AG13" i="17"/>
  <c r="AF13" i="17"/>
  <c r="AE13" i="17"/>
  <c r="AD13" i="17"/>
  <c r="AC13" i="17"/>
  <c r="AB13" i="17"/>
  <c r="AA13" i="17"/>
  <c r="Z13" i="17"/>
  <c r="Y13" i="17"/>
  <c r="AJ7" i="17"/>
  <c r="AK7" i="17"/>
  <c r="AL7" i="17"/>
  <c r="AR7" i="17"/>
  <c r="AI10" i="16"/>
  <c r="AH10" i="16"/>
  <c r="AG10" i="16"/>
  <c r="AF10" i="16"/>
  <c r="AE10" i="16"/>
  <c r="AD10" i="16"/>
  <c r="AC10" i="16"/>
  <c r="AB10" i="16"/>
  <c r="AA10" i="16"/>
  <c r="Z10" i="16"/>
  <c r="Y10" i="16"/>
  <c r="AI15" i="16"/>
  <c r="AH15" i="16"/>
  <c r="AG15" i="16"/>
  <c r="AF15" i="16"/>
  <c r="AE15" i="16"/>
  <c r="AD15" i="16"/>
  <c r="AC15" i="16"/>
  <c r="AB15" i="16"/>
  <c r="AA15" i="16"/>
  <c r="Z15" i="16"/>
  <c r="Y15" i="16"/>
  <c r="AI9" i="16"/>
  <c r="AH9" i="16"/>
  <c r="AG9" i="16"/>
  <c r="AF9" i="16"/>
  <c r="AE9" i="16"/>
  <c r="AD9" i="16"/>
  <c r="AC9" i="16"/>
  <c r="AB9" i="16"/>
  <c r="AA9" i="16"/>
  <c r="Z9" i="16"/>
  <c r="Y9" i="16"/>
  <c r="AI18" i="16"/>
  <c r="AH18" i="16"/>
  <c r="AG18" i="16"/>
  <c r="AF18" i="16"/>
  <c r="AE18" i="16"/>
  <c r="AD18" i="16"/>
  <c r="AC18" i="16"/>
  <c r="AB18" i="16"/>
  <c r="AA18" i="16"/>
  <c r="Z18" i="16"/>
  <c r="Y18" i="16"/>
  <c r="AI8" i="16"/>
  <c r="AH8" i="16"/>
  <c r="AG8" i="16"/>
  <c r="AF8" i="16"/>
  <c r="AE8" i="16"/>
  <c r="AD8" i="16"/>
  <c r="AC8" i="16"/>
  <c r="AB8" i="16"/>
  <c r="AA8" i="16"/>
  <c r="Z8" i="16"/>
  <c r="Y8" i="16"/>
  <c r="AI20" i="16"/>
  <c r="AH20" i="16"/>
  <c r="AG20" i="16"/>
  <c r="AF20" i="16"/>
  <c r="AE20" i="16"/>
  <c r="AD20" i="16"/>
  <c r="AC20" i="16"/>
  <c r="AB20" i="16"/>
  <c r="AA20" i="16"/>
  <c r="Z20" i="16"/>
  <c r="Y20" i="16"/>
  <c r="AI21" i="16"/>
  <c r="AH21" i="16"/>
  <c r="AG21" i="16"/>
  <c r="AF21" i="16"/>
  <c r="AE21" i="16"/>
  <c r="AD21" i="16"/>
  <c r="AC21" i="16"/>
  <c r="AB21" i="16"/>
  <c r="AA21" i="16"/>
  <c r="Z21" i="16"/>
  <c r="Y21" i="16"/>
  <c r="AI19" i="16"/>
  <c r="AH19" i="16"/>
  <c r="AG19" i="16"/>
  <c r="AF19" i="16"/>
  <c r="AE19" i="16"/>
  <c r="AD19" i="16"/>
  <c r="AC19" i="16"/>
  <c r="AB19" i="16"/>
  <c r="AA19" i="16"/>
  <c r="Z19" i="16"/>
  <c r="Y19" i="16"/>
  <c r="AI7" i="16"/>
  <c r="AH7" i="16"/>
  <c r="AG7" i="16"/>
  <c r="AF7" i="16"/>
  <c r="AE7" i="16"/>
  <c r="AD7" i="16"/>
  <c r="AC7" i="16"/>
  <c r="AB7" i="16"/>
  <c r="AA7" i="16"/>
  <c r="Z7" i="16"/>
  <c r="Y7" i="16"/>
  <c r="AI6" i="16"/>
  <c r="AH6" i="16"/>
  <c r="AG6" i="16"/>
  <c r="AF6" i="16"/>
  <c r="AE6" i="16"/>
  <c r="AD6" i="16"/>
  <c r="AC6" i="16"/>
  <c r="AB6" i="16"/>
  <c r="AA6" i="16"/>
  <c r="Z6" i="16"/>
  <c r="Y6" i="16"/>
  <c r="AI5" i="16"/>
  <c r="AH5" i="16"/>
  <c r="AG5" i="16"/>
  <c r="AF5" i="16"/>
  <c r="AE5" i="16"/>
  <c r="AD5" i="16"/>
  <c r="AC5" i="16"/>
  <c r="AB5" i="16"/>
  <c r="AA5" i="16"/>
  <c r="Z5" i="16"/>
  <c r="Y5" i="16"/>
  <c r="AI4" i="16"/>
  <c r="AH4" i="16"/>
  <c r="AG4" i="16"/>
  <c r="AF4" i="16"/>
  <c r="AE4" i="16"/>
  <c r="AD4" i="16"/>
  <c r="AC4" i="16"/>
  <c r="AB4" i="16"/>
  <c r="AA4" i="16"/>
  <c r="Z4" i="16"/>
  <c r="Y4" i="16"/>
  <c r="AI14" i="16"/>
  <c r="AH14" i="16"/>
  <c r="AG14" i="16"/>
  <c r="AF14" i="16"/>
  <c r="AE14" i="16"/>
  <c r="AD14" i="16"/>
  <c r="AC14" i="16"/>
  <c r="AB14" i="16"/>
  <c r="AA14" i="16"/>
  <c r="Z14" i="16"/>
  <c r="Y14" i="16"/>
  <c r="AI23" i="16"/>
  <c r="AH23" i="16"/>
  <c r="AG23" i="16"/>
  <c r="AF23" i="16"/>
  <c r="AE23" i="16"/>
  <c r="AD23" i="16"/>
  <c r="AC23" i="16"/>
  <c r="AB23" i="16"/>
  <c r="AA23" i="16"/>
  <c r="Z23" i="16"/>
  <c r="Y23" i="16"/>
  <c r="AI16" i="16"/>
  <c r="AH16" i="16"/>
  <c r="AG16" i="16"/>
  <c r="AF16" i="16"/>
  <c r="AE16" i="16"/>
  <c r="AD16" i="16"/>
  <c r="AC16" i="16"/>
  <c r="AB16" i="16"/>
  <c r="AA16" i="16"/>
  <c r="Z16" i="16"/>
  <c r="Y16" i="16"/>
  <c r="AI3" i="16"/>
  <c r="AH3" i="16"/>
  <c r="AG3" i="16"/>
  <c r="AF3" i="16"/>
  <c r="AE3" i="16"/>
  <c r="AD3" i="16"/>
  <c r="AC3" i="16"/>
  <c r="AB3" i="16"/>
  <c r="AA3" i="16"/>
  <c r="Z3" i="16"/>
  <c r="Y3" i="16"/>
  <c r="AI2" i="16"/>
  <c r="AH2" i="16"/>
  <c r="AG2" i="16"/>
  <c r="AF2" i="16"/>
  <c r="AE2" i="16"/>
  <c r="AD2" i="16"/>
  <c r="AC2" i="16"/>
  <c r="AB2" i="16"/>
  <c r="AA2" i="16"/>
  <c r="Z2" i="16"/>
  <c r="Y2" i="16"/>
  <c r="AI17" i="16"/>
  <c r="AH17" i="16"/>
  <c r="AG17" i="16"/>
  <c r="AF17" i="16"/>
  <c r="AE17" i="16"/>
  <c r="AD17" i="16"/>
  <c r="AC17" i="16"/>
  <c r="AB17" i="16"/>
  <c r="AA17" i="16"/>
  <c r="Z17" i="16"/>
  <c r="Y17" i="16"/>
  <c r="AI25" i="16"/>
  <c r="AH25" i="16"/>
  <c r="AG25" i="16"/>
  <c r="AF25" i="16"/>
  <c r="AE25" i="16"/>
  <c r="AD25" i="16"/>
  <c r="AC25" i="16"/>
  <c r="AB25" i="16"/>
  <c r="AA25" i="16"/>
  <c r="Z25" i="16"/>
  <c r="Y25" i="16"/>
  <c r="AI24" i="16"/>
  <c r="AH24" i="16"/>
  <c r="AG24" i="16"/>
  <c r="AF24" i="16"/>
  <c r="AE24" i="16"/>
  <c r="AD24" i="16"/>
  <c r="AC24" i="16"/>
  <c r="AB24" i="16"/>
  <c r="AA24" i="16"/>
  <c r="Z24" i="16"/>
  <c r="Y24" i="16"/>
  <c r="AI26" i="16"/>
  <c r="AH26" i="16"/>
  <c r="AG26" i="16"/>
  <c r="AF26" i="16"/>
  <c r="AE26" i="16"/>
  <c r="AD26" i="16"/>
  <c r="AC26" i="16"/>
  <c r="AB26" i="16"/>
  <c r="AA26" i="16"/>
  <c r="Z26" i="16"/>
  <c r="Y26" i="16"/>
  <c r="AI12" i="16"/>
  <c r="AH12" i="16"/>
  <c r="AG12" i="16"/>
  <c r="AF12" i="16"/>
  <c r="AE12" i="16"/>
  <c r="AD12" i="16"/>
  <c r="AC12" i="16"/>
  <c r="AB12" i="16"/>
  <c r="AA12" i="16"/>
  <c r="Z12" i="16"/>
  <c r="Y12" i="16"/>
  <c r="AI22" i="16"/>
  <c r="AH22" i="16"/>
  <c r="AG22" i="16"/>
  <c r="AF22" i="16"/>
  <c r="AE22" i="16"/>
  <c r="AD22" i="16"/>
  <c r="AC22" i="16"/>
  <c r="AB22" i="16"/>
  <c r="AA22" i="16"/>
  <c r="Z22" i="16"/>
  <c r="Y22" i="16"/>
  <c r="AI13" i="16"/>
  <c r="AH13" i="16"/>
  <c r="AG13" i="16"/>
  <c r="AF13" i="16"/>
  <c r="AE13" i="16"/>
  <c r="AD13" i="16"/>
  <c r="AC13" i="16"/>
  <c r="AB13" i="16"/>
  <c r="AA13" i="16"/>
  <c r="Z13" i="16"/>
  <c r="Y13" i="16"/>
  <c r="AI11" i="16"/>
  <c r="AH11" i="16"/>
  <c r="AG11" i="16"/>
  <c r="AF11" i="16"/>
  <c r="AE11" i="16"/>
  <c r="AD11" i="16"/>
  <c r="AC11" i="16"/>
  <c r="AB11" i="16"/>
  <c r="AA11" i="16"/>
  <c r="Z11" i="16"/>
  <c r="Y11" i="16"/>
  <c r="X10" i="16"/>
  <c r="W10" i="16"/>
  <c r="V10" i="16"/>
  <c r="U10" i="16"/>
  <c r="T10" i="16"/>
  <c r="S10" i="16"/>
  <c r="R10" i="16"/>
  <c r="Q10" i="16"/>
  <c r="P10" i="16"/>
  <c r="O10" i="16"/>
  <c r="N10" i="16"/>
  <c r="M10" i="16"/>
  <c r="X15" i="16"/>
  <c r="W15" i="16"/>
  <c r="V15" i="16"/>
  <c r="U15" i="16"/>
  <c r="T15" i="16"/>
  <c r="S15" i="16"/>
  <c r="R15" i="16"/>
  <c r="Q15" i="16"/>
  <c r="P15" i="16"/>
  <c r="O15" i="16"/>
  <c r="N15" i="16"/>
  <c r="M15" i="16"/>
  <c r="X9" i="16"/>
  <c r="W9" i="16"/>
  <c r="V9" i="16"/>
  <c r="U9" i="16"/>
  <c r="T9" i="16"/>
  <c r="S9" i="16"/>
  <c r="R9" i="16"/>
  <c r="Q9" i="16"/>
  <c r="P9" i="16"/>
  <c r="O9" i="16"/>
  <c r="N9" i="16"/>
  <c r="M9" i="16"/>
  <c r="X18" i="16"/>
  <c r="W18" i="16"/>
  <c r="V18" i="16"/>
  <c r="U18" i="16"/>
  <c r="T18" i="16"/>
  <c r="S18" i="16"/>
  <c r="R18" i="16"/>
  <c r="Q18" i="16"/>
  <c r="P18" i="16"/>
  <c r="O18" i="16"/>
  <c r="N18" i="16"/>
  <c r="M18" i="16"/>
  <c r="X8" i="16"/>
  <c r="W8" i="16"/>
  <c r="V8" i="16"/>
  <c r="U8" i="16"/>
  <c r="T8" i="16"/>
  <c r="S8" i="16"/>
  <c r="R8" i="16"/>
  <c r="Q8" i="16"/>
  <c r="P8" i="16"/>
  <c r="O8" i="16"/>
  <c r="N8" i="16"/>
  <c r="M8" i="16"/>
  <c r="X20" i="16"/>
  <c r="W20" i="16"/>
  <c r="V20" i="16"/>
  <c r="U20" i="16"/>
  <c r="T20" i="16"/>
  <c r="S20" i="16"/>
  <c r="R20" i="16"/>
  <c r="Q20" i="16"/>
  <c r="P20" i="16"/>
  <c r="O20" i="16"/>
  <c r="N20" i="16"/>
  <c r="M20" i="16"/>
  <c r="X21" i="16"/>
  <c r="W21" i="16"/>
  <c r="V21" i="16"/>
  <c r="U21" i="16"/>
  <c r="T21" i="16"/>
  <c r="S21" i="16"/>
  <c r="R21" i="16"/>
  <c r="Q21" i="16"/>
  <c r="P21" i="16"/>
  <c r="O21" i="16"/>
  <c r="N21" i="16"/>
  <c r="M21" i="16"/>
  <c r="X19" i="16"/>
  <c r="W19" i="16"/>
  <c r="V19" i="16"/>
  <c r="U19" i="16"/>
  <c r="T19" i="16"/>
  <c r="S19" i="16"/>
  <c r="R19" i="16"/>
  <c r="Q19" i="16"/>
  <c r="P19" i="16"/>
  <c r="O19" i="16"/>
  <c r="N19" i="16"/>
  <c r="M19" i="16"/>
  <c r="X7" i="16"/>
  <c r="W7" i="16"/>
  <c r="V7" i="16"/>
  <c r="U7" i="16"/>
  <c r="T7" i="16"/>
  <c r="S7" i="16"/>
  <c r="R7" i="16"/>
  <c r="Q7" i="16"/>
  <c r="P7" i="16"/>
  <c r="O7" i="16"/>
  <c r="N7" i="16"/>
  <c r="M7" i="16"/>
  <c r="X6" i="16"/>
  <c r="W6" i="16"/>
  <c r="V6" i="16"/>
  <c r="U6" i="16"/>
  <c r="T6" i="16"/>
  <c r="S6" i="16"/>
  <c r="R6" i="16"/>
  <c r="Q6" i="16"/>
  <c r="P6" i="16"/>
  <c r="O6" i="16"/>
  <c r="N6" i="16"/>
  <c r="M6" i="16"/>
  <c r="X5" i="16"/>
  <c r="W5" i="16"/>
  <c r="V5" i="16"/>
  <c r="U5" i="16"/>
  <c r="T5" i="16"/>
  <c r="S5" i="16"/>
  <c r="R5" i="16"/>
  <c r="Q5" i="16"/>
  <c r="P5" i="16"/>
  <c r="O5" i="16"/>
  <c r="N5" i="16"/>
  <c r="M5" i="16"/>
  <c r="X4" i="16"/>
  <c r="W4" i="16"/>
  <c r="V4" i="16"/>
  <c r="U4" i="16"/>
  <c r="T4" i="16"/>
  <c r="S4" i="16"/>
  <c r="R4" i="16"/>
  <c r="Q4" i="16"/>
  <c r="P4" i="16"/>
  <c r="O4" i="16"/>
  <c r="N4" i="16"/>
  <c r="M4" i="16"/>
  <c r="X14" i="16"/>
  <c r="W14" i="16"/>
  <c r="V14" i="16"/>
  <c r="U14" i="16"/>
  <c r="T14" i="16"/>
  <c r="S14" i="16"/>
  <c r="R14" i="16"/>
  <c r="Q14" i="16"/>
  <c r="P14" i="16"/>
  <c r="O14" i="16"/>
  <c r="N14" i="16"/>
  <c r="M14" i="16"/>
  <c r="X23" i="16"/>
  <c r="W23" i="16"/>
  <c r="V23" i="16"/>
  <c r="U23" i="16"/>
  <c r="T23" i="16"/>
  <c r="S23" i="16"/>
  <c r="R23" i="16"/>
  <c r="Q23" i="16"/>
  <c r="P23" i="16"/>
  <c r="O23" i="16"/>
  <c r="N23" i="16"/>
  <c r="M23" i="16"/>
  <c r="X16" i="16"/>
  <c r="W16" i="16"/>
  <c r="V16" i="16"/>
  <c r="U16" i="16"/>
  <c r="T16" i="16"/>
  <c r="S16" i="16"/>
  <c r="R16" i="16"/>
  <c r="Q16" i="16"/>
  <c r="P16" i="16"/>
  <c r="O16" i="16"/>
  <c r="N16" i="16"/>
  <c r="M16" i="16"/>
  <c r="X3" i="16"/>
  <c r="W3" i="16"/>
  <c r="V3" i="16"/>
  <c r="U3" i="16"/>
  <c r="T3" i="16"/>
  <c r="S3" i="16"/>
  <c r="R3" i="16"/>
  <c r="Q3" i="16"/>
  <c r="P3" i="16"/>
  <c r="O3" i="16"/>
  <c r="N3" i="16"/>
  <c r="M3" i="16"/>
  <c r="X2" i="16"/>
  <c r="W2" i="16"/>
  <c r="V2" i="16"/>
  <c r="U2" i="16"/>
  <c r="T2" i="16"/>
  <c r="S2" i="16"/>
  <c r="R2" i="16"/>
  <c r="Q2" i="16"/>
  <c r="P2" i="16"/>
  <c r="O2" i="16"/>
  <c r="N2" i="16"/>
  <c r="M2" i="16"/>
  <c r="X17" i="16"/>
  <c r="W17" i="16"/>
  <c r="V17" i="16"/>
  <c r="U17" i="16"/>
  <c r="T17" i="16"/>
  <c r="S17" i="16"/>
  <c r="R17" i="16"/>
  <c r="Q17" i="16"/>
  <c r="P17" i="16"/>
  <c r="O17" i="16"/>
  <c r="N17" i="16"/>
  <c r="M17" i="16"/>
  <c r="X25" i="16"/>
  <c r="W25" i="16"/>
  <c r="V25" i="16"/>
  <c r="U25" i="16"/>
  <c r="T25" i="16"/>
  <c r="S25" i="16"/>
  <c r="R25" i="16"/>
  <c r="Q25" i="16"/>
  <c r="P25" i="16"/>
  <c r="O25" i="16"/>
  <c r="N25" i="16"/>
  <c r="M25" i="16"/>
  <c r="X24" i="16"/>
  <c r="W24" i="16"/>
  <c r="V24" i="16"/>
  <c r="U24" i="16"/>
  <c r="T24" i="16"/>
  <c r="S24" i="16"/>
  <c r="R24" i="16"/>
  <c r="Q24" i="16"/>
  <c r="P24" i="16"/>
  <c r="O24" i="16"/>
  <c r="N24" i="16"/>
  <c r="M24" i="16"/>
  <c r="X26" i="16"/>
  <c r="W26" i="16"/>
  <c r="V26" i="16"/>
  <c r="U26" i="16"/>
  <c r="T26" i="16"/>
  <c r="S26" i="16"/>
  <c r="R26" i="16"/>
  <c r="Q26" i="16"/>
  <c r="P26" i="16"/>
  <c r="O26" i="16"/>
  <c r="N26" i="16"/>
  <c r="M26" i="16"/>
  <c r="X12" i="16"/>
  <c r="W12" i="16"/>
  <c r="V12" i="16"/>
  <c r="U12" i="16"/>
  <c r="T12" i="16"/>
  <c r="S12" i="16"/>
  <c r="R12" i="16"/>
  <c r="Q12" i="16"/>
  <c r="P12" i="16"/>
  <c r="O12" i="16"/>
  <c r="N12" i="16"/>
  <c r="M12" i="16"/>
  <c r="X22" i="16"/>
  <c r="W22" i="16"/>
  <c r="V22" i="16"/>
  <c r="U22" i="16"/>
  <c r="T22" i="16"/>
  <c r="S22" i="16"/>
  <c r="R22" i="16"/>
  <c r="Q22" i="16"/>
  <c r="P22" i="16"/>
  <c r="O22" i="16"/>
  <c r="N22" i="16"/>
  <c r="M22" i="16"/>
  <c r="X13" i="16"/>
  <c r="W13" i="16"/>
  <c r="V13" i="16"/>
  <c r="U13" i="16"/>
  <c r="T13" i="16"/>
  <c r="S13" i="16"/>
  <c r="R13" i="16"/>
  <c r="Q13" i="16"/>
  <c r="P13" i="16"/>
  <c r="O13" i="16"/>
  <c r="N13" i="16"/>
  <c r="M13" i="16"/>
  <c r="X11" i="16"/>
  <c r="W11" i="16"/>
  <c r="V11" i="16"/>
  <c r="U11" i="16"/>
  <c r="T11" i="16"/>
  <c r="S11" i="16"/>
  <c r="R11" i="16"/>
  <c r="Q11" i="16"/>
  <c r="P11" i="16"/>
  <c r="O11" i="16"/>
  <c r="N11" i="16"/>
  <c r="M11" i="16"/>
  <c r="L10" i="16"/>
  <c r="K10" i="16"/>
  <c r="J10" i="16"/>
  <c r="I10" i="16"/>
  <c r="H10" i="16"/>
  <c r="G10" i="16"/>
  <c r="F10" i="16"/>
  <c r="E10" i="16"/>
  <c r="AQ10" i="16" s="1"/>
  <c r="D10" i="16"/>
  <c r="L15" i="16"/>
  <c r="K15" i="16"/>
  <c r="J15" i="16"/>
  <c r="I15" i="16"/>
  <c r="H15" i="16"/>
  <c r="G15" i="16"/>
  <c r="F15" i="16"/>
  <c r="E15" i="16"/>
  <c r="AQ15" i="16" s="1"/>
  <c r="D15" i="16"/>
  <c r="L9" i="16"/>
  <c r="K9" i="16"/>
  <c r="J9" i="16"/>
  <c r="I9" i="16"/>
  <c r="H9" i="16"/>
  <c r="G9" i="16"/>
  <c r="F9" i="16"/>
  <c r="E9" i="16"/>
  <c r="AQ9" i="16" s="1"/>
  <c r="D9" i="16"/>
  <c r="L18" i="16"/>
  <c r="K18" i="16"/>
  <c r="J18" i="16"/>
  <c r="I18" i="16"/>
  <c r="H18" i="16"/>
  <c r="G18" i="16"/>
  <c r="F18" i="16"/>
  <c r="E18" i="16"/>
  <c r="AQ18" i="16" s="1"/>
  <c r="D18" i="16"/>
  <c r="L8" i="16"/>
  <c r="K8" i="16"/>
  <c r="J8" i="16"/>
  <c r="I8" i="16"/>
  <c r="H8" i="16"/>
  <c r="G8" i="16"/>
  <c r="F8" i="16"/>
  <c r="E8" i="16"/>
  <c r="AQ8" i="16" s="1"/>
  <c r="D8" i="16"/>
  <c r="L20" i="16"/>
  <c r="K20" i="16"/>
  <c r="J20" i="16"/>
  <c r="I20" i="16"/>
  <c r="H20" i="16"/>
  <c r="G20" i="16"/>
  <c r="F20" i="16"/>
  <c r="E20" i="16"/>
  <c r="AQ20" i="16" s="1"/>
  <c r="D20" i="16"/>
  <c r="L21" i="16"/>
  <c r="K21" i="16"/>
  <c r="J21" i="16"/>
  <c r="I21" i="16"/>
  <c r="H21" i="16"/>
  <c r="G21" i="16"/>
  <c r="F21" i="16"/>
  <c r="E21" i="16"/>
  <c r="AQ21" i="16" s="1"/>
  <c r="D21" i="16"/>
  <c r="L19" i="16"/>
  <c r="K19" i="16"/>
  <c r="J19" i="16"/>
  <c r="I19" i="16"/>
  <c r="H19" i="16"/>
  <c r="G19" i="16"/>
  <c r="F19" i="16"/>
  <c r="E19" i="16"/>
  <c r="D19" i="16"/>
  <c r="L7" i="16"/>
  <c r="K7" i="16"/>
  <c r="J7" i="16"/>
  <c r="I7" i="16"/>
  <c r="H7" i="16"/>
  <c r="G7" i="16"/>
  <c r="F7" i="16"/>
  <c r="E7" i="16"/>
  <c r="AQ7" i="16" s="1"/>
  <c r="D7" i="16"/>
  <c r="L6" i="16"/>
  <c r="K6" i="16"/>
  <c r="J6" i="16"/>
  <c r="I6" i="16"/>
  <c r="H6" i="16"/>
  <c r="G6" i="16"/>
  <c r="F6" i="16"/>
  <c r="E6" i="16"/>
  <c r="AQ6" i="16" s="1"/>
  <c r="D6" i="16"/>
  <c r="L5" i="16"/>
  <c r="K5" i="16"/>
  <c r="J5" i="16"/>
  <c r="I5" i="16"/>
  <c r="H5" i="16"/>
  <c r="G5" i="16"/>
  <c r="F5" i="16"/>
  <c r="E5" i="16"/>
  <c r="D5" i="16"/>
  <c r="L4" i="16"/>
  <c r="K4" i="16"/>
  <c r="J4" i="16"/>
  <c r="I4" i="16"/>
  <c r="H4" i="16"/>
  <c r="G4" i="16"/>
  <c r="F4" i="16"/>
  <c r="E4" i="16"/>
  <c r="D4" i="16"/>
  <c r="L14" i="16"/>
  <c r="K14" i="16"/>
  <c r="J14" i="16"/>
  <c r="I14" i="16"/>
  <c r="H14" i="16"/>
  <c r="G14" i="16"/>
  <c r="F14" i="16"/>
  <c r="E14" i="16"/>
  <c r="D14" i="16"/>
  <c r="L23" i="16"/>
  <c r="K23" i="16"/>
  <c r="J23" i="16"/>
  <c r="I23" i="16"/>
  <c r="H23" i="16"/>
  <c r="G23" i="16"/>
  <c r="F23" i="16"/>
  <c r="E23" i="16"/>
  <c r="D23" i="16"/>
  <c r="L16" i="16"/>
  <c r="K16" i="16"/>
  <c r="J16" i="16"/>
  <c r="I16" i="16"/>
  <c r="H16" i="16"/>
  <c r="G16" i="16"/>
  <c r="F16" i="16"/>
  <c r="E16" i="16"/>
  <c r="D16" i="16"/>
  <c r="L3" i="16"/>
  <c r="K3" i="16"/>
  <c r="J3" i="16"/>
  <c r="I3" i="16"/>
  <c r="H3" i="16"/>
  <c r="G3" i="16"/>
  <c r="F3" i="16"/>
  <c r="E3" i="16"/>
  <c r="D3" i="16"/>
  <c r="L2" i="16"/>
  <c r="K2" i="16"/>
  <c r="J2" i="16"/>
  <c r="I2" i="16"/>
  <c r="H2" i="16"/>
  <c r="G2" i="16"/>
  <c r="F2" i="16"/>
  <c r="E2" i="16"/>
  <c r="D2" i="16"/>
  <c r="L17" i="16"/>
  <c r="K17" i="16"/>
  <c r="J17" i="16"/>
  <c r="I17" i="16"/>
  <c r="H17" i="16"/>
  <c r="G17" i="16"/>
  <c r="F17" i="16"/>
  <c r="E17" i="16"/>
  <c r="D17" i="16"/>
  <c r="L25" i="16"/>
  <c r="K25" i="16"/>
  <c r="J25" i="16"/>
  <c r="I25" i="16"/>
  <c r="H25" i="16"/>
  <c r="G25" i="16"/>
  <c r="F25" i="16"/>
  <c r="E25" i="16"/>
  <c r="D25" i="16"/>
  <c r="L24" i="16"/>
  <c r="K24" i="16"/>
  <c r="J24" i="16"/>
  <c r="I24" i="16"/>
  <c r="H24" i="16"/>
  <c r="G24" i="16"/>
  <c r="F24" i="16"/>
  <c r="E24" i="16"/>
  <c r="D24" i="16"/>
  <c r="L26" i="16"/>
  <c r="K26" i="16"/>
  <c r="J26" i="16"/>
  <c r="I26" i="16"/>
  <c r="H26" i="16"/>
  <c r="G26" i="16"/>
  <c r="F26" i="16"/>
  <c r="E26" i="16"/>
  <c r="D26" i="16"/>
  <c r="L12" i="16"/>
  <c r="K12" i="16"/>
  <c r="J12" i="16"/>
  <c r="I12" i="16"/>
  <c r="H12" i="16"/>
  <c r="G12" i="16"/>
  <c r="F12" i="16"/>
  <c r="E12" i="16"/>
  <c r="D12" i="16"/>
  <c r="L22" i="16"/>
  <c r="K22" i="16"/>
  <c r="J22" i="16"/>
  <c r="I22" i="16"/>
  <c r="H22" i="16"/>
  <c r="G22" i="16"/>
  <c r="F22" i="16"/>
  <c r="E22" i="16"/>
  <c r="D22" i="16"/>
  <c r="L13" i="16"/>
  <c r="K13" i="16"/>
  <c r="J13" i="16"/>
  <c r="I13" i="16"/>
  <c r="H13" i="16"/>
  <c r="G13" i="16"/>
  <c r="F13" i="16"/>
  <c r="E13" i="16"/>
  <c r="D13" i="16"/>
  <c r="L11" i="16"/>
  <c r="K11" i="16"/>
  <c r="J11" i="16"/>
  <c r="I11" i="16"/>
  <c r="H11" i="16"/>
  <c r="G11" i="16"/>
  <c r="F11" i="16"/>
  <c r="E11" i="16"/>
  <c r="D11" i="16"/>
  <c r="AR6" i="17"/>
  <c r="AR5" i="17"/>
  <c r="AR18" i="17"/>
  <c r="AR11" i="17"/>
  <c r="AR4" i="17"/>
  <c r="AR3" i="17"/>
  <c r="AR14" i="17"/>
  <c r="AR2" i="17"/>
  <c r="AL2" i="17"/>
  <c r="AR17" i="17"/>
  <c r="AR22" i="17"/>
  <c r="AL22" i="17"/>
  <c r="AR19" i="17"/>
  <c r="AR23" i="17"/>
  <c r="AR16" i="17"/>
  <c r="AR12" i="17"/>
  <c r="AK12" i="17"/>
  <c r="AR20" i="17"/>
  <c r="AR15" i="17"/>
  <c r="AR21" i="17"/>
  <c r="AR9" i="17"/>
  <c r="AR10" i="17"/>
  <c r="AR8" i="17"/>
  <c r="AR13" i="17"/>
  <c r="AR10" i="16"/>
  <c r="AR15" i="16"/>
  <c r="AR9" i="16"/>
  <c r="AK9" i="16"/>
  <c r="AR18" i="16"/>
  <c r="AR8" i="16"/>
  <c r="AK8" i="16"/>
  <c r="AR20" i="16"/>
  <c r="AR21" i="16"/>
  <c r="AK21" i="16"/>
  <c r="AR19" i="16"/>
  <c r="AJ19" i="16"/>
  <c r="AR7" i="16"/>
  <c r="AK7" i="16"/>
  <c r="AR6" i="16"/>
  <c r="AR5" i="16"/>
  <c r="AK5" i="16"/>
  <c r="AR4" i="16"/>
  <c r="AL4" i="16"/>
  <c r="AR14" i="16"/>
  <c r="AR23" i="16"/>
  <c r="AR16" i="16"/>
  <c r="AR3" i="16"/>
  <c r="AR2" i="16"/>
  <c r="AR17" i="16"/>
  <c r="AR25" i="16"/>
  <c r="AR24" i="16"/>
  <c r="AR26" i="16"/>
  <c r="AR12" i="16"/>
  <c r="AR22" i="16"/>
  <c r="AR13" i="16"/>
  <c r="AR11" i="16"/>
  <c r="AR20" i="8"/>
  <c r="AR21" i="8"/>
  <c r="AR27" i="8"/>
  <c r="AR25" i="8"/>
  <c r="AR15" i="8"/>
  <c r="AR26" i="8"/>
  <c r="AR16" i="8"/>
  <c r="AR18" i="8"/>
  <c r="AR14" i="8"/>
  <c r="AR23" i="8"/>
  <c r="AR22" i="8"/>
  <c r="AR8" i="8"/>
  <c r="AR13" i="8"/>
  <c r="AR11" i="8"/>
  <c r="AR17" i="8"/>
  <c r="AR10" i="8"/>
  <c r="AR7" i="8"/>
  <c r="AR6" i="8"/>
  <c r="AR5" i="8"/>
  <c r="AR9" i="8"/>
  <c r="AR4" i="8"/>
  <c r="AR3" i="8"/>
  <c r="AR24" i="8"/>
  <c r="AR2" i="8"/>
  <c r="AR12" i="8"/>
  <c r="AR2" i="9"/>
  <c r="AR3" i="9"/>
  <c r="AR4" i="9"/>
  <c r="AR22" i="9"/>
  <c r="AR5" i="9"/>
  <c r="AR21" i="9"/>
  <c r="AR7" i="9"/>
  <c r="AR6" i="9"/>
  <c r="AR11" i="9"/>
  <c r="AR9" i="9"/>
  <c r="AR8" i="9"/>
  <c r="AR18" i="9"/>
  <c r="AR12" i="9"/>
  <c r="AR17" i="9"/>
  <c r="AR10" i="9"/>
  <c r="AR13" i="9"/>
  <c r="AR19" i="9"/>
  <c r="AR15" i="9"/>
  <c r="AR23" i="9"/>
  <c r="AR16" i="9"/>
  <c r="AR20" i="9"/>
  <c r="AR14" i="9"/>
  <c r="K17" i="9"/>
  <c r="K12" i="9"/>
  <c r="Z26" i="8"/>
  <c r="AA26" i="8"/>
  <c r="AB26" i="8"/>
  <c r="AC26" i="8"/>
  <c r="AD26" i="8"/>
  <c r="AE26" i="8"/>
  <c r="AF26" i="8"/>
  <c r="AG26" i="8"/>
  <c r="AH26" i="8"/>
  <c r="AI26" i="8"/>
  <c r="Z18" i="8"/>
  <c r="AA18" i="8"/>
  <c r="AB18" i="8"/>
  <c r="AC18" i="8"/>
  <c r="AD18" i="8"/>
  <c r="AE18" i="8"/>
  <c r="AF18" i="8"/>
  <c r="AG18" i="8"/>
  <c r="AH18" i="8"/>
  <c r="AI18" i="8"/>
  <c r="Z12" i="8"/>
  <c r="AA12" i="8"/>
  <c r="AB12" i="8"/>
  <c r="AC12" i="8"/>
  <c r="AD12" i="8"/>
  <c r="AE12" i="8"/>
  <c r="AF12" i="8"/>
  <c r="AG12" i="8"/>
  <c r="AH12" i="8"/>
  <c r="AI12" i="8"/>
  <c r="Z25" i="8"/>
  <c r="AA25" i="8"/>
  <c r="AB25" i="8"/>
  <c r="AC25" i="8"/>
  <c r="AD25" i="8"/>
  <c r="AE25" i="8"/>
  <c r="AF25" i="8"/>
  <c r="AG25" i="8"/>
  <c r="AH25" i="8"/>
  <c r="AI25" i="8"/>
  <c r="Z13" i="8"/>
  <c r="AA13" i="8"/>
  <c r="AB13" i="8"/>
  <c r="AC13" i="8"/>
  <c r="AD13" i="8"/>
  <c r="AE13" i="8"/>
  <c r="AF13" i="8"/>
  <c r="AG13" i="8"/>
  <c r="AH13" i="8"/>
  <c r="AI13" i="8"/>
  <c r="Z10" i="8"/>
  <c r="AA10" i="8"/>
  <c r="AB10" i="8"/>
  <c r="AC10" i="8"/>
  <c r="AD10" i="8"/>
  <c r="AE10" i="8"/>
  <c r="AF10" i="8"/>
  <c r="AG10" i="8"/>
  <c r="AH10" i="8"/>
  <c r="AI10" i="8"/>
  <c r="Z11" i="8"/>
  <c r="AA11" i="8"/>
  <c r="AB11" i="8"/>
  <c r="AC11" i="8"/>
  <c r="AD11" i="8"/>
  <c r="AE11" i="8"/>
  <c r="AF11" i="8"/>
  <c r="AG11" i="8"/>
  <c r="AH11" i="8"/>
  <c r="AI11" i="8"/>
  <c r="Z14" i="8"/>
  <c r="AA14" i="8"/>
  <c r="AB14" i="8"/>
  <c r="AC14" i="8"/>
  <c r="AD14" i="8"/>
  <c r="AE14" i="8"/>
  <c r="AF14" i="8"/>
  <c r="AG14" i="8"/>
  <c r="AH14" i="8"/>
  <c r="AI14" i="8"/>
  <c r="Z22" i="8"/>
  <c r="AA22" i="8"/>
  <c r="AB22" i="8"/>
  <c r="AC22" i="8"/>
  <c r="AD22" i="8"/>
  <c r="AE22" i="8"/>
  <c r="AF22" i="8"/>
  <c r="AG22" i="8"/>
  <c r="AH22" i="8"/>
  <c r="AI22" i="8"/>
  <c r="Z8" i="8"/>
  <c r="AA8" i="8"/>
  <c r="AB8" i="8"/>
  <c r="AC8" i="8"/>
  <c r="AD8" i="8"/>
  <c r="AE8" i="8"/>
  <c r="AF8" i="8"/>
  <c r="AG8" i="8"/>
  <c r="AH8" i="8"/>
  <c r="AI8" i="8"/>
  <c r="Z16" i="8"/>
  <c r="AA16" i="8"/>
  <c r="AB16" i="8"/>
  <c r="AC16" i="8"/>
  <c r="AD16" i="8"/>
  <c r="AE16" i="8"/>
  <c r="AF16" i="8"/>
  <c r="AG16" i="8"/>
  <c r="AH16" i="8"/>
  <c r="AI16" i="8"/>
  <c r="Z23" i="8"/>
  <c r="AA23" i="8"/>
  <c r="AB23" i="8"/>
  <c r="AC23" i="8"/>
  <c r="AD23" i="8"/>
  <c r="AE23" i="8"/>
  <c r="AF23" i="8"/>
  <c r="AG23" i="8"/>
  <c r="AH23" i="8"/>
  <c r="AI23" i="8"/>
  <c r="Z2" i="8"/>
  <c r="AA2" i="8"/>
  <c r="AB2" i="8"/>
  <c r="AC2" i="8"/>
  <c r="AD2" i="8"/>
  <c r="AE2" i="8"/>
  <c r="AF2" i="8"/>
  <c r="AG2" i="8"/>
  <c r="AH2" i="8"/>
  <c r="AI2" i="8"/>
  <c r="Z24" i="8"/>
  <c r="AA24" i="8"/>
  <c r="AB24" i="8"/>
  <c r="AC24" i="8"/>
  <c r="AD24" i="8"/>
  <c r="AE24" i="8"/>
  <c r="AF24" i="8"/>
  <c r="AG24" i="8"/>
  <c r="AH24" i="8"/>
  <c r="AI24" i="8"/>
  <c r="Z21" i="8"/>
  <c r="AA21" i="8"/>
  <c r="AB21" i="8"/>
  <c r="AC21" i="8"/>
  <c r="AD21" i="8"/>
  <c r="AE21" i="8"/>
  <c r="AF21" i="8"/>
  <c r="AG21" i="8"/>
  <c r="AH21" i="8"/>
  <c r="AI21" i="8"/>
  <c r="Z20" i="8"/>
  <c r="AA20" i="8"/>
  <c r="AB20" i="8"/>
  <c r="AC20" i="8"/>
  <c r="AD20" i="8"/>
  <c r="AE20" i="8"/>
  <c r="AF20" i="8"/>
  <c r="AG20" i="8"/>
  <c r="AH20" i="8"/>
  <c r="AI20" i="8"/>
  <c r="Z3" i="8"/>
  <c r="AA3" i="8"/>
  <c r="AB3" i="8"/>
  <c r="AC3" i="8"/>
  <c r="AD3" i="8"/>
  <c r="AE3" i="8"/>
  <c r="AF3" i="8"/>
  <c r="AG3" i="8"/>
  <c r="AH3" i="8"/>
  <c r="AI3" i="8"/>
  <c r="Z4" i="8"/>
  <c r="AA4" i="8"/>
  <c r="AB4" i="8"/>
  <c r="AC4" i="8"/>
  <c r="AD4" i="8"/>
  <c r="AE4" i="8"/>
  <c r="AF4" i="8"/>
  <c r="AG4" i="8"/>
  <c r="AH4" i="8"/>
  <c r="AI4" i="8"/>
  <c r="Z17" i="8"/>
  <c r="AA17" i="8"/>
  <c r="AB17" i="8"/>
  <c r="AC17" i="8"/>
  <c r="AD17" i="8"/>
  <c r="AE17" i="8"/>
  <c r="AF17" i="8"/>
  <c r="AG17" i="8"/>
  <c r="AH17" i="8"/>
  <c r="AI17" i="8"/>
  <c r="Z9" i="8"/>
  <c r="AA9" i="8"/>
  <c r="AB9" i="8"/>
  <c r="AC9" i="8"/>
  <c r="AD9" i="8"/>
  <c r="AE9" i="8"/>
  <c r="AF9" i="8"/>
  <c r="AG9" i="8"/>
  <c r="AH9" i="8"/>
  <c r="AI9" i="8"/>
  <c r="Z5" i="8"/>
  <c r="AA5" i="8"/>
  <c r="AB5" i="8"/>
  <c r="AC5" i="8"/>
  <c r="AD5" i="8"/>
  <c r="AE5" i="8"/>
  <c r="AF5" i="8"/>
  <c r="AG5" i="8"/>
  <c r="AH5" i="8"/>
  <c r="AI5" i="8"/>
  <c r="Z6" i="8"/>
  <c r="AA6" i="8"/>
  <c r="AB6" i="8"/>
  <c r="AC6" i="8"/>
  <c r="AD6" i="8"/>
  <c r="AE6" i="8"/>
  <c r="AF6" i="8"/>
  <c r="AG6" i="8"/>
  <c r="AH6" i="8"/>
  <c r="AI6" i="8"/>
  <c r="Z27" i="8"/>
  <c r="AA27" i="8"/>
  <c r="AB27" i="8"/>
  <c r="AC27" i="8"/>
  <c r="AD27" i="8"/>
  <c r="AE27" i="8"/>
  <c r="AF27" i="8"/>
  <c r="AG27" i="8"/>
  <c r="AH27" i="8"/>
  <c r="AI27" i="8"/>
  <c r="Z15" i="8"/>
  <c r="AA15" i="8"/>
  <c r="AB15" i="8"/>
  <c r="AC15" i="8"/>
  <c r="AD15" i="8"/>
  <c r="AE15" i="8"/>
  <c r="AF15" i="8"/>
  <c r="AG15" i="8"/>
  <c r="AH15" i="8"/>
  <c r="AI15" i="8"/>
  <c r="Z7" i="8"/>
  <c r="AA7" i="8"/>
  <c r="AB7" i="8"/>
  <c r="AC7" i="8"/>
  <c r="AD7" i="8"/>
  <c r="AE7" i="8"/>
  <c r="AF7" i="8"/>
  <c r="AG7" i="8"/>
  <c r="AH7" i="8"/>
  <c r="AI7" i="8"/>
  <c r="Y18" i="8"/>
  <c r="Y12" i="8"/>
  <c r="Y25" i="8"/>
  <c r="Y13" i="8"/>
  <c r="Y10" i="8"/>
  <c r="Y11" i="8"/>
  <c r="Y14" i="8"/>
  <c r="Y22" i="8"/>
  <c r="Y8" i="8"/>
  <c r="Y16" i="8"/>
  <c r="Y23" i="8"/>
  <c r="Y2" i="8"/>
  <c r="Y24" i="8"/>
  <c r="Y21" i="8"/>
  <c r="Y20" i="8"/>
  <c r="Y3" i="8"/>
  <c r="Y4" i="8"/>
  <c r="Y17" i="8"/>
  <c r="Y9" i="8"/>
  <c r="Y5" i="8"/>
  <c r="Y6" i="8"/>
  <c r="Y27" i="8"/>
  <c r="Y15" i="8"/>
  <c r="Y7" i="8"/>
  <c r="Y26" i="8"/>
  <c r="Z8" i="9"/>
  <c r="AA8" i="9"/>
  <c r="AB8" i="9"/>
  <c r="AC8" i="9"/>
  <c r="AD8" i="9"/>
  <c r="AE8" i="9"/>
  <c r="AF8" i="9"/>
  <c r="AG8" i="9"/>
  <c r="AH8" i="9"/>
  <c r="AI8" i="9"/>
  <c r="Z18" i="9"/>
  <c r="AA18" i="9"/>
  <c r="AB18" i="9"/>
  <c r="AC18" i="9"/>
  <c r="AD18" i="9"/>
  <c r="AE18" i="9"/>
  <c r="AF18" i="9"/>
  <c r="AG18" i="9"/>
  <c r="AH18" i="9"/>
  <c r="AI18" i="9"/>
  <c r="Z17" i="9"/>
  <c r="AA17" i="9"/>
  <c r="AB17" i="9"/>
  <c r="AC17" i="9"/>
  <c r="AD17" i="9"/>
  <c r="AE17" i="9"/>
  <c r="AF17" i="9"/>
  <c r="AG17" i="9"/>
  <c r="AH17" i="9"/>
  <c r="AI17" i="9"/>
  <c r="Z19" i="9"/>
  <c r="AA19" i="9"/>
  <c r="AB19" i="9"/>
  <c r="AC19" i="9"/>
  <c r="AD19" i="9"/>
  <c r="AE19" i="9"/>
  <c r="AF19" i="9"/>
  <c r="AG19" i="9"/>
  <c r="AH19" i="9"/>
  <c r="AI19" i="9"/>
  <c r="Z16" i="9"/>
  <c r="AA16" i="9"/>
  <c r="AB16" i="9"/>
  <c r="AC16" i="9"/>
  <c r="AD16" i="9"/>
  <c r="AE16" i="9"/>
  <c r="AF16" i="9"/>
  <c r="AG16" i="9"/>
  <c r="AH16" i="9"/>
  <c r="AI16" i="9"/>
  <c r="Z11" i="9"/>
  <c r="AA11" i="9"/>
  <c r="AB11" i="9"/>
  <c r="AC11" i="9"/>
  <c r="AD11" i="9"/>
  <c r="AE11" i="9"/>
  <c r="AF11" i="9"/>
  <c r="AG11" i="9"/>
  <c r="AH11" i="9"/>
  <c r="AI11" i="9"/>
  <c r="Z9" i="9"/>
  <c r="AA9" i="9"/>
  <c r="AB9" i="9"/>
  <c r="AC9" i="9"/>
  <c r="AD9" i="9"/>
  <c r="AE9" i="9"/>
  <c r="AF9" i="9"/>
  <c r="AG9" i="9"/>
  <c r="AH9" i="9"/>
  <c r="AI9" i="9"/>
  <c r="Z10" i="9"/>
  <c r="AA10" i="9"/>
  <c r="AB10" i="9"/>
  <c r="AC10" i="9"/>
  <c r="AD10" i="9"/>
  <c r="AE10" i="9"/>
  <c r="AF10" i="9"/>
  <c r="AG10" i="9"/>
  <c r="AH10" i="9"/>
  <c r="AI10" i="9"/>
  <c r="Z12" i="9"/>
  <c r="AA12" i="9"/>
  <c r="AB12" i="9"/>
  <c r="AC12" i="9"/>
  <c r="AD12" i="9"/>
  <c r="AE12" i="9"/>
  <c r="AF12" i="9"/>
  <c r="AG12" i="9"/>
  <c r="AH12" i="9"/>
  <c r="AI12" i="9"/>
  <c r="Z15" i="9"/>
  <c r="AA15" i="9"/>
  <c r="AB15" i="9"/>
  <c r="AC15" i="9"/>
  <c r="AD15" i="9"/>
  <c r="AE15" i="9"/>
  <c r="AF15" i="9"/>
  <c r="AG15" i="9"/>
  <c r="AH15" i="9"/>
  <c r="AI15" i="9"/>
  <c r="Z14" i="9"/>
  <c r="AA14" i="9"/>
  <c r="AB14" i="9"/>
  <c r="AC14" i="9"/>
  <c r="AD14" i="9"/>
  <c r="AE14" i="9"/>
  <c r="AF14" i="9"/>
  <c r="AG14" i="9"/>
  <c r="AH14" i="9"/>
  <c r="AI14" i="9"/>
  <c r="Z13" i="9"/>
  <c r="AA13" i="9"/>
  <c r="AB13" i="9"/>
  <c r="AC13" i="9"/>
  <c r="AD13" i="9"/>
  <c r="AE13" i="9"/>
  <c r="AF13" i="9"/>
  <c r="AG13" i="9"/>
  <c r="AH13" i="9"/>
  <c r="AI13" i="9"/>
  <c r="Z20" i="9"/>
  <c r="AA20" i="9"/>
  <c r="AB20" i="9"/>
  <c r="AC20" i="9"/>
  <c r="AD20" i="9"/>
  <c r="AE20" i="9"/>
  <c r="AF20" i="9"/>
  <c r="AG20" i="9"/>
  <c r="AH20" i="9"/>
  <c r="AI20" i="9"/>
  <c r="Z23" i="9"/>
  <c r="AA23" i="9"/>
  <c r="AB23" i="9"/>
  <c r="AC23" i="9"/>
  <c r="AD23" i="9"/>
  <c r="AE23" i="9"/>
  <c r="AF23" i="9"/>
  <c r="AG23" i="9"/>
  <c r="AH23" i="9"/>
  <c r="AI23" i="9"/>
  <c r="Z2" i="9"/>
  <c r="AA2" i="9"/>
  <c r="AB2" i="9"/>
  <c r="AC2" i="9"/>
  <c r="AD2" i="9"/>
  <c r="AE2" i="9"/>
  <c r="AF2" i="9"/>
  <c r="AG2" i="9"/>
  <c r="AH2" i="9"/>
  <c r="AI2" i="9"/>
  <c r="Z3" i="9"/>
  <c r="AA3" i="9"/>
  <c r="AB3" i="9"/>
  <c r="AC3" i="9"/>
  <c r="AD3" i="9"/>
  <c r="AE3" i="9"/>
  <c r="AF3" i="9"/>
  <c r="AG3" i="9"/>
  <c r="AH3" i="9"/>
  <c r="AI3" i="9"/>
  <c r="Z4" i="9"/>
  <c r="AA4" i="9"/>
  <c r="AB4" i="9"/>
  <c r="AC4" i="9"/>
  <c r="AD4" i="9"/>
  <c r="AE4" i="9"/>
  <c r="AF4" i="9"/>
  <c r="AG4" i="9"/>
  <c r="AH4" i="9"/>
  <c r="AI4" i="9"/>
  <c r="Z22" i="9"/>
  <c r="AA22" i="9"/>
  <c r="AB22" i="9"/>
  <c r="AC22" i="9"/>
  <c r="AD22" i="9"/>
  <c r="AE22" i="9"/>
  <c r="AF22" i="9"/>
  <c r="AG22" i="9"/>
  <c r="AH22" i="9"/>
  <c r="AI22" i="9"/>
  <c r="Z5" i="9"/>
  <c r="AA5" i="9"/>
  <c r="AB5" i="9"/>
  <c r="AC5" i="9"/>
  <c r="AD5" i="9"/>
  <c r="AE5" i="9"/>
  <c r="AF5" i="9"/>
  <c r="AG5" i="9"/>
  <c r="AH5" i="9"/>
  <c r="AI5" i="9"/>
  <c r="Z21" i="9"/>
  <c r="AA21" i="9"/>
  <c r="AB21" i="9"/>
  <c r="AC21" i="9"/>
  <c r="AD21" i="9"/>
  <c r="AE21" i="9"/>
  <c r="AF21" i="9"/>
  <c r="AG21" i="9"/>
  <c r="AH21" i="9"/>
  <c r="AI21" i="9"/>
  <c r="Z7" i="9"/>
  <c r="AA7" i="9"/>
  <c r="AB7" i="9"/>
  <c r="AC7" i="9"/>
  <c r="AD7" i="9"/>
  <c r="AE7" i="9"/>
  <c r="AF7" i="9"/>
  <c r="AG7" i="9"/>
  <c r="AH7" i="9"/>
  <c r="AI7" i="9"/>
  <c r="Z6" i="9"/>
  <c r="AA6" i="9"/>
  <c r="AB6" i="9"/>
  <c r="AC6" i="9"/>
  <c r="AD6" i="9"/>
  <c r="AE6" i="9"/>
  <c r="AF6" i="9"/>
  <c r="AG6" i="9"/>
  <c r="AH6" i="9"/>
  <c r="AI6" i="9"/>
  <c r="Y18" i="9"/>
  <c r="Y17" i="9"/>
  <c r="Y19" i="9"/>
  <c r="Y16" i="9"/>
  <c r="Y11" i="9"/>
  <c r="Y9" i="9"/>
  <c r="Y10" i="9"/>
  <c r="Y12" i="9"/>
  <c r="Y15" i="9"/>
  <c r="Y14" i="9"/>
  <c r="Y13" i="9"/>
  <c r="Y20" i="9"/>
  <c r="Y23" i="9"/>
  <c r="Y2" i="9"/>
  <c r="Y3" i="9"/>
  <c r="Y4" i="9"/>
  <c r="Y22" i="9"/>
  <c r="Y5" i="9"/>
  <c r="Y21" i="9"/>
  <c r="Y7" i="9"/>
  <c r="Y6" i="9"/>
  <c r="Y8" i="9"/>
  <c r="N8" i="9"/>
  <c r="O8" i="9"/>
  <c r="P8" i="9"/>
  <c r="Q8" i="9"/>
  <c r="R8" i="9"/>
  <c r="S8" i="9"/>
  <c r="T8" i="9"/>
  <c r="U8" i="9"/>
  <c r="V8" i="9"/>
  <c r="W8" i="9"/>
  <c r="X8" i="9"/>
  <c r="N18" i="9"/>
  <c r="O18" i="9"/>
  <c r="P18" i="9"/>
  <c r="Q18" i="9"/>
  <c r="R18" i="9"/>
  <c r="S18" i="9"/>
  <c r="T18" i="9"/>
  <c r="U18" i="9"/>
  <c r="V18" i="9"/>
  <c r="W18" i="9"/>
  <c r="X18" i="9"/>
  <c r="N17" i="9"/>
  <c r="O17" i="9"/>
  <c r="P17" i="9"/>
  <c r="Q17" i="9"/>
  <c r="R17" i="9"/>
  <c r="S17" i="9"/>
  <c r="T17" i="9"/>
  <c r="U17" i="9"/>
  <c r="V17" i="9"/>
  <c r="W17" i="9"/>
  <c r="X17" i="9"/>
  <c r="N19" i="9"/>
  <c r="O19" i="9"/>
  <c r="P19" i="9"/>
  <c r="Q19" i="9"/>
  <c r="R19" i="9"/>
  <c r="S19" i="9"/>
  <c r="T19" i="9"/>
  <c r="U19" i="9"/>
  <c r="V19" i="9"/>
  <c r="W19" i="9"/>
  <c r="X19" i="9"/>
  <c r="N16" i="9"/>
  <c r="O16" i="9"/>
  <c r="P16" i="9"/>
  <c r="Q16" i="9"/>
  <c r="R16" i="9"/>
  <c r="S16" i="9"/>
  <c r="T16" i="9"/>
  <c r="U16" i="9"/>
  <c r="V16" i="9"/>
  <c r="W16" i="9"/>
  <c r="X16" i="9"/>
  <c r="N11" i="9"/>
  <c r="O11" i="9"/>
  <c r="P11" i="9"/>
  <c r="Q11" i="9"/>
  <c r="R11" i="9"/>
  <c r="S11" i="9"/>
  <c r="T11" i="9"/>
  <c r="U11" i="9"/>
  <c r="V11" i="9"/>
  <c r="W11" i="9"/>
  <c r="X11" i="9"/>
  <c r="N9" i="9"/>
  <c r="O9" i="9"/>
  <c r="P9" i="9"/>
  <c r="Q9" i="9"/>
  <c r="R9" i="9"/>
  <c r="S9" i="9"/>
  <c r="T9" i="9"/>
  <c r="U9" i="9"/>
  <c r="V9" i="9"/>
  <c r="W9" i="9"/>
  <c r="X9" i="9"/>
  <c r="N10" i="9"/>
  <c r="O10" i="9"/>
  <c r="P10" i="9"/>
  <c r="Q10" i="9"/>
  <c r="R10" i="9"/>
  <c r="S10" i="9"/>
  <c r="T10" i="9"/>
  <c r="U10" i="9"/>
  <c r="V10" i="9"/>
  <c r="W10" i="9"/>
  <c r="X10" i="9"/>
  <c r="N12" i="9"/>
  <c r="O12" i="9"/>
  <c r="P12" i="9"/>
  <c r="Q12" i="9"/>
  <c r="R12" i="9"/>
  <c r="S12" i="9"/>
  <c r="T12" i="9"/>
  <c r="U12" i="9"/>
  <c r="V12" i="9"/>
  <c r="W12" i="9"/>
  <c r="X12" i="9"/>
  <c r="N15" i="9"/>
  <c r="O15" i="9"/>
  <c r="P15" i="9"/>
  <c r="Q15" i="9"/>
  <c r="R15" i="9"/>
  <c r="S15" i="9"/>
  <c r="T15" i="9"/>
  <c r="U15" i="9"/>
  <c r="V15" i="9"/>
  <c r="W15" i="9"/>
  <c r="X15" i="9"/>
  <c r="N14" i="9"/>
  <c r="O14" i="9"/>
  <c r="P14" i="9"/>
  <c r="Q14" i="9"/>
  <c r="R14" i="9"/>
  <c r="S14" i="9"/>
  <c r="T14" i="9"/>
  <c r="U14" i="9"/>
  <c r="V14" i="9"/>
  <c r="W14" i="9"/>
  <c r="X14" i="9"/>
  <c r="N13" i="9"/>
  <c r="O13" i="9"/>
  <c r="P13" i="9"/>
  <c r="Q13" i="9"/>
  <c r="R13" i="9"/>
  <c r="S13" i="9"/>
  <c r="T13" i="9"/>
  <c r="U13" i="9"/>
  <c r="V13" i="9"/>
  <c r="W13" i="9"/>
  <c r="X13" i="9"/>
  <c r="N20" i="9"/>
  <c r="O20" i="9"/>
  <c r="P20" i="9"/>
  <c r="Q20" i="9"/>
  <c r="R20" i="9"/>
  <c r="S20" i="9"/>
  <c r="T20" i="9"/>
  <c r="U20" i="9"/>
  <c r="V20" i="9"/>
  <c r="W20" i="9"/>
  <c r="X20" i="9"/>
  <c r="N23" i="9"/>
  <c r="O23" i="9"/>
  <c r="P23" i="9"/>
  <c r="Q23" i="9"/>
  <c r="R23" i="9"/>
  <c r="S23" i="9"/>
  <c r="T23" i="9"/>
  <c r="U23" i="9"/>
  <c r="V23" i="9"/>
  <c r="W23" i="9"/>
  <c r="X23" i="9"/>
  <c r="N2" i="9"/>
  <c r="O2" i="9"/>
  <c r="P2" i="9"/>
  <c r="Q2" i="9"/>
  <c r="R2" i="9"/>
  <c r="S2" i="9"/>
  <c r="T2" i="9"/>
  <c r="U2" i="9"/>
  <c r="V2" i="9"/>
  <c r="W2" i="9"/>
  <c r="X2" i="9"/>
  <c r="N3" i="9"/>
  <c r="O3" i="9"/>
  <c r="P3" i="9"/>
  <c r="Q3" i="9"/>
  <c r="R3" i="9"/>
  <c r="S3" i="9"/>
  <c r="T3" i="9"/>
  <c r="U3" i="9"/>
  <c r="V3" i="9"/>
  <c r="W3" i="9"/>
  <c r="X3" i="9"/>
  <c r="N4" i="9"/>
  <c r="O4" i="9"/>
  <c r="P4" i="9"/>
  <c r="Q4" i="9"/>
  <c r="R4" i="9"/>
  <c r="S4" i="9"/>
  <c r="T4" i="9"/>
  <c r="U4" i="9"/>
  <c r="V4" i="9"/>
  <c r="W4" i="9"/>
  <c r="X4" i="9"/>
  <c r="N22" i="9"/>
  <c r="O22" i="9"/>
  <c r="P22" i="9"/>
  <c r="Q22" i="9"/>
  <c r="R22" i="9"/>
  <c r="S22" i="9"/>
  <c r="T22" i="9"/>
  <c r="U22" i="9"/>
  <c r="V22" i="9"/>
  <c r="W22" i="9"/>
  <c r="X22" i="9"/>
  <c r="N5" i="9"/>
  <c r="O5" i="9"/>
  <c r="P5" i="9"/>
  <c r="Q5" i="9"/>
  <c r="R5" i="9"/>
  <c r="S5" i="9"/>
  <c r="T5" i="9"/>
  <c r="U5" i="9"/>
  <c r="V5" i="9"/>
  <c r="W5" i="9"/>
  <c r="X5" i="9"/>
  <c r="N21" i="9"/>
  <c r="O21" i="9"/>
  <c r="P21" i="9"/>
  <c r="Q21" i="9"/>
  <c r="R21" i="9"/>
  <c r="S21" i="9"/>
  <c r="T21" i="9"/>
  <c r="U21" i="9"/>
  <c r="V21" i="9"/>
  <c r="W21" i="9"/>
  <c r="X21" i="9"/>
  <c r="N7" i="9"/>
  <c r="O7" i="9"/>
  <c r="P7" i="9"/>
  <c r="Q7" i="9"/>
  <c r="R7" i="9"/>
  <c r="S7" i="9"/>
  <c r="T7" i="9"/>
  <c r="U7" i="9"/>
  <c r="V7" i="9"/>
  <c r="W7" i="9"/>
  <c r="X7" i="9"/>
  <c r="N6" i="9"/>
  <c r="O6" i="9"/>
  <c r="P6" i="9"/>
  <c r="Q6" i="9"/>
  <c r="R6" i="9"/>
  <c r="S6" i="9"/>
  <c r="T6" i="9"/>
  <c r="U6" i="9"/>
  <c r="V6" i="9"/>
  <c r="W6" i="9"/>
  <c r="X6" i="9"/>
  <c r="M18" i="9"/>
  <c r="AJ18" i="9" s="1"/>
  <c r="M17" i="9"/>
  <c r="M19" i="9"/>
  <c r="AJ19" i="9" s="1"/>
  <c r="M16" i="9"/>
  <c r="AJ16" i="9" s="1"/>
  <c r="M11" i="9"/>
  <c r="AJ11" i="9" s="1"/>
  <c r="M9" i="9"/>
  <c r="AJ9" i="9" s="1"/>
  <c r="M10" i="9"/>
  <c r="AJ10" i="9" s="1"/>
  <c r="M12" i="9"/>
  <c r="M15" i="9"/>
  <c r="AJ15" i="9" s="1"/>
  <c r="M14" i="9"/>
  <c r="M13" i="9"/>
  <c r="M20" i="9"/>
  <c r="M23" i="9"/>
  <c r="AJ23" i="9" s="1"/>
  <c r="M2" i="9"/>
  <c r="M3" i="9"/>
  <c r="M4" i="9"/>
  <c r="M22" i="9"/>
  <c r="M5" i="9"/>
  <c r="M21" i="9"/>
  <c r="M7" i="9"/>
  <c r="M6" i="9"/>
  <c r="M8" i="9"/>
  <c r="N26" i="8"/>
  <c r="O26" i="8"/>
  <c r="P26" i="8"/>
  <c r="Q26" i="8"/>
  <c r="R26" i="8"/>
  <c r="S26" i="8"/>
  <c r="T26" i="8"/>
  <c r="U26" i="8"/>
  <c r="V26" i="8"/>
  <c r="W26" i="8"/>
  <c r="X26" i="8"/>
  <c r="N18" i="8"/>
  <c r="O18" i="8"/>
  <c r="P18" i="8"/>
  <c r="Q18" i="8"/>
  <c r="R18" i="8"/>
  <c r="S18" i="8"/>
  <c r="T18" i="8"/>
  <c r="U18" i="8"/>
  <c r="V18" i="8"/>
  <c r="W18" i="8"/>
  <c r="X18" i="8"/>
  <c r="N12" i="8"/>
  <c r="O12" i="8"/>
  <c r="P12" i="8"/>
  <c r="Q12" i="8"/>
  <c r="R12" i="8"/>
  <c r="S12" i="8"/>
  <c r="T12" i="8"/>
  <c r="U12" i="8"/>
  <c r="V12" i="8"/>
  <c r="W12" i="8"/>
  <c r="X12" i="8"/>
  <c r="N25" i="8"/>
  <c r="O25" i="8"/>
  <c r="P25" i="8"/>
  <c r="Q25" i="8"/>
  <c r="R25" i="8"/>
  <c r="S25" i="8"/>
  <c r="T25" i="8"/>
  <c r="U25" i="8"/>
  <c r="V25" i="8"/>
  <c r="W25" i="8"/>
  <c r="X25" i="8"/>
  <c r="N13" i="8"/>
  <c r="O13" i="8"/>
  <c r="P13" i="8"/>
  <c r="Q13" i="8"/>
  <c r="R13" i="8"/>
  <c r="S13" i="8"/>
  <c r="T13" i="8"/>
  <c r="U13" i="8"/>
  <c r="V13" i="8"/>
  <c r="W13" i="8"/>
  <c r="X13" i="8"/>
  <c r="N10" i="8"/>
  <c r="O10" i="8"/>
  <c r="P10" i="8"/>
  <c r="Q10" i="8"/>
  <c r="R10" i="8"/>
  <c r="S10" i="8"/>
  <c r="T10" i="8"/>
  <c r="U10" i="8"/>
  <c r="V10" i="8"/>
  <c r="W10" i="8"/>
  <c r="X10" i="8"/>
  <c r="N11" i="8"/>
  <c r="O11" i="8"/>
  <c r="P11" i="8"/>
  <c r="Q11" i="8"/>
  <c r="R11" i="8"/>
  <c r="S11" i="8"/>
  <c r="T11" i="8"/>
  <c r="U11" i="8"/>
  <c r="V11" i="8"/>
  <c r="W11" i="8"/>
  <c r="X11" i="8"/>
  <c r="N14" i="8"/>
  <c r="O14" i="8"/>
  <c r="P14" i="8"/>
  <c r="Q14" i="8"/>
  <c r="R14" i="8"/>
  <c r="S14" i="8"/>
  <c r="T14" i="8"/>
  <c r="U14" i="8"/>
  <c r="V14" i="8"/>
  <c r="W14" i="8"/>
  <c r="X14" i="8"/>
  <c r="N22" i="8"/>
  <c r="O22" i="8"/>
  <c r="P22" i="8"/>
  <c r="Q22" i="8"/>
  <c r="R22" i="8"/>
  <c r="S22" i="8"/>
  <c r="T22" i="8"/>
  <c r="U22" i="8"/>
  <c r="V22" i="8"/>
  <c r="W22" i="8"/>
  <c r="X22" i="8"/>
  <c r="N8" i="8"/>
  <c r="O8" i="8"/>
  <c r="P8" i="8"/>
  <c r="Q8" i="8"/>
  <c r="R8" i="8"/>
  <c r="S8" i="8"/>
  <c r="T8" i="8"/>
  <c r="U8" i="8"/>
  <c r="V8" i="8"/>
  <c r="W8" i="8"/>
  <c r="X8" i="8"/>
  <c r="N16" i="8"/>
  <c r="O16" i="8"/>
  <c r="P16" i="8"/>
  <c r="Q16" i="8"/>
  <c r="R16" i="8"/>
  <c r="S16" i="8"/>
  <c r="T16" i="8"/>
  <c r="U16" i="8"/>
  <c r="V16" i="8"/>
  <c r="W16" i="8"/>
  <c r="X16" i="8"/>
  <c r="N23" i="8"/>
  <c r="O23" i="8"/>
  <c r="P23" i="8"/>
  <c r="Q23" i="8"/>
  <c r="R23" i="8"/>
  <c r="S23" i="8"/>
  <c r="T23" i="8"/>
  <c r="U23" i="8"/>
  <c r="V23" i="8"/>
  <c r="W23" i="8"/>
  <c r="X23" i="8"/>
  <c r="N2" i="8"/>
  <c r="O2" i="8"/>
  <c r="P2" i="8"/>
  <c r="Q2" i="8"/>
  <c r="R2" i="8"/>
  <c r="S2" i="8"/>
  <c r="T2" i="8"/>
  <c r="U2" i="8"/>
  <c r="V2" i="8"/>
  <c r="W2" i="8"/>
  <c r="X2" i="8"/>
  <c r="N24" i="8"/>
  <c r="O24" i="8"/>
  <c r="P24" i="8"/>
  <c r="Q24" i="8"/>
  <c r="R24" i="8"/>
  <c r="S24" i="8"/>
  <c r="T24" i="8"/>
  <c r="U24" i="8"/>
  <c r="V24" i="8"/>
  <c r="W24" i="8"/>
  <c r="X24" i="8"/>
  <c r="N21" i="8"/>
  <c r="O21" i="8"/>
  <c r="P21" i="8"/>
  <c r="Q21" i="8"/>
  <c r="R21" i="8"/>
  <c r="S21" i="8"/>
  <c r="T21" i="8"/>
  <c r="U21" i="8"/>
  <c r="V21" i="8"/>
  <c r="W21" i="8"/>
  <c r="X21" i="8"/>
  <c r="N20" i="8"/>
  <c r="O20" i="8"/>
  <c r="P20" i="8"/>
  <c r="Q20" i="8"/>
  <c r="R20" i="8"/>
  <c r="S20" i="8"/>
  <c r="T20" i="8"/>
  <c r="U20" i="8"/>
  <c r="V20" i="8"/>
  <c r="W20" i="8"/>
  <c r="X20" i="8"/>
  <c r="N3" i="8"/>
  <c r="O3" i="8"/>
  <c r="P3" i="8"/>
  <c r="Q3" i="8"/>
  <c r="R3" i="8"/>
  <c r="S3" i="8"/>
  <c r="T3" i="8"/>
  <c r="U3" i="8"/>
  <c r="V3" i="8"/>
  <c r="W3" i="8"/>
  <c r="X3" i="8"/>
  <c r="N4" i="8"/>
  <c r="O4" i="8"/>
  <c r="P4" i="8"/>
  <c r="Q4" i="8"/>
  <c r="R4" i="8"/>
  <c r="S4" i="8"/>
  <c r="T4" i="8"/>
  <c r="U4" i="8"/>
  <c r="V4" i="8"/>
  <c r="W4" i="8"/>
  <c r="X4" i="8"/>
  <c r="N17" i="8"/>
  <c r="O17" i="8"/>
  <c r="P17" i="8"/>
  <c r="Q17" i="8"/>
  <c r="R17" i="8"/>
  <c r="S17" i="8"/>
  <c r="T17" i="8"/>
  <c r="U17" i="8"/>
  <c r="V17" i="8"/>
  <c r="W17" i="8"/>
  <c r="X17" i="8"/>
  <c r="N9" i="8"/>
  <c r="O9" i="8"/>
  <c r="P9" i="8"/>
  <c r="Q9" i="8"/>
  <c r="R9" i="8"/>
  <c r="S9" i="8"/>
  <c r="T9" i="8"/>
  <c r="U9" i="8"/>
  <c r="V9" i="8"/>
  <c r="W9" i="8"/>
  <c r="X9" i="8"/>
  <c r="N5" i="8"/>
  <c r="O5" i="8"/>
  <c r="P5" i="8"/>
  <c r="Q5" i="8"/>
  <c r="R5" i="8"/>
  <c r="S5" i="8"/>
  <c r="T5" i="8"/>
  <c r="U5" i="8"/>
  <c r="V5" i="8"/>
  <c r="W5" i="8"/>
  <c r="X5" i="8"/>
  <c r="N6" i="8"/>
  <c r="O6" i="8"/>
  <c r="P6" i="8"/>
  <c r="Q6" i="8"/>
  <c r="R6" i="8"/>
  <c r="S6" i="8"/>
  <c r="T6" i="8"/>
  <c r="U6" i="8"/>
  <c r="V6" i="8"/>
  <c r="W6" i="8"/>
  <c r="X6" i="8"/>
  <c r="N27" i="8"/>
  <c r="O27" i="8"/>
  <c r="P27" i="8"/>
  <c r="Q27" i="8"/>
  <c r="R27" i="8"/>
  <c r="S27" i="8"/>
  <c r="T27" i="8"/>
  <c r="U27" i="8"/>
  <c r="V27" i="8"/>
  <c r="W27" i="8"/>
  <c r="X27" i="8"/>
  <c r="N15" i="8"/>
  <c r="O15" i="8"/>
  <c r="P15" i="8"/>
  <c r="Q15" i="8"/>
  <c r="R15" i="8"/>
  <c r="S15" i="8"/>
  <c r="T15" i="8"/>
  <c r="U15" i="8"/>
  <c r="V15" i="8"/>
  <c r="W15" i="8"/>
  <c r="X15" i="8"/>
  <c r="N7" i="8"/>
  <c r="O7" i="8"/>
  <c r="P7" i="8"/>
  <c r="Q7" i="8"/>
  <c r="R7" i="8"/>
  <c r="S7" i="8"/>
  <c r="T7" i="8"/>
  <c r="U7" i="8"/>
  <c r="V7" i="8"/>
  <c r="W7" i="8"/>
  <c r="X7" i="8"/>
  <c r="M18" i="8"/>
  <c r="M12" i="8"/>
  <c r="M25" i="8"/>
  <c r="AJ25" i="8" s="1"/>
  <c r="M13" i="8"/>
  <c r="M10" i="8"/>
  <c r="AJ10" i="8" s="1"/>
  <c r="M11" i="8"/>
  <c r="M14" i="8"/>
  <c r="M22" i="8"/>
  <c r="AJ22" i="8" s="1"/>
  <c r="M8" i="8"/>
  <c r="M16" i="8"/>
  <c r="M23" i="8"/>
  <c r="M2" i="8"/>
  <c r="M24" i="8"/>
  <c r="M21" i="8"/>
  <c r="M20" i="8"/>
  <c r="M3" i="8"/>
  <c r="M4" i="8"/>
  <c r="M17" i="8"/>
  <c r="M9" i="8"/>
  <c r="M5" i="8"/>
  <c r="M6" i="8"/>
  <c r="M27" i="8"/>
  <c r="M15" i="8"/>
  <c r="M7" i="8"/>
  <c r="M26" i="8"/>
  <c r="E26" i="8"/>
  <c r="AQ26" i="8" s="1"/>
  <c r="F26" i="8"/>
  <c r="G26" i="8"/>
  <c r="H26" i="8"/>
  <c r="I26" i="8"/>
  <c r="J26" i="8"/>
  <c r="K26" i="8"/>
  <c r="L26" i="8"/>
  <c r="E18" i="8"/>
  <c r="AQ18" i="8" s="1"/>
  <c r="F18" i="8"/>
  <c r="G18" i="8"/>
  <c r="H18" i="8"/>
  <c r="I18" i="8"/>
  <c r="J18" i="8"/>
  <c r="K18" i="8"/>
  <c r="L18" i="8"/>
  <c r="E12" i="8"/>
  <c r="AQ12" i="8" s="1"/>
  <c r="F12" i="8"/>
  <c r="G12" i="8"/>
  <c r="H12" i="8"/>
  <c r="I12" i="8"/>
  <c r="J12" i="8"/>
  <c r="K12" i="8"/>
  <c r="L12" i="8"/>
  <c r="E25" i="8"/>
  <c r="F25" i="8"/>
  <c r="G25" i="8"/>
  <c r="H25" i="8"/>
  <c r="I25" i="8"/>
  <c r="J25" i="8"/>
  <c r="K25" i="8"/>
  <c r="L25" i="8"/>
  <c r="E13" i="8"/>
  <c r="AQ13" i="8" s="1"/>
  <c r="F13" i="8"/>
  <c r="G13" i="8"/>
  <c r="H13" i="8"/>
  <c r="I13" i="8"/>
  <c r="J13" i="8"/>
  <c r="K13" i="8"/>
  <c r="L13" i="8"/>
  <c r="E10" i="8"/>
  <c r="F10" i="8"/>
  <c r="G10" i="8"/>
  <c r="H10" i="8"/>
  <c r="I10" i="8"/>
  <c r="J10" i="8"/>
  <c r="K10" i="8"/>
  <c r="L10" i="8"/>
  <c r="E11" i="8"/>
  <c r="F11" i="8"/>
  <c r="G11" i="8"/>
  <c r="H11" i="8"/>
  <c r="I11" i="8"/>
  <c r="J11" i="8"/>
  <c r="K11" i="8"/>
  <c r="L11" i="8"/>
  <c r="E14" i="8"/>
  <c r="AQ14" i="8" s="1"/>
  <c r="F14" i="8"/>
  <c r="G14" i="8"/>
  <c r="H14" i="8"/>
  <c r="I14" i="8"/>
  <c r="J14" i="8"/>
  <c r="K14" i="8"/>
  <c r="L14" i="8"/>
  <c r="E22" i="8"/>
  <c r="AQ22" i="8" s="1"/>
  <c r="F22" i="8"/>
  <c r="G22" i="8"/>
  <c r="H22" i="8"/>
  <c r="I22" i="8"/>
  <c r="J22" i="8"/>
  <c r="K22" i="8"/>
  <c r="L22" i="8"/>
  <c r="E8" i="8"/>
  <c r="F8" i="8"/>
  <c r="G8" i="8"/>
  <c r="H8" i="8"/>
  <c r="I8" i="8"/>
  <c r="J8" i="8"/>
  <c r="K8" i="8"/>
  <c r="L8" i="8"/>
  <c r="E16" i="8"/>
  <c r="F16" i="8"/>
  <c r="G16" i="8"/>
  <c r="H16" i="8"/>
  <c r="I16" i="8"/>
  <c r="J16" i="8"/>
  <c r="K16" i="8"/>
  <c r="L16" i="8"/>
  <c r="E23" i="8"/>
  <c r="F23" i="8"/>
  <c r="G23" i="8"/>
  <c r="H23" i="8"/>
  <c r="I23" i="8"/>
  <c r="J23" i="8"/>
  <c r="K23" i="8"/>
  <c r="L23" i="8"/>
  <c r="E2" i="8"/>
  <c r="F2" i="8"/>
  <c r="G2" i="8"/>
  <c r="H2" i="8"/>
  <c r="I2" i="8"/>
  <c r="J2" i="8"/>
  <c r="K2" i="8"/>
  <c r="L2" i="8"/>
  <c r="E24" i="8"/>
  <c r="F24" i="8"/>
  <c r="G24" i="8"/>
  <c r="H24" i="8"/>
  <c r="I24" i="8"/>
  <c r="J24" i="8"/>
  <c r="K24" i="8"/>
  <c r="L24" i="8"/>
  <c r="E21" i="8"/>
  <c r="F21" i="8"/>
  <c r="G21" i="8"/>
  <c r="H21" i="8"/>
  <c r="I21" i="8"/>
  <c r="J21" i="8"/>
  <c r="K21" i="8"/>
  <c r="L21" i="8"/>
  <c r="E20" i="8"/>
  <c r="F20" i="8"/>
  <c r="G20" i="8"/>
  <c r="H20" i="8"/>
  <c r="I20" i="8"/>
  <c r="J20" i="8"/>
  <c r="K20" i="8"/>
  <c r="L20" i="8"/>
  <c r="E3" i="8"/>
  <c r="F3" i="8"/>
  <c r="G3" i="8"/>
  <c r="H3" i="8"/>
  <c r="I3" i="8"/>
  <c r="J3" i="8"/>
  <c r="K3" i="8"/>
  <c r="L3" i="8"/>
  <c r="E4" i="8"/>
  <c r="F4" i="8"/>
  <c r="G4" i="8"/>
  <c r="H4" i="8"/>
  <c r="I4" i="8"/>
  <c r="J4" i="8"/>
  <c r="K4" i="8"/>
  <c r="L4" i="8"/>
  <c r="E17" i="8"/>
  <c r="F17" i="8"/>
  <c r="G17" i="8"/>
  <c r="H17" i="8"/>
  <c r="I17" i="8"/>
  <c r="J17" i="8"/>
  <c r="K17" i="8"/>
  <c r="L17" i="8"/>
  <c r="E9" i="8"/>
  <c r="F9" i="8"/>
  <c r="G9" i="8"/>
  <c r="H9" i="8"/>
  <c r="I9" i="8"/>
  <c r="J9" i="8"/>
  <c r="K9" i="8"/>
  <c r="L9" i="8"/>
  <c r="E5" i="8"/>
  <c r="F5" i="8"/>
  <c r="G5" i="8"/>
  <c r="H5" i="8"/>
  <c r="I5" i="8"/>
  <c r="J5" i="8"/>
  <c r="K5" i="8"/>
  <c r="L5" i="8"/>
  <c r="E6" i="8"/>
  <c r="F6" i="8"/>
  <c r="G6" i="8"/>
  <c r="H6" i="8"/>
  <c r="I6" i="8"/>
  <c r="J6" i="8"/>
  <c r="K6" i="8"/>
  <c r="L6" i="8"/>
  <c r="E27" i="8"/>
  <c r="F27" i="8"/>
  <c r="G27" i="8"/>
  <c r="H27" i="8"/>
  <c r="I27" i="8"/>
  <c r="J27" i="8"/>
  <c r="K27" i="8"/>
  <c r="L27" i="8"/>
  <c r="E15" i="8"/>
  <c r="F15" i="8"/>
  <c r="G15" i="8"/>
  <c r="H15" i="8"/>
  <c r="I15" i="8"/>
  <c r="J15" i="8"/>
  <c r="K15" i="8"/>
  <c r="L15" i="8"/>
  <c r="E7" i="8"/>
  <c r="F7" i="8"/>
  <c r="G7" i="8"/>
  <c r="H7" i="8"/>
  <c r="I7" i="8"/>
  <c r="J7" i="8"/>
  <c r="K7" i="8"/>
  <c r="L7" i="8"/>
  <c r="D18" i="8"/>
  <c r="D12" i="8"/>
  <c r="D25" i="8"/>
  <c r="D13" i="8"/>
  <c r="D10" i="8"/>
  <c r="D11" i="8"/>
  <c r="D14" i="8"/>
  <c r="D22" i="8"/>
  <c r="D8" i="8"/>
  <c r="D16" i="8"/>
  <c r="D23" i="8"/>
  <c r="D2" i="8"/>
  <c r="D24" i="8"/>
  <c r="D21" i="8"/>
  <c r="D20" i="8"/>
  <c r="D3" i="8"/>
  <c r="D4" i="8"/>
  <c r="D17" i="8"/>
  <c r="D9" i="8"/>
  <c r="D5" i="8"/>
  <c r="D6" i="8"/>
  <c r="D27" i="8"/>
  <c r="D15" i="8"/>
  <c r="D7" i="8"/>
  <c r="D26" i="8"/>
  <c r="E8" i="9"/>
  <c r="F8" i="9"/>
  <c r="G8" i="9"/>
  <c r="H8" i="9"/>
  <c r="I8" i="9"/>
  <c r="J8" i="9"/>
  <c r="K8" i="9"/>
  <c r="L8" i="9"/>
  <c r="E18" i="9"/>
  <c r="AQ18" i="9" s="1"/>
  <c r="F18" i="9"/>
  <c r="G18" i="9"/>
  <c r="H18" i="9"/>
  <c r="I18" i="9"/>
  <c r="J18" i="9"/>
  <c r="K18" i="9"/>
  <c r="L18" i="9"/>
  <c r="E17" i="9"/>
  <c r="AQ17" i="9" s="1"/>
  <c r="F17" i="9"/>
  <c r="G17" i="9"/>
  <c r="H17" i="9"/>
  <c r="I17" i="9"/>
  <c r="J17" i="9"/>
  <c r="L17" i="9"/>
  <c r="E19" i="9"/>
  <c r="AQ19" i="9" s="1"/>
  <c r="F19" i="9"/>
  <c r="G19" i="9"/>
  <c r="H19" i="9"/>
  <c r="I19" i="9"/>
  <c r="J19" i="9"/>
  <c r="K19" i="9"/>
  <c r="L19" i="9"/>
  <c r="E16" i="9"/>
  <c r="AQ16" i="9" s="1"/>
  <c r="F16" i="9"/>
  <c r="G16" i="9"/>
  <c r="H16" i="9"/>
  <c r="I16" i="9"/>
  <c r="J16" i="9"/>
  <c r="K16" i="9"/>
  <c r="L16" i="9"/>
  <c r="E11" i="9"/>
  <c r="F11" i="9"/>
  <c r="G11" i="9"/>
  <c r="H11" i="9"/>
  <c r="I11" i="9"/>
  <c r="J11" i="9"/>
  <c r="K11" i="9"/>
  <c r="L11" i="9"/>
  <c r="E9" i="9"/>
  <c r="AQ9" i="9" s="1"/>
  <c r="F9" i="9"/>
  <c r="G9" i="9"/>
  <c r="H9" i="9"/>
  <c r="I9" i="9"/>
  <c r="J9" i="9"/>
  <c r="K9" i="9"/>
  <c r="L9" i="9"/>
  <c r="E10" i="9"/>
  <c r="F10" i="9"/>
  <c r="G10" i="9"/>
  <c r="H10" i="9"/>
  <c r="I10" i="9"/>
  <c r="J10" i="9"/>
  <c r="K10" i="9"/>
  <c r="L10" i="9"/>
  <c r="E12" i="9"/>
  <c r="AQ12" i="9" s="1"/>
  <c r="F12" i="9"/>
  <c r="G12" i="9"/>
  <c r="H12" i="9"/>
  <c r="I12" i="9"/>
  <c r="J12" i="9"/>
  <c r="L12" i="9"/>
  <c r="E15" i="9"/>
  <c r="F15" i="9"/>
  <c r="G15" i="9"/>
  <c r="H15" i="9"/>
  <c r="I15" i="9"/>
  <c r="J15" i="9"/>
  <c r="K15" i="9"/>
  <c r="L15" i="9"/>
  <c r="E14" i="9"/>
  <c r="AQ14" i="9" s="1"/>
  <c r="F14" i="9"/>
  <c r="G14" i="9"/>
  <c r="H14" i="9"/>
  <c r="I14" i="9"/>
  <c r="J14" i="9"/>
  <c r="K14" i="9"/>
  <c r="L14" i="9"/>
  <c r="E13" i="9"/>
  <c r="F13" i="9"/>
  <c r="G13" i="9"/>
  <c r="H13" i="9"/>
  <c r="I13" i="9"/>
  <c r="J13" i="9"/>
  <c r="K13" i="9"/>
  <c r="L13" i="9"/>
  <c r="E20" i="9"/>
  <c r="F20" i="9"/>
  <c r="G20" i="9"/>
  <c r="H20" i="9"/>
  <c r="I20" i="9"/>
  <c r="J20" i="9"/>
  <c r="K20" i="9"/>
  <c r="L20" i="9"/>
  <c r="E23" i="9"/>
  <c r="AQ23" i="9" s="1"/>
  <c r="F23" i="9"/>
  <c r="G23" i="9"/>
  <c r="H23" i="9"/>
  <c r="I23" i="9"/>
  <c r="J23" i="9"/>
  <c r="K23" i="9"/>
  <c r="L23" i="9"/>
  <c r="E2" i="9"/>
  <c r="AQ2" i="9" s="1"/>
  <c r="F2" i="9"/>
  <c r="G2" i="9"/>
  <c r="H2" i="9"/>
  <c r="I2" i="9"/>
  <c r="J2" i="9"/>
  <c r="K2" i="9"/>
  <c r="L2" i="9"/>
  <c r="E3" i="9"/>
  <c r="AQ3" i="9" s="1"/>
  <c r="F3" i="9"/>
  <c r="G3" i="9"/>
  <c r="H3" i="9"/>
  <c r="I3" i="9"/>
  <c r="J3" i="9"/>
  <c r="K3" i="9"/>
  <c r="L3" i="9"/>
  <c r="E4" i="9"/>
  <c r="F4" i="9"/>
  <c r="G4" i="9"/>
  <c r="H4" i="9"/>
  <c r="I4" i="9"/>
  <c r="J4" i="9"/>
  <c r="K4" i="9"/>
  <c r="L4" i="9"/>
  <c r="E22" i="9"/>
  <c r="F22" i="9"/>
  <c r="G22" i="9"/>
  <c r="H22" i="9"/>
  <c r="I22" i="9"/>
  <c r="J22" i="9"/>
  <c r="K22" i="9"/>
  <c r="L22" i="9"/>
  <c r="E5" i="9"/>
  <c r="F5" i="9"/>
  <c r="G5" i="9"/>
  <c r="H5" i="9"/>
  <c r="I5" i="9"/>
  <c r="J5" i="9"/>
  <c r="K5" i="9"/>
  <c r="L5" i="9"/>
  <c r="E21" i="9"/>
  <c r="F21" i="9"/>
  <c r="G21" i="9"/>
  <c r="H21" i="9"/>
  <c r="I21" i="9"/>
  <c r="J21" i="9"/>
  <c r="K21" i="9"/>
  <c r="L21" i="9"/>
  <c r="E7" i="9"/>
  <c r="F7" i="9"/>
  <c r="G7" i="9"/>
  <c r="H7" i="9"/>
  <c r="I7" i="9"/>
  <c r="J7" i="9"/>
  <c r="K7" i="9"/>
  <c r="L7" i="9"/>
  <c r="E6" i="9"/>
  <c r="F6" i="9"/>
  <c r="G6" i="9"/>
  <c r="H6" i="9"/>
  <c r="I6" i="9"/>
  <c r="J6" i="9"/>
  <c r="K6" i="9"/>
  <c r="L6" i="9"/>
  <c r="D18" i="9"/>
  <c r="D17" i="9"/>
  <c r="D19" i="9"/>
  <c r="D16" i="9"/>
  <c r="D11" i="9"/>
  <c r="D9" i="9"/>
  <c r="D10" i="9"/>
  <c r="D12" i="9"/>
  <c r="D15" i="9"/>
  <c r="D14" i="9"/>
  <c r="D13" i="9"/>
  <c r="D20" i="9"/>
  <c r="D23" i="9"/>
  <c r="D2" i="9"/>
  <c r="D3" i="9"/>
  <c r="D4" i="9"/>
  <c r="D22" i="9"/>
  <c r="D5" i="9"/>
  <c r="D21" i="9"/>
  <c r="D7" i="9"/>
  <c r="D6" i="9"/>
  <c r="D8" i="9"/>
  <c r="AJ4" i="9" l="1"/>
  <c r="AQ4" i="9"/>
  <c r="AJ24" i="9"/>
  <c r="AQ24" i="9"/>
  <c r="AK24" i="9"/>
  <c r="AQ15" i="9"/>
  <c r="AJ28" i="8"/>
  <c r="AM28" i="8" s="1"/>
  <c r="AJ11" i="8"/>
  <c r="AQ28" i="8"/>
  <c r="AJ13" i="8"/>
  <c r="AK28" i="8"/>
  <c r="AN28" i="8" s="1"/>
  <c r="AQ11" i="8"/>
  <c r="AJ14" i="8"/>
  <c r="AJ16" i="28"/>
  <c r="AJ18" i="28"/>
  <c r="AM18" i="28" s="1"/>
  <c r="AL16" i="28"/>
  <c r="AQ19" i="8"/>
  <c r="AJ19" i="8"/>
  <c r="AQ16" i="8"/>
  <c r="AK19" i="8"/>
  <c r="AL19" i="8"/>
  <c r="AQ21" i="8"/>
  <c r="AQ3" i="8"/>
  <c r="AQ2" i="8"/>
  <c r="AL14" i="42"/>
  <c r="AQ14" i="42"/>
  <c r="AJ14" i="42"/>
  <c r="AJ22" i="42"/>
  <c r="AK14" i="42"/>
  <c r="AL9" i="26"/>
  <c r="AQ9" i="26"/>
  <c r="AJ9" i="26"/>
  <c r="AK9" i="26"/>
  <c r="AK3" i="26"/>
  <c r="AK23" i="26"/>
  <c r="AJ24" i="17"/>
  <c r="AL24" i="17"/>
  <c r="AK21" i="27"/>
  <c r="AJ7" i="27"/>
  <c r="AN7" i="27" s="1"/>
  <c r="AJ22" i="17"/>
  <c r="AK24" i="17"/>
  <c r="AJ3" i="27"/>
  <c r="AQ29" i="28"/>
  <c r="AJ29" i="28"/>
  <c r="AL29" i="28"/>
  <c r="AK29" i="28"/>
  <c r="AK27" i="28"/>
  <c r="AK18" i="28"/>
  <c r="AK9" i="28"/>
  <c r="AK20" i="28"/>
  <c r="AK3" i="28"/>
  <c r="AK5" i="28"/>
  <c r="AL2" i="28"/>
  <c r="AK11" i="28"/>
  <c r="AK15" i="28"/>
  <c r="AK14" i="28"/>
  <c r="AK2" i="28"/>
  <c r="AL12" i="28"/>
  <c r="AL14" i="28"/>
  <c r="AL11" i="42"/>
  <c r="AJ23" i="42"/>
  <c r="AJ10" i="42"/>
  <c r="AJ13" i="42"/>
  <c r="AK16" i="16"/>
  <c r="AK2" i="16"/>
  <c r="AK14" i="16"/>
  <c r="AQ23" i="16"/>
  <c r="AQ4" i="16"/>
  <c r="AQ14" i="16"/>
  <c r="AQ5" i="16"/>
  <c r="AQ16" i="16"/>
  <c r="AQ9" i="25"/>
  <c r="AQ10" i="25"/>
  <c r="AQ14" i="25"/>
  <c r="AQ18" i="25"/>
  <c r="AJ16" i="36"/>
  <c r="AJ10" i="36"/>
  <c r="AJ18" i="36"/>
  <c r="AJ15" i="36"/>
  <c r="AJ3" i="36"/>
  <c r="AJ3" i="8"/>
  <c r="AL27" i="8"/>
  <c r="AJ20" i="8"/>
  <c r="AQ28" i="28"/>
  <c r="AJ21" i="8"/>
  <c r="AJ3" i="9"/>
  <c r="AQ19" i="42"/>
  <c r="AQ7" i="42"/>
  <c r="AQ18" i="42"/>
  <c r="AJ20" i="9"/>
  <c r="AQ24" i="8"/>
  <c r="AQ23" i="8"/>
  <c r="AQ10" i="8"/>
  <c r="AJ12" i="8"/>
  <c r="AQ11" i="25"/>
  <c r="AJ14" i="9"/>
  <c r="AQ19" i="16"/>
  <c r="AK25" i="28"/>
  <c r="AQ11" i="9"/>
  <c r="AJ12" i="9"/>
  <c r="AQ6" i="28"/>
  <c r="AL3" i="36"/>
  <c r="AQ24" i="16"/>
  <c r="AQ11" i="42"/>
  <c r="AL16" i="42"/>
  <c r="AQ12" i="42"/>
  <c r="AQ15" i="42"/>
  <c r="AQ16" i="42"/>
  <c r="AQ10" i="42"/>
  <c r="AQ23" i="42"/>
  <c r="AQ3" i="42"/>
  <c r="AQ20" i="42"/>
  <c r="AQ9" i="42"/>
  <c r="AQ5" i="42"/>
  <c r="AQ21" i="42"/>
  <c r="AQ4" i="42"/>
  <c r="AQ8" i="42"/>
  <c r="AQ17" i="42"/>
  <c r="AQ6" i="42"/>
  <c r="AQ13" i="42"/>
  <c r="AQ2" i="42"/>
  <c r="AK22" i="42"/>
  <c r="AL17" i="42"/>
  <c r="AL2" i="42"/>
  <c r="AQ22" i="42"/>
  <c r="AQ8" i="26"/>
  <c r="AQ7" i="8"/>
  <c r="AQ15" i="8"/>
  <c r="AL22" i="36"/>
  <c r="AL15" i="28"/>
  <c r="AQ22" i="28"/>
  <c r="AQ18" i="28"/>
  <c r="AQ24" i="28"/>
  <c r="AQ15" i="28"/>
  <c r="AQ25" i="28"/>
  <c r="AQ7" i="28"/>
  <c r="AQ23" i="28"/>
  <c r="AL19" i="28"/>
  <c r="AQ16" i="28"/>
  <c r="AQ3" i="28"/>
  <c r="AQ10" i="28"/>
  <c r="AQ26" i="28"/>
  <c r="AQ12" i="28"/>
  <c r="AQ2" i="28"/>
  <c r="AQ8" i="28"/>
  <c r="AQ27" i="28"/>
  <c r="AQ9" i="28"/>
  <c r="AQ20" i="28"/>
  <c r="AQ5" i="28"/>
  <c r="AQ13" i="28"/>
  <c r="AQ17" i="28"/>
  <c r="AQ21" i="28"/>
  <c r="AQ11" i="28"/>
  <c r="AQ14" i="28"/>
  <c r="AQ4" i="28"/>
  <c r="AQ19" i="28"/>
  <c r="AQ13" i="9"/>
  <c r="AL10" i="27"/>
  <c r="AK26" i="27"/>
  <c r="AK10" i="27"/>
  <c r="AL26" i="27"/>
  <c r="AQ10" i="27"/>
  <c r="AJ26" i="27"/>
  <c r="AQ26" i="27"/>
  <c r="AJ10" i="27"/>
  <c r="AK28" i="28"/>
  <c r="AK8" i="28"/>
  <c r="AL8" i="28"/>
  <c r="AJ28" i="28"/>
  <c r="AK19" i="28"/>
  <c r="AJ8" i="28"/>
  <c r="AL21" i="28"/>
  <c r="AL28" i="28"/>
  <c r="AJ2" i="28"/>
  <c r="AK26" i="28"/>
  <c r="AJ19" i="28"/>
  <c r="AK13" i="28"/>
  <c r="AL26" i="28"/>
  <c r="AQ5" i="8"/>
  <c r="AQ20" i="8"/>
  <c r="AQ8" i="8"/>
  <c r="AQ25" i="8"/>
  <c r="AQ27" i="8"/>
  <c r="AQ9" i="8"/>
  <c r="AQ4" i="8"/>
  <c r="AQ6" i="8"/>
  <c r="AQ17" i="8"/>
  <c r="AQ20" i="36"/>
  <c r="AL17" i="36"/>
  <c r="AQ12" i="36"/>
  <c r="AQ13" i="36"/>
  <c r="AQ4" i="36"/>
  <c r="AL23" i="36"/>
  <c r="AK23" i="36"/>
  <c r="AJ7" i="36"/>
  <c r="AK10" i="36"/>
  <c r="AK6" i="36"/>
  <c r="AL4" i="36"/>
  <c r="AL6" i="36"/>
  <c r="AK17" i="36"/>
  <c r="AQ5" i="36"/>
  <c r="AQ21" i="36"/>
  <c r="AQ8" i="36"/>
  <c r="AQ11" i="36"/>
  <c r="AQ14" i="36"/>
  <c r="AQ9" i="36"/>
  <c r="AQ2" i="36"/>
  <c r="AQ16" i="36"/>
  <c r="AQ18" i="36"/>
  <c r="AQ3" i="36"/>
  <c r="AQ22" i="36"/>
  <c r="AQ17" i="36"/>
  <c r="AJ17" i="36"/>
  <c r="AJ23" i="36"/>
  <c r="AQ23" i="36"/>
  <c r="AK18" i="36"/>
  <c r="AK22" i="36"/>
  <c r="AQ19" i="36"/>
  <c r="AQ7" i="36"/>
  <c r="AQ10" i="36"/>
  <c r="AQ15" i="36"/>
  <c r="AQ6" i="36"/>
  <c r="AL16" i="36"/>
  <c r="AJ11" i="16"/>
  <c r="AQ25" i="16"/>
  <c r="AQ13" i="16"/>
  <c r="AQ22" i="16"/>
  <c r="AQ12" i="16"/>
  <c r="AQ17" i="16"/>
  <c r="AQ3" i="16"/>
  <c r="AQ11" i="16"/>
  <c r="AQ26" i="16"/>
  <c r="AQ2" i="16"/>
  <c r="AQ5" i="25"/>
  <c r="AJ2" i="25"/>
  <c r="AJ15" i="25"/>
  <c r="AL19" i="25"/>
  <c r="AQ3" i="25"/>
  <c r="AQ13" i="25"/>
  <c r="AQ16" i="25"/>
  <c r="AQ7" i="25"/>
  <c r="AQ6" i="25"/>
  <c r="AQ19" i="25"/>
  <c r="AJ13" i="16"/>
  <c r="AJ12" i="16"/>
  <c r="AJ2" i="16"/>
  <c r="AJ4" i="16"/>
  <c r="AJ5" i="16"/>
  <c r="AJ21" i="16"/>
  <c r="AJ9" i="16"/>
  <c r="E33" i="16"/>
  <c r="E32" i="16"/>
  <c r="AN7" i="17"/>
  <c r="AQ22" i="9"/>
  <c r="AQ10" i="9"/>
  <c r="AQ20" i="9"/>
  <c r="AQ8" i="9"/>
  <c r="AQ7" i="9"/>
  <c r="AQ21" i="9"/>
  <c r="AQ6" i="9"/>
  <c r="AQ5" i="9"/>
  <c r="AQ22" i="17"/>
  <c r="AQ7" i="17"/>
  <c r="AQ10" i="17"/>
  <c r="AQ20" i="17"/>
  <c r="AQ19" i="17"/>
  <c r="AQ14" i="17"/>
  <c r="AQ18" i="17"/>
  <c r="AQ8" i="17"/>
  <c r="AQ15" i="17"/>
  <c r="AQ23" i="17"/>
  <c r="AQ2" i="17"/>
  <c r="AQ11" i="17"/>
  <c r="AQ13" i="17"/>
  <c r="AQ21" i="17"/>
  <c r="AQ16" i="17"/>
  <c r="AQ17" i="17"/>
  <c r="AQ4" i="17"/>
  <c r="AQ6" i="17"/>
  <c r="AQ9" i="17"/>
  <c r="AQ12" i="17"/>
  <c r="AQ3" i="17"/>
  <c r="AQ5" i="17"/>
  <c r="AQ11" i="26"/>
  <c r="AQ20" i="26"/>
  <c r="AQ16" i="26"/>
  <c r="AQ25" i="26"/>
  <c r="AQ26" i="26"/>
  <c r="AQ6" i="26"/>
  <c r="AQ21" i="26"/>
  <c r="AQ19" i="26"/>
  <c r="AQ3" i="26"/>
  <c r="AQ18" i="26"/>
  <c r="AQ15" i="26"/>
  <c r="AQ13" i="26"/>
  <c r="AQ24" i="26"/>
  <c r="AQ12" i="26"/>
  <c r="AQ23" i="26"/>
  <c r="AQ17" i="26"/>
  <c r="AQ5" i="26"/>
  <c r="AQ22" i="26"/>
  <c r="AQ14" i="26"/>
  <c r="AQ2" i="26"/>
  <c r="AQ10" i="26"/>
  <c r="AQ27" i="26"/>
  <c r="AQ4" i="26"/>
  <c r="AQ7" i="26"/>
  <c r="AQ2" i="27"/>
  <c r="AQ4" i="27"/>
  <c r="AQ5" i="27"/>
  <c r="AQ18" i="27"/>
  <c r="AQ25" i="27"/>
  <c r="AQ16" i="27"/>
  <c r="AQ12" i="27"/>
  <c r="AQ24" i="27"/>
  <c r="AQ20" i="27"/>
  <c r="AQ7" i="27"/>
  <c r="AQ8" i="27"/>
  <c r="AQ15" i="27"/>
  <c r="AQ11" i="27"/>
  <c r="AQ6" i="27"/>
  <c r="AQ22" i="27"/>
  <c r="AQ9" i="27"/>
  <c r="AQ14" i="27"/>
  <c r="AQ17" i="27"/>
  <c r="AQ19" i="27"/>
  <c r="AQ13" i="27"/>
  <c r="AQ23" i="27"/>
  <c r="AQ21" i="27"/>
  <c r="AQ3" i="27"/>
  <c r="AJ8" i="8"/>
  <c r="AJ18" i="8"/>
  <c r="AJ23" i="8"/>
  <c r="AL2" i="36"/>
  <c r="AK20" i="36"/>
  <c r="AM20" i="36" s="1"/>
  <c r="AK7" i="36"/>
  <c r="AK15" i="36"/>
  <c r="AL18" i="36"/>
  <c r="AL7" i="36"/>
  <c r="AK16" i="36"/>
  <c r="AL10" i="36"/>
  <c r="AL15" i="36"/>
  <c r="AK3" i="36"/>
  <c r="AK21" i="36"/>
  <c r="AK4" i="36"/>
  <c r="AK8" i="36"/>
  <c r="AL8" i="36"/>
  <c r="AL6" i="8"/>
  <c r="AK5" i="8"/>
  <c r="AL17" i="8"/>
  <c r="AK4" i="8"/>
  <c r="AL20" i="8"/>
  <c r="AK21" i="8"/>
  <c r="AL2" i="8"/>
  <c r="AK23" i="8"/>
  <c r="AL8" i="8"/>
  <c r="AK22" i="8"/>
  <c r="AL11" i="8"/>
  <c r="AL25" i="8"/>
  <c r="AK12" i="8"/>
  <c r="AL26" i="8"/>
  <c r="AL9" i="8"/>
  <c r="AL3" i="8"/>
  <c r="AL24" i="8"/>
  <c r="AL16" i="8"/>
  <c r="AL14" i="8"/>
  <c r="AL13" i="8"/>
  <c r="AL18" i="8"/>
  <c r="AL7" i="8"/>
  <c r="AK7" i="8"/>
  <c r="AL12" i="36"/>
  <c r="AL21" i="36"/>
  <c r="AL13" i="36"/>
  <c r="AJ13" i="28"/>
  <c r="AL13" i="28"/>
  <c r="AJ26" i="28"/>
  <c r="AK17" i="42"/>
  <c r="AL13" i="42"/>
  <c r="AL21" i="42"/>
  <c r="AL19" i="42"/>
  <c r="AL7" i="42"/>
  <c r="AL18" i="42"/>
  <c r="AK19" i="42"/>
  <c r="AK7" i="42"/>
  <c r="AK21" i="42"/>
  <c r="AK18" i="42"/>
  <c r="AL10" i="42"/>
  <c r="AL23" i="42"/>
  <c r="AL22" i="42"/>
  <c r="AL3" i="42"/>
  <c r="AK3" i="42"/>
  <c r="AL17" i="28"/>
  <c r="AK17" i="28"/>
  <c r="AJ7" i="42"/>
  <c r="AJ18" i="42"/>
  <c r="AJ11" i="42"/>
  <c r="AN11" i="42" s="1"/>
  <c r="AL6" i="42"/>
  <c r="AK6" i="42"/>
  <c r="AK13" i="42"/>
  <c r="AK2" i="42"/>
  <c r="AK16" i="42"/>
  <c r="AJ2" i="9"/>
  <c r="AJ17" i="9"/>
  <c r="AJ8" i="9"/>
  <c r="AK9" i="9"/>
  <c r="AL11" i="9"/>
  <c r="AK21" i="9"/>
  <c r="AK4" i="9"/>
  <c r="AK23" i="9"/>
  <c r="AK14" i="9"/>
  <c r="AJ13" i="9"/>
  <c r="E32" i="25"/>
  <c r="E33" i="25"/>
  <c r="AL9" i="25"/>
  <c r="AK7" i="25"/>
  <c r="AK10" i="25"/>
  <c r="AK8" i="25"/>
  <c r="E31" i="25"/>
  <c r="AL7" i="9"/>
  <c r="AL22" i="9"/>
  <c r="AL2" i="9"/>
  <c r="AL13" i="9"/>
  <c r="AL8" i="9"/>
  <c r="E32" i="9"/>
  <c r="AL15" i="42"/>
  <c r="AL4" i="42"/>
  <c r="AL5" i="42"/>
  <c r="AK5" i="42"/>
  <c r="AL20" i="42"/>
  <c r="AJ4" i="42"/>
  <c r="AJ21" i="42"/>
  <c r="AL8" i="42"/>
  <c r="AJ20" i="42"/>
  <c r="AK8" i="42"/>
  <c r="AK15" i="42"/>
  <c r="AK20" i="42"/>
  <c r="AJ15" i="42"/>
  <c r="AJ6" i="42"/>
  <c r="AJ2" i="42"/>
  <c r="AJ8" i="42"/>
  <c r="AK4" i="42"/>
  <c r="AL12" i="42"/>
  <c r="AJ12" i="42"/>
  <c r="AJ19" i="42"/>
  <c r="AK9" i="42"/>
  <c r="E28" i="42"/>
  <c r="AL9" i="42"/>
  <c r="AJ5" i="42"/>
  <c r="AJ17" i="42"/>
  <c r="E29" i="42"/>
  <c r="AK12" i="42"/>
  <c r="E30" i="42"/>
  <c r="AK10" i="42"/>
  <c r="AJ9" i="42"/>
  <c r="AL11" i="27"/>
  <c r="E32" i="17"/>
  <c r="E34" i="17"/>
  <c r="E33" i="17"/>
  <c r="E32" i="26"/>
  <c r="E34" i="26"/>
  <c r="AJ21" i="26"/>
  <c r="E33" i="26"/>
  <c r="AL8" i="26"/>
  <c r="AL23" i="26"/>
  <c r="AL17" i="26"/>
  <c r="E31" i="16"/>
  <c r="AL14" i="36"/>
  <c r="AL11" i="36"/>
  <c r="AJ12" i="36"/>
  <c r="AJ13" i="36"/>
  <c r="AJ4" i="36"/>
  <c r="AK11" i="36"/>
  <c r="AJ9" i="36"/>
  <c r="AJ2" i="36"/>
  <c r="AK2" i="36"/>
  <c r="AJ14" i="36"/>
  <c r="E34" i="36"/>
  <c r="AK5" i="36"/>
  <c r="AK19" i="36"/>
  <c r="E32" i="36"/>
  <c r="AL19" i="36"/>
  <c r="AJ11" i="36"/>
  <c r="E33" i="36"/>
  <c r="AJ5" i="36"/>
  <c r="AL9" i="36"/>
  <c r="AJ21" i="36"/>
  <c r="AJ19" i="36"/>
  <c r="AL5" i="36"/>
  <c r="AK14" i="36"/>
  <c r="AK9" i="36"/>
  <c r="AJ10" i="28"/>
  <c r="E35" i="28"/>
  <c r="E36" i="28"/>
  <c r="E34" i="28"/>
  <c r="AJ14" i="27"/>
  <c r="AK14" i="27"/>
  <c r="AK17" i="27"/>
  <c r="AK23" i="27"/>
  <c r="AK25" i="27"/>
  <c r="AJ18" i="27"/>
  <c r="AJ19" i="27"/>
  <c r="AJ23" i="27"/>
  <c r="AL23" i="27"/>
  <c r="AK24" i="27"/>
  <c r="AK22" i="27"/>
  <c r="AK6" i="27"/>
  <c r="AK19" i="27"/>
  <c r="AL19" i="27"/>
  <c r="AL16" i="27"/>
  <c r="AK13" i="27"/>
  <c r="E32" i="27"/>
  <c r="E33" i="27"/>
  <c r="E31" i="27"/>
  <c r="AK21" i="28"/>
  <c r="AJ9" i="28"/>
  <c r="AK24" i="28"/>
  <c r="AL3" i="28"/>
  <c r="AJ14" i="28"/>
  <c r="AK22" i="28"/>
  <c r="AL5" i="28"/>
  <c r="AJ5" i="28"/>
  <c r="AJ21" i="28"/>
  <c r="AJ15" i="28"/>
  <c r="AJ3" i="28"/>
  <c r="AL6" i="28"/>
  <c r="AL23" i="28"/>
  <c r="AL27" i="28"/>
  <c r="AJ20" i="28"/>
  <c r="AM20" i="28" s="1"/>
  <c r="AJ7" i="28"/>
  <c r="AL11" i="28"/>
  <c r="AJ12" i="28"/>
  <c r="AK4" i="28"/>
  <c r="AK23" i="28"/>
  <c r="AK10" i="28"/>
  <c r="AL10" i="28"/>
  <c r="AJ23" i="28"/>
  <c r="AL25" i="28"/>
  <c r="AJ6" i="28"/>
  <c r="AJ27" i="28"/>
  <c r="AJ11" i="28"/>
  <c r="AK12" i="28"/>
  <c r="AJ25" i="28"/>
  <c r="AK16" i="28"/>
  <c r="AL9" i="28"/>
  <c r="AK7" i="28"/>
  <c r="AJ16" i="27"/>
  <c r="AL21" i="27"/>
  <c r="AK15" i="27"/>
  <c r="AK20" i="27"/>
  <c r="AK12" i="27"/>
  <c r="AL25" i="27"/>
  <c r="AK16" i="27"/>
  <c r="AK2" i="27"/>
  <c r="AK11" i="27"/>
  <c r="AL17" i="27"/>
  <c r="AL15" i="27"/>
  <c r="AK18" i="27"/>
  <c r="AK9" i="27"/>
  <c r="AL20" i="27"/>
  <c r="AJ5" i="27"/>
  <c r="AL12" i="27"/>
  <c r="AJ25" i="27"/>
  <c r="AL2" i="27"/>
  <c r="AK3" i="27"/>
  <c r="AJ17" i="27"/>
  <c r="AJ4" i="27"/>
  <c r="AJ13" i="27"/>
  <c r="AK8" i="27"/>
  <c r="AL24" i="27"/>
  <c r="AL9" i="27"/>
  <c r="AL18" i="27"/>
  <c r="AJ9" i="27"/>
  <c r="AJ12" i="27"/>
  <c r="AL5" i="27"/>
  <c r="AL14" i="27"/>
  <c r="AJ24" i="27"/>
  <c r="AJ15" i="27"/>
  <c r="AJ6" i="27"/>
  <c r="AJ2" i="27"/>
  <c r="AL8" i="27"/>
  <c r="AL22" i="27"/>
  <c r="AJ21" i="27"/>
  <c r="AJ20" i="27"/>
  <c r="AJ8" i="27"/>
  <c r="AJ11" i="27"/>
  <c r="AJ22" i="27"/>
  <c r="AL3" i="27"/>
  <c r="AK5" i="27"/>
  <c r="AJ17" i="28"/>
  <c r="AL9" i="9"/>
  <c r="AL19" i="9"/>
  <c r="E34" i="9"/>
  <c r="AK6" i="9"/>
  <c r="AK5" i="9"/>
  <c r="AK3" i="9"/>
  <c r="AK20" i="9"/>
  <c r="AK15" i="9"/>
  <c r="AJ22" i="9"/>
  <c r="E33" i="9"/>
  <c r="AL6" i="9"/>
  <c r="AK7" i="9"/>
  <c r="AL5" i="9"/>
  <c r="AK22" i="9"/>
  <c r="AL3" i="9"/>
  <c r="AK2" i="9"/>
  <c r="AL20" i="9"/>
  <c r="AK13" i="9"/>
  <c r="AL15" i="9"/>
  <c r="AK8" i="9"/>
  <c r="AK19" i="9"/>
  <c r="AK10" i="9"/>
  <c r="AK16" i="9"/>
  <c r="AK6" i="8"/>
  <c r="AK17" i="8"/>
  <c r="AK2" i="8"/>
  <c r="AK8" i="8"/>
  <c r="AK11" i="8"/>
  <c r="AK25" i="8"/>
  <c r="AK26" i="8"/>
  <c r="AJ26" i="8"/>
  <c r="AJ2" i="8"/>
  <c r="AL15" i="8"/>
  <c r="AK27" i="8"/>
  <c r="AL5" i="8"/>
  <c r="AK9" i="8"/>
  <c r="AL4" i="8"/>
  <c r="AK3" i="8"/>
  <c r="AL21" i="8"/>
  <c r="AK24" i="8"/>
  <c r="AL23" i="8"/>
  <c r="AK16" i="8"/>
  <c r="AL22" i="8"/>
  <c r="AK14" i="8"/>
  <c r="AL10" i="8"/>
  <c r="AK13" i="8"/>
  <c r="AL12" i="8"/>
  <c r="AK18" i="8"/>
  <c r="AJ15" i="8"/>
  <c r="AJ27" i="8"/>
  <c r="AJ16" i="8"/>
  <c r="AJ5" i="8"/>
  <c r="E35" i="8"/>
  <c r="AJ6" i="8"/>
  <c r="E34" i="8"/>
  <c r="AJ9" i="8"/>
  <c r="AJ17" i="8"/>
  <c r="AJ4" i="8"/>
  <c r="AJ7" i="8"/>
  <c r="AK15" i="8"/>
  <c r="AK10" i="8"/>
  <c r="AK20" i="8"/>
  <c r="E33" i="8"/>
  <c r="AJ24" i="8"/>
  <c r="AL6" i="25"/>
  <c r="AJ5" i="25"/>
  <c r="AJ7" i="25"/>
  <c r="AJ6" i="26"/>
  <c r="AJ13" i="26"/>
  <c r="AK13" i="26"/>
  <c r="AJ14" i="26"/>
  <c r="AL13" i="26"/>
  <c r="AJ8" i="26"/>
  <c r="AK8" i="26"/>
  <c r="AL26" i="26"/>
  <c r="AK6" i="26"/>
  <c r="AL6" i="26"/>
  <c r="AL24" i="26"/>
  <c r="AK16" i="25"/>
  <c r="AK25" i="26"/>
  <c r="AK26" i="26"/>
  <c r="AL7" i="26"/>
  <c r="AL15" i="26"/>
  <c r="AL20" i="26"/>
  <c r="AJ2" i="26"/>
  <c r="AJ4" i="26"/>
  <c r="AL12" i="26"/>
  <c r="AK12" i="26"/>
  <c r="AL11" i="26"/>
  <c r="AJ24" i="26"/>
  <c r="AK24" i="26"/>
  <c r="AL3" i="26"/>
  <c r="AJ25" i="26"/>
  <c r="AL18" i="26"/>
  <c r="AJ26" i="26"/>
  <c r="AL22" i="26"/>
  <c r="AL14" i="26"/>
  <c r="AL2" i="26"/>
  <c r="AL16" i="26"/>
  <c r="AJ23" i="26"/>
  <c r="AJ15" i="26"/>
  <c r="AK7" i="26"/>
  <c r="AL19" i="26"/>
  <c r="AJ16" i="26"/>
  <c r="AJ27" i="26"/>
  <c r="AL4" i="26"/>
  <c r="AJ17" i="26"/>
  <c r="AK20" i="26"/>
  <c r="AJ19" i="26"/>
  <c r="AK10" i="26"/>
  <c r="AK17" i="26"/>
  <c r="AJ12" i="26"/>
  <c r="AK15" i="26"/>
  <c r="AK21" i="26"/>
  <c r="AJ3" i="26"/>
  <c r="AK27" i="26"/>
  <c r="AJ5" i="26"/>
  <c r="AJ7" i="26"/>
  <c r="AK19" i="26"/>
  <c r="AL10" i="26"/>
  <c r="AJ22" i="26"/>
  <c r="AJ18" i="26"/>
  <c r="AK4" i="26"/>
  <c r="AK22" i="26"/>
  <c r="AJ11" i="26"/>
  <c r="AL21" i="26"/>
  <c r="AK14" i="26"/>
  <c r="AK11" i="26"/>
  <c r="AJ20" i="26"/>
  <c r="AJ10" i="26"/>
  <c r="AK5" i="25"/>
  <c r="AJ17" i="25"/>
  <c r="AK12" i="25"/>
  <c r="AJ20" i="25"/>
  <c r="AK21" i="25"/>
  <c r="AJ14" i="25"/>
  <c r="AK17" i="25"/>
  <c r="AK20" i="25"/>
  <c r="AL5" i="25"/>
  <c r="AK18" i="25"/>
  <c r="AL10" i="25"/>
  <c r="AL12" i="25"/>
  <c r="AL21" i="25"/>
  <c r="AL8" i="25"/>
  <c r="AL16" i="25"/>
  <c r="AK2" i="25"/>
  <c r="AK3" i="25"/>
  <c r="AJ10" i="25"/>
  <c r="AK9" i="25"/>
  <c r="AK19" i="25"/>
  <c r="AK13" i="25"/>
  <c r="AL2" i="25"/>
  <c r="AL3" i="25"/>
  <c r="AL18" i="25"/>
  <c r="AJ16" i="25"/>
  <c r="AK11" i="25"/>
  <c r="AL13" i="25"/>
  <c r="AJ3" i="25"/>
  <c r="AL17" i="25"/>
  <c r="AJ12" i="25"/>
  <c r="AL14" i="25"/>
  <c r="AJ18" i="25"/>
  <c r="AK15" i="25"/>
  <c r="AL7" i="25"/>
  <c r="AK4" i="25"/>
  <c r="AL4" i="25"/>
  <c r="AK14" i="25"/>
  <c r="AJ4" i="25"/>
  <c r="AJ6" i="25"/>
  <c r="AK6" i="25"/>
  <c r="AL11" i="25"/>
  <c r="AJ19" i="25"/>
  <c r="AL20" i="25"/>
  <c r="AJ21" i="25"/>
  <c r="AJ11" i="25"/>
  <c r="AJ13" i="25"/>
  <c r="AL15" i="25"/>
  <c r="AJ8" i="25"/>
  <c r="AJ9" i="25"/>
  <c r="AK2" i="26"/>
  <c r="AL25" i="16"/>
  <c r="AL16" i="16"/>
  <c r="AL5" i="16"/>
  <c r="AJ8" i="17"/>
  <c r="AM7" i="17"/>
  <c r="AK19" i="17"/>
  <c r="AL11" i="17"/>
  <c r="AL20" i="17"/>
  <c r="AL10" i="17"/>
  <c r="AJ9" i="17"/>
  <c r="AK16" i="17"/>
  <c r="AJ3" i="17"/>
  <c r="AK15" i="17"/>
  <c r="AL3" i="17"/>
  <c r="AJ4" i="17"/>
  <c r="AL5" i="17"/>
  <c r="AJ6" i="17"/>
  <c r="AL8" i="17"/>
  <c r="AL14" i="17"/>
  <c r="AL18" i="17"/>
  <c r="AL15" i="17"/>
  <c r="AJ20" i="17"/>
  <c r="AL9" i="17"/>
  <c r="AK4" i="17"/>
  <c r="AK6" i="17"/>
  <c r="AL13" i="17"/>
  <c r="AK22" i="17"/>
  <c r="AK3" i="17"/>
  <c r="AK5" i="17"/>
  <c r="AK20" i="17"/>
  <c r="AL19" i="17"/>
  <c r="AL6" i="17"/>
  <c r="AJ18" i="17"/>
  <c r="AK8" i="17"/>
  <c r="AK14" i="17"/>
  <c r="AJ10" i="17"/>
  <c r="AK9" i="17"/>
  <c r="AJ17" i="17"/>
  <c r="AL4" i="17"/>
  <c r="AJ11" i="17"/>
  <c r="AK10" i="17"/>
  <c r="AL21" i="17"/>
  <c r="AJ15" i="17"/>
  <c r="AK18" i="17"/>
  <c r="AL23" i="17"/>
  <c r="AJ13" i="17"/>
  <c r="AJ21" i="17"/>
  <c r="AK17" i="17"/>
  <c r="AK13" i="17"/>
  <c r="AL16" i="17"/>
  <c r="AJ23" i="17"/>
  <c r="AJ19" i="17"/>
  <c r="AJ5" i="17"/>
  <c r="AL12" i="17"/>
  <c r="AJ16" i="17"/>
  <c r="AL17" i="17"/>
  <c r="AJ2" i="17"/>
  <c r="AK21" i="17"/>
  <c r="AJ14" i="17"/>
  <c r="AJ12" i="17"/>
  <c r="AK23" i="17"/>
  <c r="AK22" i="16"/>
  <c r="AK4" i="16"/>
  <c r="AL21" i="16"/>
  <c r="AL22" i="16"/>
  <c r="AJ17" i="16"/>
  <c r="AK24" i="16"/>
  <c r="AL19" i="16"/>
  <c r="AL18" i="16"/>
  <c r="AL14" i="16"/>
  <c r="AL7" i="16"/>
  <c r="AK10" i="16"/>
  <c r="AL8" i="16"/>
  <c r="AL10" i="16"/>
  <c r="AL12" i="16"/>
  <c r="AL9" i="16"/>
  <c r="AK11" i="16"/>
  <c r="AK13" i="16"/>
  <c r="AK26" i="16"/>
  <c r="AK17" i="16"/>
  <c r="AL23" i="16"/>
  <c r="AL20" i="16"/>
  <c r="AL15" i="16"/>
  <c r="AJ25" i="16"/>
  <c r="AJ26" i="16"/>
  <c r="AL17" i="16"/>
  <c r="AK6" i="16"/>
  <c r="AK18" i="16"/>
  <c r="AJ14" i="16"/>
  <c r="AJ15" i="16"/>
  <c r="AL24" i="16"/>
  <c r="AK3" i="16"/>
  <c r="AK20" i="16"/>
  <c r="AJ23" i="16"/>
  <c r="AL6" i="16"/>
  <c r="AJ7" i="16"/>
  <c r="AL13" i="16"/>
  <c r="AL11" i="16"/>
  <c r="AK12" i="16"/>
  <c r="AJ22" i="16"/>
  <c r="AL26" i="16"/>
  <c r="AJ24" i="16"/>
  <c r="AL3" i="16"/>
  <c r="AJ16" i="16"/>
  <c r="AJ18" i="16"/>
  <c r="AK15" i="16"/>
  <c r="AK25" i="16"/>
  <c r="AJ6" i="16"/>
  <c r="AJ8" i="16"/>
  <c r="AL2" i="16"/>
  <c r="AK23" i="16"/>
  <c r="AK19" i="16"/>
  <c r="AJ3" i="16"/>
  <c r="AJ20" i="16"/>
  <c r="AJ10" i="16"/>
  <c r="AK2" i="17"/>
  <c r="AK11" i="17"/>
  <c r="AK12" i="9"/>
  <c r="AK11" i="9"/>
  <c r="AL18" i="9"/>
  <c r="AJ6" i="9"/>
  <c r="AL10" i="9"/>
  <c r="AL16" i="9"/>
  <c r="AJ7" i="9"/>
  <c r="AL21" i="9"/>
  <c r="AL4" i="9"/>
  <c r="AL23" i="9"/>
  <c r="AL14" i="9"/>
  <c r="AJ21" i="9"/>
  <c r="AJ5" i="9"/>
  <c r="AL17" i="9"/>
  <c r="AK18" i="9"/>
  <c r="AL12" i="9"/>
  <c r="AK17" i="9"/>
  <c r="AO24" i="9" l="1"/>
  <c r="AM24" i="9"/>
  <c r="AN24" i="9"/>
  <c r="AM7" i="27"/>
  <c r="AO28" i="8"/>
  <c r="AN18" i="28"/>
  <c r="AO19" i="8"/>
  <c r="AM19" i="8"/>
  <c r="AN19" i="8"/>
  <c r="AO14" i="42"/>
  <c r="AM14" i="42"/>
  <c r="AN14" i="42"/>
  <c r="AO9" i="26"/>
  <c r="AM9" i="26"/>
  <c r="AN9" i="26"/>
  <c r="AN24" i="17"/>
  <c r="AM24" i="17"/>
  <c r="AO24" i="17"/>
  <c r="AO29" i="28"/>
  <c r="AM29" i="28"/>
  <c r="AN29" i="28"/>
  <c r="AM14" i="28"/>
  <c r="AM2" i="28"/>
  <c r="AN27" i="28"/>
  <c r="AN22" i="42"/>
  <c r="AN23" i="42"/>
  <c r="AM26" i="27"/>
  <c r="AN25" i="26"/>
  <c r="AN6" i="8"/>
  <c r="AM3" i="36"/>
  <c r="AN12" i="17"/>
  <c r="AN16" i="42"/>
  <c r="AM17" i="42"/>
  <c r="AN27" i="26"/>
  <c r="AN22" i="26"/>
  <c r="AN26" i="8"/>
  <c r="AM22" i="36"/>
  <c r="AM15" i="28"/>
  <c r="AN9" i="28"/>
  <c r="AN3" i="28"/>
  <c r="AN7" i="28"/>
  <c r="AN23" i="28"/>
  <c r="AN5" i="28"/>
  <c r="AN15" i="28"/>
  <c r="AN11" i="28"/>
  <c r="AN19" i="28"/>
  <c r="AN21" i="28"/>
  <c r="AN8" i="28"/>
  <c r="AN25" i="28"/>
  <c r="AN6" i="28"/>
  <c r="AN17" i="28"/>
  <c r="AN28" i="28"/>
  <c r="AN2" i="28"/>
  <c r="AN20" i="28"/>
  <c r="AN14" i="28"/>
  <c r="AN12" i="28"/>
  <c r="AM22" i="28"/>
  <c r="AN22" i="28"/>
  <c r="AM4" i="28"/>
  <c r="AN4" i="28"/>
  <c r="AM24" i="28"/>
  <c r="AN24" i="28"/>
  <c r="AM16" i="28"/>
  <c r="AN16" i="28"/>
  <c r="AN13" i="28"/>
  <c r="AN10" i="28"/>
  <c r="AN26" i="28"/>
  <c r="AN15" i="9"/>
  <c r="AN16" i="9"/>
  <c r="AN6" i="9"/>
  <c r="AM11" i="9"/>
  <c r="AM9" i="9"/>
  <c r="AN12" i="27"/>
  <c r="AN26" i="27"/>
  <c r="AM10" i="27"/>
  <c r="AO26" i="27"/>
  <c r="AO10" i="27"/>
  <c r="AN10" i="27"/>
  <c r="AM28" i="28"/>
  <c r="AM8" i="28"/>
  <c r="AO8" i="28"/>
  <c r="AO28" i="28"/>
  <c r="AM19" i="28"/>
  <c r="AN14" i="8"/>
  <c r="AN3" i="8"/>
  <c r="AN11" i="8"/>
  <c r="AN27" i="8"/>
  <c r="AN25" i="8"/>
  <c r="AN12" i="8"/>
  <c r="AN8" i="8"/>
  <c r="AN4" i="8"/>
  <c r="AN21" i="8"/>
  <c r="AM26" i="28"/>
  <c r="AO13" i="28"/>
  <c r="AN10" i="8"/>
  <c r="AN20" i="8"/>
  <c r="AN7" i="8"/>
  <c r="AM13" i="8"/>
  <c r="AN17" i="8"/>
  <c r="AN22" i="8"/>
  <c r="AN23" i="8"/>
  <c r="AN9" i="8"/>
  <c r="AM14" i="8"/>
  <c r="AN17" i="36"/>
  <c r="AN6" i="36"/>
  <c r="AM10" i="36"/>
  <c r="AN22" i="36"/>
  <c r="AM17" i="36"/>
  <c r="AM16" i="36"/>
  <c r="AM6" i="36"/>
  <c r="AO23" i="36"/>
  <c r="AO17" i="36"/>
  <c r="AM23" i="36"/>
  <c r="AN23" i="36"/>
  <c r="AM18" i="36"/>
  <c r="AN7" i="36"/>
  <c r="AN13" i="36"/>
  <c r="AN8" i="36"/>
  <c r="AN18" i="36"/>
  <c r="AN16" i="36"/>
  <c r="AM15" i="36"/>
  <c r="AN5" i="36"/>
  <c r="AN2" i="36"/>
  <c r="AN12" i="36"/>
  <c r="AM5" i="16"/>
  <c r="AM2" i="16"/>
  <c r="AN18" i="16"/>
  <c r="AM9" i="16"/>
  <c r="AM21" i="16"/>
  <c r="AN19" i="16"/>
  <c r="AN16" i="16"/>
  <c r="AN7" i="16"/>
  <c r="AN14" i="16"/>
  <c r="AN8" i="16"/>
  <c r="AN20" i="16"/>
  <c r="AN11" i="16"/>
  <c r="AN23" i="16"/>
  <c r="AN26" i="16"/>
  <c r="AN24" i="16"/>
  <c r="AN13" i="16"/>
  <c r="AN5" i="16"/>
  <c r="AN22" i="16"/>
  <c r="AN15" i="16"/>
  <c r="AN10" i="16"/>
  <c r="AN25" i="16"/>
  <c r="AN3" i="16"/>
  <c r="AN17" i="16"/>
  <c r="AN21" i="16"/>
  <c r="AM12" i="16"/>
  <c r="AN12" i="16"/>
  <c r="AN6" i="16"/>
  <c r="AM4" i="16"/>
  <c r="AN4" i="16"/>
  <c r="AN2" i="16"/>
  <c r="AN9" i="16"/>
  <c r="AN2" i="25"/>
  <c r="AN11" i="25"/>
  <c r="AN21" i="25"/>
  <c r="AN15" i="25"/>
  <c r="AN20" i="25"/>
  <c r="AN5" i="25"/>
  <c r="AN9" i="25"/>
  <c r="AN13" i="25"/>
  <c r="AN8" i="25"/>
  <c r="AN19" i="25"/>
  <c r="AN10" i="25"/>
  <c r="AN14" i="25"/>
  <c r="AN3" i="9"/>
  <c r="AM19" i="9"/>
  <c r="AN14" i="9"/>
  <c r="AN4" i="9"/>
  <c r="AN23" i="9"/>
  <c r="AN12" i="9"/>
  <c r="AN9" i="9"/>
  <c r="AN21" i="9"/>
  <c r="AN20" i="9"/>
  <c r="AM18" i="9"/>
  <c r="AN10" i="9"/>
  <c r="AM4" i="9"/>
  <c r="AN19" i="9"/>
  <c r="AN2" i="9"/>
  <c r="AN7" i="9"/>
  <c r="AN8" i="17"/>
  <c r="AN11" i="17"/>
  <c r="AN21" i="17"/>
  <c r="AN2" i="17"/>
  <c r="AN18" i="17"/>
  <c r="AN5" i="17"/>
  <c r="AN3" i="17"/>
  <c r="AN10" i="17"/>
  <c r="AN13" i="17"/>
  <c r="AN14" i="17"/>
  <c r="AN16" i="17"/>
  <c r="AN20" i="17"/>
  <c r="AN19" i="17"/>
  <c r="AN9" i="17"/>
  <c r="AM22" i="17"/>
  <c r="AN22" i="17"/>
  <c r="AN23" i="17"/>
  <c r="AN6" i="17"/>
  <c r="AN15" i="17"/>
  <c r="AN17" i="17"/>
  <c r="AN4" i="17"/>
  <c r="AN20" i="26"/>
  <c r="AN3" i="26"/>
  <c r="AN11" i="26"/>
  <c r="AN12" i="26"/>
  <c r="AN2" i="26"/>
  <c r="AN17" i="26"/>
  <c r="AN26" i="26"/>
  <c r="AN8" i="26"/>
  <c r="AN10" i="26"/>
  <c r="AN20" i="27"/>
  <c r="AN5" i="27"/>
  <c r="AN9" i="27"/>
  <c r="AN16" i="27"/>
  <c r="AN17" i="27"/>
  <c r="AN8" i="27"/>
  <c r="AN23" i="27"/>
  <c r="AN6" i="27"/>
  <c r="AN13" i="27"/>
  <c r="AN15" i="27"/>
  <c r="AN3" i="27"/>
  <c r="AN18" i="27"/>
  <c r="AN24" i="27"/>
  <c r="AN25" i="27"/>
  <c r="AN7" i="26"/>
  <c r="AN13" i="26"/>
  <c r="AN16" i="26"/>
  <c r="AN6" i="26"/>
  <c r="AN24" i="26"/>
  <c r="AN15" i="26"/>
  <c r="AN23" i="26"/>
  <c r="AN21" i="26"/>
  <c r="AN18" i="26"/>
  <c r="AN4" i="26"/>
  <c r="AN19" i="26"/>
  <c r="AN14" i="26"/>
  <c r="AM5" i="26"/>
  <c r="AN5" i="26"/>
  <c r="AM4" i="27"/>
  <c r="AN4" i="27"/>
  <c r="AN14" i="27"/>
  <c r="AN22" i="27"/>
  <c r="AN11" i="27"/>
  <c r="AN21" i="27"/>
  <c r="AN19" i="27"/>
  <c r="AN2" i="27"/>
  <c r="AN15" i="8"/>
  <c r="AN2" i="8"/>
  <c r="AN13" i="8"/>
  <c r="AM22" i="8"/>
  <c r="AN24" i="8"/>
  <c r="AN5" i="8"/>
  <c r="AN16" i="8"/>
  <c r="AN18" i="8"/>
  <c r="AN11" i="36"/>
  <c r="AM4" i="36"/>
  <c r="AN4" i="36"/>
  <c r="AN3" i="36"/>
  <c r="AN10" i="36"/>
  <c r="AN14" i="36"/>
  <c r="AN19" i="36"/>
  <c r="AN20" i="36"/>
  <c r="AM21" i="36"/>
  <c r="AN21" i="36"/>
  <c r="AN9" i="36"/>
  <c r="AN15" i="36"/>
  <c r="AM13" i="36"/>
  <c r="AM7" i="36"/>
  <c r="AM8" i="36"/>
  <c r="AM12" i="36"/>
  <c r="AM18" i="8"/>
  <c r="AM23" i="8"/>
  <c r="AM10" i="8"/>
  <c r="AM26" i="8"/>
  <c r="AM25" i="8"/>
  <c r="AM3" i="8"/>
  <c r="AM12" i="8"/>
  <c r="AM7" i="8"/>
  <c r="AM2" i="8"/>
  <c r="AM11" i="8"/>
  <c r="AM16" i="8"/>
  <c r="AM21" i="8"/>
  <c r="AM8" i="8"/>
  <c r="AM17" i="8"/>
  <c r="AM15" i="8"/>
  <c r="AM6" i="8"/>
  <c r="AM5" i="8"/>
  <c r="AM27" i="8"/>
  <c r="AM13" i="28"/>
  <c r="AM11" i="28"/>
  <c r="AM9" i="28"/>
  <c r="AM27" i="28"/>
  <c r="AN13" i="42"/>
  <c r="AM23" i="42"/>
  <c r="AM21" i="42"/>
  <c r="AN18" i="42"/>
  <c r="AN7" i="42"/>
  <c r="AN19" i="42"/>
  <c r="AM22" i="42"/>
  <c r="AM2" i="42"/>
  <c r="AN3" i="42"/>
  <c r="AN10" i="42"/>
  <c r="AN20" i="42"/>
  <c r="AM3" i="42"/>
  <c r="AM13" i="42"/>
  <c r="AM10" i="28"/>
  <c r="AM19" i="42"/>
  <c r="AN2" i="42"/>
  <c r="AM11" i="42"/>
  <c r="AN15" i="42"/>
  <c r="AM7" i="42"/>
  <c r="AN17" i="42"/>
  <c r="AM18" i="42"/>
  <c r="AN6" i="42"/>
  <c r="AN21" i="42"/>
  <c r="AN4" i="42"/>
  <c r="AN5" i="42"/>
  <c r="AM16" i="42"/>
  <c r="AM4" i="42"/>
  <c r="AN12" i="42"/>
  <c r="AM6" i="42"/>
  <c r="AM15" i="42"/>
  <c r="AN9" i="42"/>
  <c r="AN8" i="42"/>
  <c r="AM20" i="42"/>
  <c r="AN7" i="25"/>
  <c r="AN18" i="25"/>
  <c r="AN12" i="25"/>
  <c r="AN6" i="25"/>
  <c r="AN4" i="25"/>
  <c r="AN17" i="25"/>
  <c r="AN3" i="25"/>
  <c r="AN16" i="25"/>
  <c r="AN5" i="9"/>
  <c r="AM2" i="9"/>
  <c r="AN13" i="9"/>
  <c r="AM23" i="9"/>
  <c r="AN11" i="9"/>
  <c r="AN22" i="9"/>
  <c r="AN8" i="9"/>
  <c r="AN17" i="9"/>
  <c r="AN18" i="9"/>
  <c r="AM20" i="9"/>
  <c r="AM8" i="9"/>
  <c r="AM14" i="9"/>
  <c r="AM9" i="25"/>
  <c r="AM7" i="25"/>
  <c r="AM13" i="9"/>
  <c r="AO2" i="9"/>
  <c r="AP2" i="9" s="1"/>
  <c r="AM6" i="9"/>
  <c r="AM21" i="9"/>
  <c r="AM22" i="9"/>
  <c r="AM5" i="42"/>
  <c r="AM8" i="42"/>
  <c r="AO20" i="42"/>
  <c r="AO4" i="42"/>
  <c r="AM12" i="42"/>
  <c r="AO21" i="42"/>
  <c r="AO13" i="42"/>
  <c r="AO23" i="42"/>
  <c r="AO3" i="42"/>
  <c r="AO22" i="42"/>
  <c r="AO5" i="42"/>
  <c r="AO18" i="42"/>
  <c r="AO17" i="42"/>
  <c r="AO11" i="42"/>
  <c r="AO16" i="42"/>
  <c r="AO6" i="42"/>
  <c r="AO12" i="42"/>
  <c r="AO10" i="42"/>
  <c r="AO7" i="42"/>
  <c r="AO8" i="42"/>
  <c r="AO15" i="42"/>
  <c r="AO9" i="42"/>
  <c r="AM9" i="42"/>
  <c r="AM10" i="42"/>
  <c r="AO19" i="42"/>
  <c r="AO2" i="42"/>
  <c r="AM14" i="27"/>
  <c r="AM23" i="26"/>
  <c r="AM13" i="26"/>
  <c r="AM14" i="36"/>
  <c r="AM11" i="36"/>
  <c r="AM2" i="36"/>
  <c r="AO4" i="36"/>
  <c r="AP4" i="36" s="1"/>
  <c r="AM19" i="36"/>
  <c r="AO15" i="36"/>
  <c r="AO6" i="36"/>
  <c r="AO20" i="36"/>
  <c r="AO3" i="36"/>
  <c r="AP3" i="36" s="1"/>
  <c r="AO14" i="36"/>
  <c r="AO11" i="36"/>
  <c r="AO8" i="36"/>
  <c r="AO10" i="36"/>
  <c r="AO12" i="36"/>
  <c r="AM5" i="36"/>
  <c r="AO9" i="36"/>
  <c r="AO22" i="36"/>
  <c r="AO7" i="36"/>
  <c r="AO16" i="36"/>
  <c r="AM9" i="36"/>
  <c r="AO2" i="36"/>
  <c r="AP2" i="36" s="1"/>
  <c r="AO21" i="36"/>
  <c r="AO5" i="36"/>
  <c r="AO19" i="36"/>
  <c r="AO18" i="36"/>
  <c r="AO13" i="36"/>
  <c r="AM12" i="28"/>
  <c r="AM25" i="28"/>
  <c r="AM7" i="28"/>
  <c r="AO19" i="28"/>
  <c r="AM3" i="28"/>
  <c r="AM23" i="28"/>
  <c r="AM6" i="28"/>
  <c r="AO10" i="28"/>
  <c r="AM21" i="28"/>
  <c r="AO5" i="28"/>
  <c r="AM11" i="27"/>
  <c r="AM19" i="27"/>
  <c r="AM25" i="27"/>
  <c r="AO23" i="27"/>
  <c r="AM23" i="27"/>
  <c r="AO19" i="27"/>
  <c r="AM6" i="27"/>
  <c r="AM15" i="27"/>
  <c r="AM17" i="27"/>
  <c r="AM2" i="27"/>
  <c r="AM16" i="27"/>
  <c r="AM22" i="27"/>
  <c r="AM13" i="27"/>
  <c r="AM8" i="27"/>
  <c r="AM3" i="27"/>
  <c r="AM24" i="27"/>
  <c r="AM20" i="27"/>
  <c r="AM18" i="27"/>
  <c r="AO7" i="27"/>
  <c r="AP7" i="27" s="1"/>
  <c r="AO14" i="28"/>
  <c r="AO6" i="28"/>
  <c r="AO18" i="28"/>
  <c r="AO12" i="28"/>
  <c r="AO16" i="28"/>
  <c r="AO3" i="28"/>
  <c r="AO11" i="28"/>
  <c r="AO7" i="28"/>
  <c r="AO9" i="28"/>
  <c r="AO20" i="28"/>
  <c r="AM5" i="28"/>
  <c r="AO2" i="28"/>
  <c r="AO24" i="28"/>
  <c r="AO21" i="28"/>
  <c r="AO21" i="27"/>
  <c r="AO20" i="27"/>
  <c r="AO6" i="27"/>
  <c r="AP6" i="27" s="1"/>
  <c r="AO16" i="27"/>
  <c r="AO25" i="27"/>
  <c r="AM5" i="27"/>
  <c r="AO24" i="27"/>
  <c r="AO8" i="27"/>
  <c r="AP8" i="27" s="1"/>
  <c r="AO3" i="27"/>
  <c r="AP3" i="27" s="1"/>
  <c r="AO14" i="27"/>
  <c r="AM9" i="27"/>
  <c r="AO11" i="27"/>
  <c r="AO9" i="27"/>
  <c r="AO12" i="27"/>
  <c r="AO18" i="27"/>
  <c r="AO5" i="27"/>
  <c r="AP5" i="27" s="1"/>
  <c r="AM12" i="27"/>
  <c r="AO2" i="27"/>
  <c r="AP2" i="27" s="1"/>
  <c r="AO22" i="27"/>
  <c r="AO15" i="27"/>
  <c r="AO13" i="27"/>
  <c r="AO4" i="27"/>
  <c r="AP4" i="27" s="1"/>
  <c r="AM21" i="27"/>
  <c r="AO17" i="27"/>
  <c r="AO17" i="28"/>
  <c r="AM17" i="28"/>
  <c r="AO4" i="28"/>
  <c r="AO22" i="28"/>
  <c r="AO27" i="28"/>
  <c r="AO15" i="28"/>
  <c r="AO26" i="28"/>
  <c r="AO25" i="28"/>
  <c r="AO23" i="28"/>
  <c r="AM16" i="9"/>
  <c r="AM10" i="9"/>
  <c r="AM12" i="9"/>
  <c r="AM15" i="9"/>
  <c r="AO17" i="9"/>
  <c r="AM3" i="9"/>
  <c r="AO6" i="9"/>
  <c r="AP6" i="9" s="1"/>
  <c r="AO9" i="9"/>
  <c r="AM7" i="9"/>
  <c r="AM17" i="9"/>
  <c r="AO8" i="9"/>
  <c r="AO14" i="8"/>
  <c r="AO4" i="8"/>
  <c r="AP4" i="8" s="1"/>
  <c r="AM9" i="8"/>
  <c r="AM4" i="8"/>
  <c r="AO6" i="8"/>
  <c r="AP6" i="8" s="1"/>
  <c r="AO9" i="8"/>
  <c r="AO18" i="8"/>
  <c r="AO26" i="8"/>
  <c r="AO23" i="8"/>
  <c r="AO15" i="8"/>
  <c r="AO21" i="8"/>
  <c r="AO25" i="8"/>
  <c r="AO27" i="8"/>
  <c r="AM20" i="8"/>
  <c r="AO13" i="8"/>
  <c r="AO10" i="8"/>
  <c r="AM24" i="8"/>
  <c r="AO24" i="8"/>
  <c r="AO2" i="8"/>
  <c r="AP2" i="8" s="1"/>
  <c r="AO12" i="8"/>
  <c r="AO16" i="8"/>
  <c r="AO20" i="8"/>
  <c r="AO22" i="8"/>
  <c r="AO7" i="8"/>
  <c r="AP7" i="8" s="1"/>
  <c r="AO11" i="8"/>
  <c r="AO17" i="8"/>
  <c r="AO5" i="8"/>
  <c r="AP5" i="8" s="1"/>
  <c r="AO3" i="8"/>
  <c r="AP3" i="8" s="1"/>
  <c r="AO8" i="8"/>
  <c r="AM19" i="16"/>
  <c r="AO8" i="26"/>
  <c r="AP8" i="26" s="1"/>
  <c r="AO13" i="26"/>
  <c r="AM8" i="26"/>
  <c r="AM6" i="26"/>
  <c r="AM22" i="26"/>
  <c r="AM26" i="26"/>
  <c r="AM12" i="26"/>
  <c r="AM10" i="26"/>
  <c r="AM14" i="26"/>
  <c r="AM4" i="26"/>
  <c r="AM25" i="26"/>
  <c r="AM21" i="26"/>
  <c r="AM7" i="26"/>
  <c r="AM3" i="26"/>
  <c r="AM24" i="26"/>
  <c r="AM15" i="26"/>
  <c r="AM17" i="26"/>
  <c r="AM16" i="26"/>
  <c r="AM20" i="26"/>
  <c r="AM19" i="25"/>
  <c r="AM12" i="25"/>
  <c r="AO22" i="26"/>
  <c r="AO7" i="26"/>
  <c r="AP7" i="26" s="1"/>
  <c r="AO18" i="26"/>
  <c r="AM11" i="26"/>
  <c r="AO15" i="26"/>
  <c r="AM19" i="26"/>
  <c r="AO6" i="26"/>
  <c r="AP6" i="26" s="1"/>
  <c r="AO5" i="26"/>
  <c r="AP5" i="26" s="1"/>
  <c r="AO11" i="26"/>
  <c r="AO4" i="26"/>
  <c r="AP4" i="26" s="1"/>
  <c r="AM27" i="26"/>
  <c r="AM18" i="26"/>
  <c r="AO12" i="26"/>
  <c r="AO26" i="26"/>
  <c r="AO10" i="26"/>
  <c r="AO19" i="26"/>
  <c r="AM2" i="25"/>
  <c r="AM20" i="25"/>
  <c r="AM10" i="25"/>
  <c r="AM3" i="25"/>
  <c r="AO21" i="25"/>
  <c r="AM6" i="25"/>
  <c r="AO4" i="25"/>
  <c r="AM17" i="25"/>
  <c r="AM5" i="25"/>
  <c r="AM14" i="25"/>
  <c r="AM8" i="25"/>
  <c r="AO16" i="25"/>
  <c r="AM15" i="25"/>
  <c r="AO7" i="25"/>
  <c r="AO11" i="25"/>
  <c r="AO8" i="25"/>
  <c r="AM21" i="25"/>
  <c r="AO15" i="25"/>
  <c r="AM4" i="25"/>
  <c r="AO19" i="25"/>
  <c r="AO3" i="25"/>
  <c r="AP3" i="25" s="1"/>
  <c r="AM11" i="25"/>
  <c r="AO6" i="25"/>
  <c r="AO20" i="25"/>
  <c r="AM16" i="25"/>
  <c r="AO2" i="25"/>
  <c r="AP2" i="25" s="1"/>
  <c r="AO17" i="25"/>
  <c r="AM13" i="25"/>
  <c r="AO13" i="25"/>
  <c r="AO5" i="25"/>
  <c r="AO10" i="25"/>
  <c r="AO12" i="25"/>
  <c r="AO18" i="25"/>
  <c r="AO9" i="25"/>
  <c r="AO14" i="25"/>
  <c r="AM18" i="25"/>
  <c r="AO17" i="26"/>
  <c r="AO23" i="26"/>
  <c r="AO21" i="26"/>
  <c r="AO24" i="26"/>
  <c r="AO3" i="26"/>
  <c r="AO27" i="26"/>
  <c r="AO2" i="26"/>
  <c r="AO25" i="26"/>
  <c r="AO16" i="26"/>
  <c r="AO20" i="26"/>
  <c r="AM2" i="26"/>
  <c r="AO14" i="26"/>
  <c r="AM22" i="16"/>
  <c r="AM16" i="16"/>
  <c r="AO7" i="17"/>
  <c r="AP7" i="17" s="1"/>
  <c r="AM20" i="17"/>
  <c r="AM18" i="17"/>
  <c r="AM15" i="17"/>
  <c r="AM8" i="17"/>
  <c r="AM9" i="17"/>
  <c r="AM6" i="17"/>
  <c r="AM3" i="17"/>
  <c r="AM23" i="17"/>
  <c r="AM12" i="17"/>
  <c r="AM17" i="17"/>
  <c r="AM19" i="17"/>
  <c r="AM5" i="17"/>
  <c r="AM4" i="17"/>
  <c r="AO15" i="17"/>
  <c r="AM21" i="17"/>
  <c r="AM16" i="17"/>
  <c r="AM10" i="17"/>
  <c r="AM14" i="17"/>
  <c r="AM2" i="17"/>
  <c r="AO11" i="17"/>
  <c r="AO9" i="17"/>
  <c r="AO12" i="17"/>
  <c r="AO13" i="17"/>
  <c r="AO21" i="17"/>
  <c r="AM13" i="17"/>
  <c r="AO8" i="17"/>
  <c r="AO20" i="17"/>
  <c r="AO10" i="17"/>
  <c r="AO16" i="17"/>
  <c r="AO2" i="17"/>
  <c r="AM11" i="16"/>
  <c r="AM13" i="16"/>
  <c r="AM26" i="16"/>
  <c r="AM10" i="16"/>
  <c r="AM14" i="16"/>
  <c r="AM25" i="16"/>
  <c r="AM17" i="16"/>
  <c r="AM24" i="16"/>
  <c r="AM15" i="16"/>
  <c r="AM23" i="16"/>
  <c r="AM18" i="16"/>
  <c r="AO7" i="16"/>
  <c r="AP7" i="16" s="1"/>
  <c r="AO9" i="16"/>
  <c r="AP9" i="16" s="1"/>
  <c r="AO23" i="16"/>
  <c r="AO8" i="16"/>
  <c r="AP8" i="16" s="1"/>
  <c r="AM6" i="16"/>
  <c r="AM3" i="16"/>
  <c r="AO2" i="16"/>
  <c r="AP2" i="16" s="1"/>
  <c r="AO20" i="16"/>
  <c r="AO15" i="16"/>
  <c r="AO14" i="16"/>
  <c r="AO18" i="16"/>
  <c r="AO6" i="16"/>
  <c r="AP6" i="16" s="1"/>
  <c r="AO4" i="16"/>
  <c r="AP4" i="16" s="1"/>
  <c r="AO5" i="16"/>
  <c r="AP5" i="16" s="1"/>
  <c r="AO25" i="16"/>
  <c r="AO26" i="16"/>
  <c r="AO21" i="16"/>
  <c r="AO24" i="16"/>
  <c r="AO17" i="16"/>
  <c r="AO13" i="16"/>
  <c r="AO10" i="16"/>
  <c r="AP10" i="16" s="1"/>
  <c r="AO22" i="16"/>
  <c r="AO12" i="16"/>
  <c r="AO16" i="16"/>
  <c r="AO3" i="16"/>
  <c r="AP3" i="16" s="1"/>
  <c r="AM20" i="16"/>
  <c r="AM7" i="16"/>
  <c r="AO19" i="16"/>
  <c r="AO11" i="16"/>
  <c r="AM8" i="16"/>
  <c r="AO18" i="17"/>
  <c r="AO3" i="17"/>
  <c r="AO19" i="17"/>
  <c r="AO22" i="17"/>
  <c r="AO4" i="17"/>
  <c r="AO14" i="17"/>
  <c r="AO5" i="17"/>
  <c r="AO6" i="17"/>
  <c r="AM11" i="17"/>
  <c r="AO23" i="17"/>
  <c r="AO17" i="17"/>
  <c r="AO22" i="9"/>
  <c r="AO19" i="9"/>
  <c r="AO7" i="9"/>
  <c r="AO16" i="9"/>
  <c r="AO12" i="9"/>
  <c r="AO13" i="9"/>
  <c r="AO3" i="9"/>
  <c r="AP3" i="9" s="1"/>
  <c r="AO4" i="9"/>
  <c r="AP4" i="9" s="1"/>
  <c r="AO14" i="9"/>
  <c r="AO5" i="9"/>
  <c r="AP5" i="9" s="1"/>
  <c r="AO20" i="9"/>
  <c r="AO21" i="9"/>
  <c r="AO15" i="9"/>
  <c r="AO18" i="9"/>
  <c r="AO23" i="9"/>
  <c r="AM5" i="9"/>
  <c r="AO11" i="9"/>
  <c r="AO10" i="9"/>
  <c r="AP24" i="9" l="1"/>
  <c r="AP28" i="8"/>
  <c r="AP9" i="8"/>
  <c r="AP19" i="8"/>
  <c r="AP14" i="42"/>
  <c r="AP9" i="26"/>
  <c r="AP24" i="17"/>
  <c r="AP13" i="25"/>
  <c r="AP29" i="28"/>
  <c r="AP15" i="26"/>
  <c r="AP7" i="9"/>
  <c r="AP21" i="16"/>
  <c r="AP8" i="36"/>
  <c r="AP21" i="9"/>
  <c r="AP18" i="25"/>
  <c r="AP26" i="27"/>
  <c r="AP10" i="27"/>
  <c r="AP28" i="28"/>
  <c r="AP8" i="28"/>
  <c r="AP17" i="36"/>
  <c r="AP23" i="36"/>
  <c r="AP22" i="36"/>
  <c r="AP18" i="36"/>
  <c r="AP13" i="28"/>
  <c r="AP15" i="25"/>
  <c r="AP14" i="9"/>
  <c r="AP20" i="42"/>
  <c r="AP4" i="42"/>
  <c r="AP9" i="42"/>
  <c r="AP18" i="42"/>
  <c r="AP17" i="42"/>
  <c r="AP15" i="42"/>
  <c r="AP8" i="42"/>
  <c r="AP5" i="42"/>
  <c r="AP12" i="42"/>
  <c r="AP21" i="42"/>
  <c r="AP3" i="42"/>
  <c r="AP2" i="42"/>
  <c r="AP13" i="42"/>
  <c r="AP11" i="42"/>
  <c r="AP7" i="42"/>
  <c r="AP19" i="42"/>
  <c r="AP16" i="42"/>
  <c r="AP22" i="42"/>
  <c r="AP10" i="42"/>
  <c r="AP6" i="42"/>
  <c r="AP23" i="42"/>
  <c r="AP9" i="36"/>
  <c r="AP13" i="36"/>
  <c r="AP10" i="36"/>
  <c r="AP21" i="36"/>
  <c r="AP14" i="36"/>
  <c r="AP19" i="36"/>
  <c r="AP20" i="36"/>
  <c r="AP7" i="36"/>
  <c r="AP16" i="36"/>
  <c r="AP12" i="36"/>
  <c r="AP11" i="36"/>
  <c r="AP15" i="36"/>
  <c r="AP6" i="36"/>
  <c r="AP5" i="36"/>
  <c r="AP26" i="28"/>
  <c r="AP11" i="28"/>
  <c r="AP17" i="28"/>
  <c r="AP21" i="28"/>
  <c r="AP10" i="28"/>
  <c r="AP23" i="28"/>
  <c r="AP19" i="28"/>
  <c r="AP23" i="27"/>
  <c r="AP19" i="27"/>
  <c r="AP22" i="27"/>
  <c r="AP13" i="27"/>
  <c r="AP16" i="27"/>
  <c r="AP17" i="27"/>
  <c r="AP11" i="27"/>
  <c r="AP24" i="27"/>
  <c r="AP12" i="27"/>
  <c r="AP25" i="27"/>
  <c r="AP9" i="27"/>
  <c r="AP21" i="27"/>
  <c r="AP20" i="27"/>
  <c r="AP14" i="27"/>
  <c r="AP15" i="27"/>
  <c r="AP18" i="27"/>
  <c r="AP9" i="28"/>
  <c r="AP14" i="28"/>
  <c r="AP15" i="28"/>
  <c r="AP7" i="28"/>
  <c r="AP6" i="28"/>
  <c r="AP16" i="28"/>
  <c r="AP18" i="28"/>
  <c r="AP25" i="28"/>
  <c r="AP24" i="28"/>
  <c r="AP2" i="28"/>
  <c r="AP3" i="28"/>
  <c r="AP22" i="28"/>
  <c r="AP20" i="28"/>
  <c r="AP12" i="28"/>
  <c r="AP27" i="28"/>
  <c r="AP5" i="28"/>
  <c r="AP4" i="28"/>
  <c r="AP23" i="9"/>
  <c r="AP18" i="9"/>
  <c r="AP22" i="9"/>
  <c r="AP15" i="9"/>
  <c r="AP19" i="9"/>
  <c r="AP16" i="9"/>
  <c r="AP10" i="8"/>
  <c r="AP12" i="8"/>
  <c r="AP11" i="8"/>
  <c r="AP15" i="8"/>
  <c r="AP22" i="8"/>
  <c r="AP27" i="8"/>
  <c r="AP20" i="8"/>
  <c r="AP23" i="8"/>
  <c r="AP16" i="8"/>
  <c r="AP18" i="8"/>
  <c r="AP24" i="8"/>
  <c r="AP8" i="8"/>
  <c r="AP14" i="8"/>
  <c r="AP17" i="8"/>
  <c r="AP13" i="8"/>
  <c r="AP26" i="8"/>
  <c r="AP21" i="8"/>
  <c r="AP25" i="8"/>
  <c r="AP13" i="26"/>
  <c r="AP26" i="26"/>
  <c r="AP18" i="26"/>
  <c r="AP22" i="26"/>
  <c r="AP21" i="26"/>
  <c r="AP17" i="25"/>
  <c r="AP19" i="26"/>
  <c r="AP11" i="25"/>
  <c r="AP20" i="25"/>
  <c r="AP16" i="25"/>
  <c r="AP6" i="25"/>
  <c r="AP14" i="25"/>
  <c r="AP9" i="25"/>
  <c r="AP12" i="25"/>
  <c r="AP10" i="25"/>
  <c r="AP4" i="25"/>
  <c r="AP5" i="25"/>
  <c r="AP19" i="25"/>
  <c r="AP21" i="25"/>
  <c r="AP7" i="25"/>
  <c r="AP8" i="25"/>
  <c r="AP20" i="26"/>
  <c r="AP10" i="26"/>
  <c r="AP12" i="26"/>
  <c r="AP16" i="26"/>
  <c r="AP23" i="26"/>
  <c r="AP25" i="26"/>
  <c r="AP27" i="26"/>
  <c r="AP17" i="26"/>
  <c r="AP2" i="26"/>
  <c r="AP3" i="26"/>
  <c r="AP14" i="26"/>
  <c r="AP11" i="26"/>
  <c r="AP24" i="26"/>
  <c r="AP8" i="17"/>
  <c r="AP16" i="17"/>
  <c r="AP10" i="17"/>
  <c r="AP9" i="17"/>
  <c r="AP21" i="17"/>
  <c r="AP13" i="17"/>
  <c r="AP20" i="17"/>
  <c r="AP15" i="17"/>
  <c r="AP17" i="17"/>
  <c r="AP12" i="17"/>
  <c r="AP20" i="16"/>
  <c r="AP24" i="16"/>
  <c r="AP12" i="16"/>
  <c r="AP11" i="16"/>
  <c r="AP16" i="16"/>
  <c r="AP15" i="16"/>
  <c r="AP19" i="16"/>
  <c r="AP26" i="16"/>
  <c r="AP25" i="16"/>
  <c r="AP14" i="16"/>
  <c r="AP22" i="16"/>
  <c r="AP18" i="16"/>
  <c r="AP13" i="16"/>
  <c r="AP23" i="16"/>
  <c r="AP17" i="16"/>
  <c r="AP6" i="17"/>
  <c r="AP3" i="17"/>
  <c r="AP5" i="17"/>
  <c r="AP23" i="17"/>
  <c r="AP11" i="17"/>
  <c r="AP4" i="17"/>
  <c r="AP2" i="17"/>
  <c r="AP19" i="17"/>
  <c r="AP14" i="17"/>
  <c r="AP22" i="17"/>
  <c r="AP18" i="17"/>
  <c r="AP10" i="9"/>
  <c r="AP20" i="9"/>
  <c r="AP8" i="9"/>
  <c r="AP9" i="9"/>
  <c r="AP11" i="9"/>
  <c r="AP13" i="9"/>
  <c r="AP12" i="9"/>
  <c r="AP17" i="9"/>
</calcChain>
</file>

<file path=xl/sharedStrings.xml><?xml version="1.0" encoding="utf-8"?>
<sst xmlns="http://schemas.openxmlformats.org/spreadsheetml/2006/main" count="7135" uniqueCount="412">
  <si>
    <t>POS</t>
  </si>
  <si>
    <t>Player</t>
  </si>
  <si>
    <t>Pts</t>
  </si>
  <si>
    <t>Mat</t>
  </si>
  <si>
    <t>Wkts</t>
  </si>
  <si>
    <t>Dots</t>
  </si>
  <si>
    <t>4s</t>
  </si>
  <si>
    <t>6s</t>
  </si>
  <si>
    <t>Catches</t>
  </si>
  <si>
    <t>Run outs</t>
  </si>
  <si>
    <t>Stumpings</t>
  </si>
  <si>
    <t>Phil Salt</t>
  </si>
  <si>
    <t>RCB</t>
  </si>
  <si>
    <t>Josh Hazlewood</t>
  </si>
  <si>
    <t>Virat Kohli</t>
  </si>
  <si>
    <t>Rajat Patidar</t>
  </si>
  <si>
    <t>Bhuvneshwar Kumar</t>
  </si>
  <si>
    <t>Yash Dayal</t>
  </si>
  <si>
    <t>Krunal Pandya</t>
  </si>
  <si>
    <t>Jitesh Sharma</t>
  </si>
  <si>
    <t>Liam Livingstone</t>
  </si>
  <si>
    <t>Tim David</t>
  </si>
  <si>
    <t>Suyash Sharma</t>
  </si>
  <si>
    <t>Devdutt Padikkal</t>
  </si>
  <si>
    <t>Rasikh Dar</t>
  </si>
  <si>
    <t>Shreyas Iyer</t>
  </si>
  <si>
    <t>PBKS</t>
  </si>
  <si>
    <t>Priyansh Arya</t>
  </si>
  <si>
    <t>Arshdeep Singh</t>
  </si>
  <si>
    <t>Prabhsimran Singh</t>
  </si>
  <si>
    <t>Marco Jansen</t>
  </si>
  <si>
    <t>Glenn Maxwell</t>
  </si>
  <si>
    <t>Nehal Wadhera</t>
  </si>
  <si>
    <t>Yuzvendra Chahal</t>
  </si>
  <si>
    <t>Shashank Singh</t>
  </si>
  <si>
    <t>Lockie Ferguson</t>
  </si>
  <si>
    <t>Marcus Stoinis</t>
  </si>
  <si>
    <t>Xavier Bartlett</t>
  </si>
  <si>
    <t>Yash Thakur</t>
  </si>
  <si>
    <t>Azmatullah Omarzai</t>
  </si>
  <si>
    <t>Vyshak Vijay kumar</t>
  </si>
  <si>
    <t>Josh Inglis</t>
  </si>
  <si>
    <t>Suryansh Shedge</t>
  </si>
  <si>
    <t>Runs</t>
  </si>
  <si>
    <t>Inns</t>
  </si>
  <si>
    <t>NO</t>
  </si>
  <si>
    <t>HS</t>
  </si>
  <si>
    <t>Avg</t>
  </si>
  <si>
    <t>BF</t>
  </si>
  <si>
    <t>SR</t>
  </si>
  <si>
    <t>40*</t>
  </si>
  <si>
    <t>1*</t>
  </si>
  <si>
    <t>-</t>
  </si>
  <si>
    <t>Ov</t>
  </si>
  <si>
    <t>BBI</t>
  </si>
  <si>
    <t>Econ</t>
  </si>
  <si>
    <t>4w</t>
  </si>
  <si>
    <t>5w</t>
  </si>
  <si>
    <t>45/4</t>
  </si>
  <si>
    <t>35/1</t>
  </si>
  <si>
    <t>97*</t>
  </si>
  <si>
    <t>34*</t>
  </si>
  <si>
    <t>4*</t>
  </si>
  <si>
    <t>37/2</t>
  </si>
  <si>
    <t>39/1</t>
  </si>
  <si>
    <t>Players</t>
  </si>
  <si>
    <t>Team</t>
  </si>
  <si>
    <t>Type</t>
  </si>
  <si>
    <t>BAT</t>
  </si>
  <si>
    <t>BOWL</t>
  </si>
  <si>
    <t>AR</t>
  </si>
  <si>
    <t>Romario Shepherd</t>
  </si>
  <si>
    <t>Harpreet Brar</t>
  </si>
  <si>
    <t>Vishnu Vinod</t>
  </si>
  <si>
    <t>Swastik Chikara</t>
  </si>
  <si>
    <t>Swapnil Singh</t>
  </si>
  <si>
    <t>Nuwan Thushara</t>
  </si>
  <si>
    <t>Harnoor Singh</t>
  </si>
  <si>
    <t>Kuldeep Sen</t>
  </si>
  <si>
    <t>Manoj Bhandage</t>
  </si>
  <si>
    <t>Praveen Dubey</t>
  </si>
  <si>
    <t>Mohit Rathee</t>
  </si>
  <si>
    <t>Jacob Bethell</t>
  </si>
  <si>
    <t>Aaron Hardie</t>
  </si>
  <si>
    <t>Musheer Khan</t>
  </si>
  <si>
    <t>Lungi Ngidi</t>
  </si>
  <si>
    <t>Abhinandan Singh</t>
  </si>
  <si>
    <t>Pyla Avinash</t>
  </si>
  <si>
    <t>consistency</t>
  </si>
  <si>
    <t>wkt_avg</t>
  </si>
  <si>
    <t>catch_avg</t>
  </si>
  <si>
    <t>indicative_pts</t>
  </si>
  <si>
    <t>rank_avg</t>
  </si>
  <si>
    <t>prefer</t>
  </si>
  <si>
    <t>GT</t>
  </si>
  <si>
    <t>Mohammed Siraj</t>
  </si>
  <si>
    <t>Prasidh Krishna</t>
  </si>
  <si>
    <t>Jos Buttler</t>
  </si>
  <si>
    <t>Shubman Gill</t>
  </si>
  <si>
    <t>Sai Kishore</t>
  </si>
  <si>
    <t>Rashid Khan</t>
  </si>
  <si>
    <t>Sherfane Rutherford</t>
  </si>
  <si>
    <t>Washington Sundar</t>
  </si>
  <si>
    <t>Mohd Arshad Khan</t>
  </si>
  <si>
    <t>Shahrukh Khan</t>
  </si>
  <si>
    <t>Kagiso Rabada</t>
  </si>
  <si>
    <t>Rahul Tewatia</t>
  </si>
  <si>
    <t>Ishant Sharma</t>
  </si>
  <si>
    <t>Kulwant Khejroliya</t>
  </si>
  <si>
    <t>Kuldeep Yadav</t>
  </si>
  <si>
    <t>DC</t>
  </si>
  <si>
    <t>Mitchell Starc</t>
  </si>
  <si>
    <t>Axar Patel</t>
  </si>
  <si>
    <t>K L Rahul</t>
  </si>
  <si>
    <t>Vipraj Nigam</t>
  </si>
  <si>
    <t>Tristan Stubbs</t>
  </si>
  <si>
    <t>Abishek Porel</t>
  </si>
  <si>
    <t>Mukesh Kumar</t>
  </si>
  <si>
    <t>Karun Nair</t>
  </si>
  <si>
    <t>Ashutosh Sharma</t>
  </si>
  <si>
    <t>Faf Du Plessis</t>
  </si>
  <si>
    <t>Mohit Sharma</t>
  </si>
  <si>
    <t>Jake Fraser-McGurk</t>
  </si>
  <si>
    <t>Sameer Rizvi</t>
  </si>
  <si>
    <t>Sai Sudharsan</t>
  </si>
  <si>
    <t>73*</t>
  </si>
  <si>
    <t>24*</t>
  </si>
  <si>
    <t>7*</t>
  </si>
  <si>
    <t>41/1</t>
  </si>
  <si>
    <t>38*</t>
  </si>
  <si>
    <t>66*</t>
  </si>
  <si>
    <t>35/5</t>
  </si>
  <si>
    <t>Faf du Plessis</t>
  </si>
  <si>
    <t>Anuj Rawat</t>
  </si>
  <si>
    <t>Glenn Phillips</t>
  </si>
  <si>
    <t>T Natarajan</t>
  </si>
  <si>
    <t>Mahipal Lomror</t>
  </si>
  <si>
    <t>Nishant Sindhu</t>
  </si>
  <si>
    <t>Kumar Kushagra</t>
  </si>
  <si>
    <t>Manav Suthar</t>
  </si>
  <si>
    <t>Donovan Ferreira</t>
  </si>
  <si>
    <t>Gerald Coetzee</t>
  </si>
  <si>
    <t>Darshan Nalkande</t>
  </si>
  <si>
    <t>Gurnoor Brar</t>
  </si>
  <si>
    <t>Jayant Yadav</t>
  </si>
  <si>
    <t>Ajay Mandal</t>
  </si>
  <si>
    <t>Dushmantha Chameera</t>
  </si>
  <si>
    <t>Manvanth Kumar</t>
  </si>
  <si>
    <t>Karim Janat</t>
  </si>
  <si>
    <t>Tripurana Vijay</t>
  </si>
  <si>
    <t>Madhav Tiwari</t>
  </si>
  <si>
    <t>Yashasvi Jaiswal</t>
  </si>
  <si>
    <t>RR</t>
  </si>
  <si>
    <t>Sanju Samson</t>
  </si>
  <si>
    <t>Nicholas Pooran</t>
  </si>
  <si>
    <t>LSG</t>
  </si>
  <si>
    <t>Mayank Yadav</t>
  </si>
  <si>
    <t>Rishabh Pant</t>
  </si>
  <si>
    <t>David Miller</t>
  </si>
  <si>
    <t>Avesh Khan</t>
  </si>
  <si>
    <t>Riyan Parag</t>
  </si>
  <si>
    <t>Shimron Hetmyer</t>
  </si>
  <si>
    <t>Sandeep Sharma</t>
  </si>
  <si>
    <t>Akash Madhwal</t>
  </si>
  <si>
    <t>Nitish Rana</t>
  </si>
  <si>
    <t>Mohsin Khan</t>
  </si>
  <si>
    <t>Mitchell Marsh</t>
  </si>
  <si>
    <t>Dhruv Jurel</t>
  </si>
  <si>
    <t>Ravi Bishnoi</t>
  </si>
  <si>
    <t>Ayush Badoni</t>
  </si>
  <si>
    <t>Aiden Markram</t>
  </si>
  <si>
    <t>Wanindu Hasaranga</t>
  </si>
  <si>
    <t>Maheesh Theekshana</t>
  </si>
  <si>
    <t>Abdul Samad</t>
  </si>
  <si>
    <t>Aryan Juyal</t>
  </si>
  <si>
    <t>Akash Deep</t>
  </si>
  <si>
    <t>Tushar Deshpande</t>
  </si>
  <si>
    <t>Shubham Dubey</t>
  </si>
  <si>
    <t>Himmat Singh</t>
  </si>
  <si>
    <t>Kunal Singh Rathore</t>
  </si>
  <si>
    <t>Digvesh Singh</t>
  </si>
  <si>
    <t>Shahbaz Ahmed</t>
  </si>
  <si>
    <t>Yudhvir Singh</t>
  </si>
  <si>
    <t>Rajvardhan Hangargekar</t>
  </si>
  <si>
    <t>Arshin Kulkarni</t>
  </si>
  <si>
    <t>Akash Singh</t>
  </si>
  <si>
    <t>Matthew Breetzke</t>
  </si>
  <si>
    <t>Fazalhaq Farooqi</t>
  </si>
  <si>
    <t>Kwena Maphaka</t>
  </si>
  <si>
    <t>Shamar Joseph</t>
  </si>
  <si>
    <t>Prince Yadav</t>
  </si>
  <si>
    <t>Yuvraj Chaudhary</t>
  </si>
  <si>
    <t>Ashok Sharma</t>
  </si>
  <si>
    <t>Vaibhav Suryavanshi</t>
  </si>
  <si>
    <t>Jofra Archer</t>
  </si>
  <si>
    <t>Kumar Kartikeya Singh</t>
  </si>
  <si>
    <t>Shardul Thakur</t>
  </si>
  <si>
    <t>M Siddharth</t>
  </si>
  <si>
    <t>6*</t>
  </si>
  <si>
    <t>87*</t>
  </si>
  <si>
    <t>27*</t>
  </si>
  <si>
    <t>2*</t>
  </si>
  <si>
    <t>34/4</t>
  </si>
  <si>
    <t>30/2</t>
  </si>
  <si>
    <t>55/2</t>
  </si>
  <si>
    <t>39/2</t>
  </si>
  <si>
    <t>35/4</t>
  </si>
  <si>
    <t>44/3</t>
  </si>
  <si>
    <t>Check</t>
  </si>
  <si>
    <t>mvp</t>
  </si>
  <si>
    <t>batting</t>
  </si>
  <si>
    <t>bowling</t>
  </si>
  <si>
    <t>50*</t>
  </si>
  <si>
    <t>**</t>
  </si>
  <si>
    <t>??</t>
  </si>
  <si>
    <t>Hardik Pandya</t>
  </si>
  <si>
    <t>MI</t>
  </si>
  <si>
    <t>Suryakumar Yadav</t>
  </si>
  <si>
    <t>Ryan Rickelton</t>
  </si>
  <si>
    <t>N Tilak Varma</t>
  </si>
  <si>
    <t>Naman Dhir</t>
  </si>
  <si>
    <t>Mitchell Santner</t>
  </si>
  <si>
    <t>Deepak Chahar</t>
  </si>
  <si>
    <t>Trent Boult</t>
  </si>
  <si>
    <t>Will Jacks</t>
  </si>
  <si>
    <t>Vignesh Puthur</t>
  </si>
  <si>
    <t>Rohit Sharma</t>
  </si>
  <si>
    <t>Ashwani Kumar</t>
  </si>
  <si>
    <t>Jasprit Bumrah</t>
  </si>
  <si>
    <t>Karn Sharma</t>
  </si>
  <si>
    <t>Mujeeb Ur Rahman</t>
  </si>
  <si>
    <t>Raj Bawa</t>
  </si>
  <si>
    <t>62*</t>
  </si>
  <si>
    <t>18*</t>
  </si>
  <si>
    <t>28*</t>
  </si>
  <si>
    <t>Robin Minz</t>
  </si>
  <si>
    <t>36/5</t>
  </si>
  <si>
    <t>32/3</t>
  </si>
  <si>
    <t>40/1</t>
  </si>
  <si>
    <t>AM Ghazanfar</t>
  </si>
  <si>
    <t>Arjun Tendulkar</t>
  </si>
  <si>
    <t>Reece Topley</t>
  </si>
  <si>
    <t>Lizaad Williams</t>
  </si>
  <si>
    <t>Krishnan Shrijith</t>
  </si>
  <si>
    <t>Satyanarayana Raju</t>
  </si>
  <si>
    <t>Bevon Jacobs</t>
  </si>
  <si>
    <t>Ruturaj Gaikwad</t>
  </si>
  <si>
    <t>CSK</t>
  </si>
  <si>
    <t>Ravindra Jadeja</t>
  </si>
  <si>
    <t>Devon Conway</t>
  </si>
  <si>
    <t>MS Dhoni</t>
  </si>
  <si>
    <t>Rahul Tripathi</t>
  </si>
  <si>
    <t>Sam Curran</t>
  </si>
  <si>
    <t>Ravichandran Ashwin</t>
  </si>
  <si>
    <t>Matheesha Pathirana</t>
  </si>
  <si>
    <t>Shivam Dube</t>
  </si>
  <si>
    <t>Khaleel Ahmed</t>
  </si>
  <si>
    <t>Shreyas Gopal</t>
  </si>
  <si>
    <t>Mukesh Choudhary</t>
  </si>
  <si>
    <t>Deepak Hooda</t>
  </si>
  <si>
    <t>Nathan Ellis</t>
  </si>
  <si>
    <t>Rachin Ravindra</t>
  </si>
  <si>
    <t>Noor Ahmad</t>
  </si>
  <si>
    <t>Vijay Shankar</t>
  </si>
  <si>
    <t>Shaik Rasheed</t>
  </si>
  <si>
    <t>Anshul Kamboj</t>
  </si>
  <si>
    <t>Vansh Bedi</t>
  </si>
  <si>
    <t>C Andre Siddarth</t>
  </si>
  <si>
    <t>Gurjapneet Singh</t>
  </si>
  <si>
    <t>Jamie Overton</t>
  </si>
  <si>
    <t>Kamlesh Nagarkoti</t>
  </si>
  <si>
    <t>Ramakrishna Ghosh</t>
  </si>
  <si>
    <t>65*</t>
  </si>
  <si>
    <t>30*</t>
  </si>
  <si>
    <t>69*</t>
  </si>
  <si>
    <t>11*</t>
  </si>
  <si>
    <t>3*</t>
  </si>
  <si>
    <t>38/1</t>
  </si>
  <si>
    <t>Sunil Narine</t>
  </si>
  <si>
    <t>KKR</t>
  </si>
  <si>
    <t>Harshit Rana</t>
  </si>
  <si>
    <t>Ajinkya Rahane</t>
  </si>
  <si>
    <t>Vaibhav Arora</t>
  </si>
  <si>
    <t>Quinton De Kock</t>
  </si>
  <si>
    <t>Angkrish Raghuvanshi</t>
  </si>
  <si>
    <t>Venkatesh Iyer</t>
  </si>
  <si>
    <t>Rinku Singh</t>
  </si>
  <si>
    <t>Andre Russell</t>
  </si>
  <si>
    <t>Spencer Johnson</t>
  </si>
  <si>
    <t>Moeen Ali</t>
  </si>
  <si>
    <t>Ramandeep Singh</t>
  </si>
  <si>
    <t>Anrich Nortje</t>
  </si>
  <si>
    <t>Manish Pandey</t>
  </si>
  <si>
    <t>10*</t>
  </si>
  <si>
    <t>Varun Chakravarthy</t>
  </si>
  <si>
    <t>Quinton de Kock</t>
  </si>
  <si>
    <t>Umran Malik</t>
  </si>
  <si>
    <t>Rahmanullah Gurbaz</t>
  </si>
  <si>
    <t>Luvnith Sisodia</t>
  </si>
  <si>
    <t>Mayank Markande</t>
  </si>
  <si>
    <t>Rovman Powell</t>
  </si>
  <si>
    <t>Anukul Roy</t>
  </si>
  <si>
    <t>42/1</t>
  </si>
  <si>
    <t>37/3</t>
  </si>
  <si>
    <t/>
  </si>
  <si>
    <t>date</t>
  </si>
  <si>
    <t>76*</t>
  </si>
  <si>
    <t>Abhishek Sharma</t>
  </si>
  <si>
    <t>SRH</t>
  </si>
  <si>
    <t>Travis Head</t>
  </si>
  <si>
    <t>Pat Cummins</t>
  </si>
  <si>
    <t>Heinrich Klaasen</t>
  </si>
  <si>
    <t>Aniket Verma</t>
  </si>
  <si>
    <t>Mohammed Shami</t>
  </si>
  <si>
    <t>Harshal Patel</t>
  </si>
  <si>
    <t>Ishan Kishan</t>
  </si>
  <si>
    <t>Zeeshan Ansari</t>
  </si>
  <si>
    <t>Nitish Kumar Reddy</t>
  </si>
  <si>
    <t>Simarjeet Singh</t>
  </si>
  <si>
    <t>Eshan Malinga</t>
  </si>
  <si>
    <t>Adam Zampa</t>
  </si>
  <si>
    <t>Kamindu Mendis</t>
  </si>
  <si>
    <t>Wiaan Mulder</t>
  </si>
  <si>
    <t>Abhinav Manohar</t>
  </si>
  <si>
    <t>Rahul Chahar</t>
  </si>
  <si>
    <t>Jaydev Unadkat</t>
  </si>
  <si>
    <t>106*</t>
  </si>
  <si>
    <t>22*</t>
  </si>
  <si>
    <t>12*</t>
  </si>
  <si>
    <t>42/3</t>
  </si>
  <si>
    <t>46/1</t>
  </si>
  <si>
    <t>46/2</t>
  </si>
  <si>
    <t>Atharva Taide</t>
  </si>
  <si>
    <t>Sachin Baby</t>
  </si>
  <si>
    <t>Brydon Carse</t>
  </si>
  <si>
    <t>Column Labels</t>
  </si>
  <si>
    <t>Row Labels</t>
  </si>
  <si>
    <t>Sum of indicative_pts</t>
  </si>
  <si>
    <t>Latest Rank</t>
  </si>
  <si>
    <t>Points</t>
  </si>
  <si>
    <t>indicative_pts2</t>
  </si>
  <si>
    <t>matches</t>
  </si>
  <si>
    <t>players</t>
  </si>
  <si>
    <t>Ayush Mhatre</t>
  </si>
  <si>
    <t>33/4</t>
  </si>
  <si>
    <t>41/4</t>
  </si>
  <si>
    <t>Grand Total</t>
  </si>
  <si>
    <t>Average of indicative_pts</t>
  </si>
  <si>
    <t>Chetan Sakariya</t>
  </si>
  <si>
    <t>Dewald Brevis</t>
  </si>
  <si>
    <t>Corbin Bosch</t>
  </si>
  <si>
    <t>48*</t>
  </si>
  <si>
    <t>32*</t>
  </si>
  <si>
    <t>33/3</t>
  </si>
  <si>
    <t>xx</t>
  </si>
  <si>
    <t>40/2</t>
  </si>
  <si>
    <t>Player Filter Score</t>
  </si>
  <si>
    <t>filter_highP</t>
  </si>
  <si>
    <t>35/3</t>
  </si>
  <si>
    <t>57*</t>
  </si>
  <si>
    <t>77*</t>
  </si>
  <si>
    <t>36/3</t>
  </si>
  <si>
    <t>34/1</t>
  </si>
  <si>
    <t>33/2</t>
  </si>
  <si>
    <t>41*</t>
  </si>
  <si>
    <t>53*</t>
  </si>
  <si>
    <t>19*</t>
  </si>
  <si>
    <t>36*</t>
  </si>
  <si>
    <t>22/3</t>
  </si>
  <si>
    <t>29/3</t>
  </si>
  <si>
    <t>25/3</t>
  </si>
  <si>
    <t>13/3</t>
  </si>
  <si>
    <t>21/2</t>
  </si>
  <si>
    <t>23/2</t>
  </si>
  <si>
    <t>27/1</t>
  </si>
  <si>
    <t>23/1</t>
  </si>
  <si>
    <t>26/2</t>
  </si>
  <si>
    <t>21/1</t>
  </si>
  <si>
    <t>26/1</t>
  </si>
  <si>
    <t>17/4</t>
  </si>
  <si>
    <t>30/3</t>
  </si>
  <si>
    <t>25/2</t>
  </si>
  <si>
    <t>18/1</t>
  </si>
  <si>
    <t>28/1</t>
  </si>
  <si>
    <t>29/1</t>
  </si>
  <si>
    <t>Urvil Patel</t>
  </si>
  <si>
    <t>18/4</t>
  </si>
  <si>
    <t>24/2</t>
  </si>
  <si>
    <t>16/1</t>
  </si>
  <si>
    <t>8*</t>
  </si>
  <si>
    <t>32/1</t>
  </si>
  <si>
    <t>48/1</t>
  </si>
  <si>
    <t>Mustafizur Rahman</t>
  </si>
  <si>
    <t>112*</t>
  </si>
  <si>
    <t>18/2</t>
  </si>
  <si>
    <t>19/2</t>
  </si>
  <si>
    <t>24/1</t>
  </si>
  <si>
    <t>108*</t>
  </si>
  <si>
    <t>93*</t>
  </si>
  <si>
    <t>William O Rourke</t>
  </si>
  <si>
    <t>Harsh Dubey</t>
  </si>
  <si>
    <t>Mitchell J Owen</t>
  </si>
  <si>
    <t>59*</t>
  </si>
  <si>
    <t>21*</t>
  </si>
  <si>
    <t>5*</t>
  </si>
  <si>
    <t>41/2</t>
  </si>
  <si>
    <t>Pravin Dubey</t>
  </si>
  <si>
    <t>Kyle Jamieson</t>
  </si>
  <si>
    <t>44*</t>
  </si>
  <si>
    <t>44/2</t>
  </si>
  <si>
    <t>..</t>
  </si>
  <si>
    <t>Mayank Agarwal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</si>
</sst>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9"/>
      <color theme="1"/>
      <name val="Calibri"/>
      <family val="2"/>
      <scheme val="minor"/>
    </font>
    <font>
      <b/>
      <sz val="9"/>
      <color theme="0"/>
      <name val="Calibri"/>
      <family val="2"/>
      <scheme val="minor"/>
    </font>
    <font>
      <sz val="9"/>
      <color theme="0" tint="-0.499984740745262"/>
      <name val="Calibri"/>
      <family val="2"/>
      <scheme val="minor"/>
    </font>
    <font>
      <sz val="9"/>
      <color theme="0"/>
      <name val="Calibri"/>
      <family val="2"/>
      <scheme val="minor"/>
    </font>
    <font>
      <sz val="9"/>
      <color rgb="FF000000"/>
      <name val="Calibri"/>
      <family val="2"/>
      <scheme val="minor"/>
    </font>
    <font>
      <sz val="11"/>
      <color theme="1"/>
      <name val="Calibri"/>
      <family val="2"/>
      <scheme val="minor"/>
    </font>
    <font>
      <b/>
      <sz val="9"/>
      <color theme="1"/>
      <name val="Calibri"/>
      <family val="2"/>
      <scheme val="minor"/>
    </font>
    <font>
      <b/>
      <sz val="9"/>
      <color theme="9"/>
      <name val="Calibri"/>
      <family val="2"/>
      <scheme val="minor"/>
    </font>
    <font>
      <b/>
      <sz val="11"/>
      <color theme="0"/>
      <name val="Calibri"/>
      <family val="2"/>
      <scheme val="minor"/>
    </font>
    <font>
      <sz val="9"/>
      <color rgb="FFFF00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98">
    <xf numFmtId="0" fontId="0" fillId="0" borderId="0" xfId="0"/>
    <xf numFmtId="0" fontId="1" fillId="0" borderId="0" xfId="0" applyFont="1"/>
    <xf numFmtId="16"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4" borderId="6" xfId="0" applyFont="1" applyFill="1" applyBorder="1"/>
    <xf numFmtId="0" fontId="1" fillId="4" borderId="7" xfId="0" applyFont="1" applyFill="1" applyBorder="1"/>
    <xf numFmtId="0" fontId="1" fillId="0" borderId="10" xfId="0" applyFont="1" applyBorder="1"/>
    <xf numFmtId="0" fontId="1" fillId="0" borderId="11" xfId="0" applyFont="1" applyBorder="1"/>
    <xf numFmtId="0" fontId="1" fillId="0" borderId="12" xfId="0" applyFont="1" applyBorder="1"/>
    <xf numFmtId="164" fontId="1" fillId="0" borderId="0" xfId="0" applyNumberFormat="1" applyFont="1"/>
    <xf numFmtId="164" fontId="1" fillId="0" borderId="1" xfId="0" applyNumberFormat="1" applyFont="1" applyBorder="1"/>
    <xf numFmtId="164" fontId="1" fillId="0" borderId="3" xfId="0" applyNumberFormat="1" applyFont="1" applyBorder="1"/>
    <xf numFmtId="164" fontId="1" fillId="0" borderId="4" xfId="0" applyNumberFormat="1" applyFont="1" applyBorder="1"/>
    <xf numFmtId="0" fontId="1" fillId="5" borderId="6" xfId="0" applyFont="1" applyFill="1" applyBorder="1"/>
    <xf numFmtId="0" fontId="1" fillId="5" borderId="7" xfId="0" applyFont="1" applyFill="1" applyBorder="1"/>
    <xf numFmtId="0" fontId="1" fillId="5" borderId="8" xfId="0" applyFont="1" applyFill="1" applyBorder="1"/>
    <xf numFmtId="2" fontId="1" fillId="0" borderId="2" xfId="0" applyNumberFormat="1" applyFont="1" applyBorder="1"/>
    <xf numFmtId="2" fontId="1" fillId="0" borderId="5" xfId="0" applyNumberFormat="1" applyFont="1" applyBorder="1"/>
    <xf numFmtId="164" fontId="1" fillId="0" borderId="2" xfId="0" applyNumberFormat="1" applyFont="1" applyBorder="1"/>
    <xf numFmtId="164" fontId="1" fillId="0" borderId="5" xfId="0" applyNumberFormat="1" applyFont="1" applyBorder="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0" borderId="0" xfId="0" applyFont="1" applyAlignment="1">
      <alignment horizontal="center" vertical="center"/>
    </xf>
    <xf numFmtId="0" fontId="2" fillId="6" borderId="9" xfId="0" applyFont="1" applyFill="1" applyBorder="1" applyAlignment="1">
      <alignment horizontal="center" vertical="center"/>
    </xf>
    <xf numFmtId="0" fontId="3" fillId="0" borderId="0" xfId="0" applyFont="1"/>
    <xf numFmtId="0" fontId="1" fillId="0" borderId="0" xfId="0" quotePrefix="1" applyFont="1"/>
    <xf numFmtId="0" fontId="1" fillId="0" borderId="13" xfId="0" applyFont="1" applyBorder="1"/>
    <xf numFmtId="0" fontId="4" fillId="7" borderId="13" xfId="0" applyFont="1" applyFill="1" applyBorder="1"/>
    <xf numFmtId="0" fontId="5" fillId="0" borderId="1" xfId="0" applyFont="1" applyBorder="1"/>
    <xf numFmtId="14" fontId="1" fillId="0" borderId="0" xfId="0" applyNumberFormat="1" applyFont="1"/>
    <xf numFmtId="2" fontId="1" fillId="0" borderId="0" xfId="0" applyNumberFormat="1" applyFont="1"/>
    <xf numFmtId="0" fontId="1" fillId="0" borderId="14" xfId="0" applyFont="1" applyBorder="1"/>
    <xf numFmtId="0" fontId="1" fillId="0" borderId="15" xfId="0" applyFont="1" applyBorder="1"/>
    <xf numFmtId="0" fontId="2" fillId="7" borderId="1" xfId="0" applyFont="1" applyFill="1" applyBorder="1"/>
    <xf numFmtId="14" fontId="1" fillId="0" borderId="2" xfId="0" applyNumberFormat="1" applyFont="1" applyBorder="1"/>
    <xf numFmtId="0" fontId="1" fillId="0" borderId="16" xfId="0" applyFont="1" applyBorder="1"/>
    <xf numFmtId="0" fontId="1" fillId="0" borderId="17" xfId="0" applyFont="1" applyBorder="1"/>
    <xf numFmtId="0" fontId="3" fillId="0" borderId="0" xfId="0" applyFont="1" applyAlignment="1">
      <alignment horizontal="center" vertical="center"/>
    </xf>
    <xf numFmtId="0" fontId="2" fillId="7" borderId="2" xfId="0" applyFont="1" applyFill="1" applyBorder="1"/>
    <xf numFmtId="0" fontId="1" fillId="0" borderId="18" xfId="0" applyFont="1" applyBorder="1"/>
    <xf numFmtId="0" fontId="1" fillId="0" borderId="19" xfId="0" applyFont="1" applyBorder="1"/>
    <xf numFmtId="1" fontId="1" fillId="0" borderId="0" xfId="0" applyNumberFormat="1" applyFont="1"/>
    <xf numFmtId="0" fontId="1" fillId="0" borderId="20" xfId="0" applyFont="1" applyBorder="1"/>
    <xf numFmtId="0" fontId="1" fillId="0" borderId="21" xfId="0" applyFont="1" applyBorder="1"/>
    <xf numFmtId="0" fontId="1" fillId="0" borderId="6" xfId="0" pivotButton="1" applyFont="1" applyBorder="1"/>
    <xf numFmtId="0" fontId="1" fillId="0" borderId="9" xfId="0" pivotButton="1" applyFont="1" applyBorder="1"/>
    <xf numFmtId="2" fontId="1" fillId="0" borderId="14" xfId="0" applyNumberFormat="1" applyFont="1" applyBorder="1"/>
    <xf numFmtId="2" fontId="1" fillId="0" borderId="15" xfId="0" applyNumberFormat="1" applyFont="1" applyBorder="1"/>
    <xf numFmtId="2" fontId="1" fillId="0" borderId="1" xfId="0" applyNumberFormat="1" applyFont="1" applyBorder="1"/>
    <xf numFmtId="2" fontId="1" fillId="0" borderId="3" xfId="0" applyNumberFormat="1" applyFont="1" applyBorder="1"/>
    <xf numFmtId="0" fontId="1" fillId="0" borderId="9" xfId="0" applyFont="1" applyBorder="1"/>
    <xf numFmtId="9" fontId="3" fillId="0" borderId="0" xfId="1" applyFont="1"/>
    <xf numFmtId="0" fontId="3" fillId="0" borderId="15" xfId="0" applyFont="1" applyBorder="1"/>
    <xf numFmtId="0" fontId="7" fillId="0" borderId="0" xfId="0" applyFont="1"/>
    <xf numFmtId="14" fontId="7" fillId="0" borderId="0" xfId="0" applyNumberFormat="1" applyFont="1"/>
    <xf numFmtId="2" fontId="7" fillId="0" borderId="0" xfId="0" applyNumberFormat="1" applyFont="1"/>
    <xf numFmtId="0" fontId="8" fillId="8" borderId="0" xfId="0" applyFont="1" applyFill="1"/>
    <xf numFmtId="0" fontId="1" fillId="0" borderId="0" xfId="0" pivotButton="1" applyFont="1"/>
    <xf numFmtId="0" fontId="1" fillId="0" borderId="0" xfId="0" applyFont="1" applyAlignment="1">
      <alignment horizontal="left"/>
    </xf>
    <xf numFmtId="14" fontId="1" fillId="0" borderId="0" xfId="0" applyNumberFormat="1" applyFont="1" applyAlignment="1">
      <alignment horizontal="left" indent="1"/>
    </xf>
    <xf numFmtId="0" fontId="9" fillId="7" borderId="13" xfId="0" applyFont="1" applyFill="1" applyBorder="1" applyAlignment="1">
      <alignment horizontal="left" indent="1"/>
    </xf>
    <xf numFmtId="0" fontId="2" fillId="9" borderId="13" xfId="0" applyFont="1" applyFill="1" applyBorder="1"/>
    <xf numFmtId="0" fontId="1" fillId="0" borderId="1" xfId="0" applyFont="1" applyBorder="1" applyAlignment="1">
      <alignment horizontal="left"/>
    </xf>
    <xf numFmtId="0" fontId="1" fillId="0" borderId="3" xfId="0" applyFont="1" applyBorder="1" applyAlignment="1">
      <alignment horizontal="left"/>
    </xf>
    <xf numFmtId="0" fontId="10" fillId="0" borderId="1" xfId="0" applyFont="1" applyBorder="1"/>
    <xf numFmtId="14" fontId="1" fillId="0" borderId="5" xfId="0" applyNumberFormat="1" applyFont="1" applyBorder="1"/>
    <xf numFmtId="0" fontId="1" fillId="0" borderId="0" xfId="0" applyFont="1" applyBorder="1"/>
    <xf numFmtId="164" fontId="1" fillId="0" borderId="0" xfId="0" applyNumberFormat="1" applyFont="1" applyBorder="1"/>
    <xf numFmtId="0" fontId="1" fillId="0" borderId="0" xfId="0" applyNumberFormat="1" applyFont="1"/>
    <xf numFmtId="14" fontId="1" fillId="0" borderId="0" xfId="0" applyNumberFormat="1" applyFont="1" applyBorder="1"/>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cellXfs>
  <cellStyles count="2">
    <cellStyle name="Normal" xfId="0" builtinId="0"/>
    <cellStyle name="Percent" xfId="1" builtinId="5"/>
  </cellStyles>
  <dxfs count="586">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9" tint="0.39994506668294322"/>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9" tint="0.39994506668294322"/>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9" tint="0.39994506668294322"/>
        </patternFill>
      </fill>
    </dxf>
    <dxf>
      <fill>
        <patternFill>
          <bgColor rgb="FF92D050"/>
        </patternFill>
      </fill>
    </dxf>
    <dxf>
      <fill>
        <patternFill>
          <bgColor rgb="FF92D050"/>
        </patternFill>
      </fill>
    </dxf>
    <dxf>
      <fill>
        <patternFill>
          <bgColor theme="8" tint="0.59996337778862885"/>
        </patternFill>
      </fill>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07/relationships/slicerCache" Target="slicerCaches/slicerCache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microsoft.com/office/2007/relationships/slicerCache" Target="slicerCaches/slicerCache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ln w="22225" cap="rnd">
            <a:solidFill>
              <a:schemeClr val="accent1"/>
            </a:solidFill>
          </a:ln>
          <a:effectLst>
            <a:glow rad="139700">
              <a:schemeClr val="accent1">
                <a:satMod val="175000"/>
                <a:alpha val="1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'experimental plots'!$B$3:$B$4</c:f>
              <c:strCache>
                <c:ptCount val="1"/>
                <c:pt idx="0">
                  <c:v>Abdul Samad</c:v>
                </c:pt>
              </c:strCache>
            </c:strRef>
          </c:tx>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plots'!$B$5:$B$19</c:f>
              <c:numCache>
                <c:formatCode>General</c:formatCode>
                <c:ptCount val="12"/>
                <c:pt idx="0">
                  <c:v>17.785714285714285</c:v>
                </c:pt>
                <c:pt idx="1">
                  <c:v>15.607142857142858</c:v>
                </c:pt>
                <c:pt idx="2">
                  <c:v>13.958333333333332</c:v>
                </c:pt>
                <c:pt idx="3">
                  <c:v>15.777777777777779</c:v>
                </c:pt>
                <c:pt idx="4">
                  <c:v>14.527272727272727</c:v>
                </c:pt>
                <c:pt idx="5">
                  <c:v>15.55</c:v>
                </c:pt>
              </c:numCache>
            </c:numRef>
          </c:val>
          <c:smooth val="0"/>
          <c:extLst>
            <c:ext xmlns:c16="http://schemas.microsoft.com/office/drawing/2014/chart" uri="{C3380CC4-5D6E-409C-BE32-E72D297353CC}">
              <c16:uniqueId val="{00000002-0671-4485-8AC1-A6B002F2D477}"/>
            </c:ext>
          </c:extLst>
        </c:ser>
        <c:ser>
          <c:idx val="1"/>
          <c:order val="1"/>
          <c:tx>
            <c:strRef>
              <c:f>'experimental plots'!$C$3:$C$4</c:f>
              <c:strCache>
                <c:ptCount val="1"/>
                <c:pt idx="0">
                  <c:v>Abhinandan Singh</c:v>
                </c:pt>
              </c:strCache>
            </c:strRef>
          </c:tx>
          <c:spPr>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plots'!$C$5:$C$19</c:f>
              <c:numCache>
                <c:formatCode>General</c:formatCode>
                <c:ptCount val="12"/>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48-CBF1-474F-8638-5A23A846F27E}"/>
            </c:ext>
          </c:extLst>
        </c:ser>
        <c:ser>
          <c:idx val="2"/>
          <c:order val="2"/>
          <c:tx>
            <c:strRef>
              <c:f>'experimental plots'!$D$3:$D$4</c:f>
              <c:strCache>
                <c:ptCount val="1"/>
                <c:pt idx="0">
                  <c:v>Aiden Markram</c:v>
                </c:pt>
              </c:strCache>
            </c:strRef>
          </c:tx>
          <c:spPr>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plots'!$D$5:$D$19</c:f>
              <c:numCache>
                <c:formatCode>General</c:formatCode>
                <c:ptCount val="12"/>
                <c:pt idx="0">
                  <c:v>47.214285714285715</c:v>
                </c:pt>
                <c:pt idx="1">
                  <c:v>53.611111111111114</c:v>
                </c:pt>
                <c:pt idx="2">
                  <c:v>48.888888888888886</c:v>
                </c:pt>
                <c:pt idx="3">
                  <c:v>45.472727272727269</c:v>
                </c:pt>
                <c:pt idx="4">
                  <c:v>47.015151515151516</c:v>
                </c:pt>
                <c:pt idx="5">
                  <c:v>47.352564102564102</c:v>
                </c:pt>
              </c:numCache>
            </c:numRef>
          </c:val>
          <c:smooth val="0"/>
          <c:extLst>
            <c:ext xmlns:c16="http://schemas.microsoft.com/office/drawing/2014/chart" uri="{C3380CC4-5D6E-409C-BE32-E72D297353CC}">
              <c16:uniqueId val="{00000049-CBF1-474F-8638-5A23A846F27E}"/>
            </c:ext>
          </c:extLst>
        </c:ser>
        <c:ser>
          <c:idx val="3"/>
          <c:order val="3"/>
          <c:tx>
            <c:strRef>
              <c:f>'experimental plots'!$E$3:$E$4</c:f>
              <c:strCache>
                <c:ptCount val="1"/>
                <c:pt idx="0">
                  <c:v>Akash Deep</c:v>
                </c:pt>
              </c:strCache>
            </c:strRef>
          </c:tx>
          <c:spPr>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plots'!$E$5:$E$19</c:f>
              <c:numCache>
                <c:formatCode>General</c:formatCode>
                <c:ptCount val="12"/>
                <c:pt idx="0">
                  <c:v>18.75</c:v>
                </c:pt>
                <c:pt idx="1">
                  <c:v>18.75</c:v>
                </c:pt>
                <c:pt idx="2">
                  <c:v>18.75</c:v>
                </c:pt>
                <c:pt idx="3">
                  <c:v>18.75</c:v>
                </c:pt>
                <c:pt idx="4">
                  <c:v>15</c:v>
                </c:pt>
                <c:pt idx="5">
                  <c:v>12.5</c:v>
                </c:pt>
              </c:numCache>
            </c:numRef>
          </c:val>
          <c:smooth val="0"/>
          <c:extLst>
            <c:ext xmlns:c16="http://schemas.microsoft.com/office/drawing/2014/chart" uri="{C3380CC4-5D6E-409C-BE32-E72D297353CC}">
              <c16:uniqueId val="{0000004A-CBF1-474F-8638-5A23A846F27E}"/>
            </c:ext>
          </c:extLst>
        </c:ser>
        <c:ser>
          <c:idx val="4"/>
          <c:order val="4"/>
          <c:tx>
            <c:strRef>
              <c:f>'experimental plots'!$F$3:$F$4</c:f>
              <c:strCache>
                <c:ptCount val="1"/>
                <c:pt idx="0">
                  <c:v>Akash Singh</c:v>
                </c:pt>
              </c:strCache>
            </c:strRef>
          </c:tx>
          <c:spPr>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plots'!$F$5:$F$19</c:f>
              <c:numCache>
                <c:formatCode>General</c:formatCode>
                <c:ptCount val="12"/>
                <c:pt idx="0">
                  <c:v>#N/A</c:v>
                </c:pt>
                <c:pt idx="1">
                  <c:v>#N/A</c:v>
                </c:pt>
                <c:pt idx="2">
                  <c:v>#N/A</c:v>
                </c:pt>
                <c:pt idx="3">
                  <c:v>50</c:v>
                </c:pt>
                <c:pt idx="4">
                  <c:v>50</c:v>
                </c:pt>
                <c:pt idx="5">
                  <c:v>37.5</c:v>
                </c:pt>
              </c:numCache>
            </c:numRef>
          </c:val>
          <c:smooth val="0"/>
          <c:extLst>
            <c:ext xmlns:c16="http://schemas.microsoft.com/office/drawing/2014/chart" uri="{C3380CC4-5D6E-409C-BE32-E72D297353CC}">
              <c16:uniqueId val="{0000004B-CBF1-474F-8638-5A23A846F27E}"/>
            </c:ext>
          </c:extLst>
        </c:ser>
        <c:ser>
          <c:idx val="5"/>
          <c:order val="5"/>
          <c:tx>
            <c:strRef>
              <c:f>'experimental plots'!$G$3:$G$4</c:f>
              <c:strCache>
                <c:ptCount val="1"/>
                <c:pt idx="0">
                  <c:v>Arshin Kulkarni</c:v>
                </c:pt>
              </c:strCache>
            </c:strRef>
          </c:tx>
          <c:spPr>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plots'!$G$5:$G$19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4C-CBF1-474F-8638-5A23A846F27E}"/>
            </c:ext>
          </c:extLst>
        </c:ser>
        <c:ser>
          <c:idx val="6"/>
          <c:order val="6"/>
          <c:tx>
            <c:strRef>
              <c:f>'experimental plots'!$H$3:$H$4</c:f>
              <c:strCache>
                <c:ptCount val="1"/>
                <c:pt idx="0">
                  <c:v>Aryan Juyal</c:v>
                </c:pt>
              </c:strCache>
            </c:strRef>
          </c:tx>
          <c:spPr>
            <a:ln w="22225" cap="rnd" cmpd="sng" algn="ctr">
              <a:solidFill>
                <a:schemeClr val="accent1">
                  <a:lumMod val="60000"/>
                </a:schemeClr>
              </a:solidFill>
              <a:miter lim="800000"/>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plots'!$H$5:$H$19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4D-CBF1-474F-8638-5A23A846F27E}"/>
            </c:ext>
          </c:extLst>
        </c:ser>
        <c:ser>
          <c:idx val="7"/>
          <c:order val="7"/>
          <c:tx>
            <c:strRef>
              <c:f>'experimental plots'!$I$3:$I$4</c:f>
              <c:strCache>
                <c:ptCount val="1"/>
                <c:pt idx="0">
                  <c:v>Avesh Khan</c:v>
                </c:pt>
              </c:strCache>
            </c:strRef>
          </c:tx>
          <c:spPr>
            <a:ln w="22225" cap="rnd" cmpd="sng" algn="ctr">
              <a:solidFill>
                <a:schemeClr val="accent2">
                  <a:lumMod val="60000"/>
                </a:schemeClr>
              </a:solidFill>
              <a:miter lim="800000"/>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plots'!$I$5:$I$19</c:f>
              <c:numCache>
                <c:formatCode>General</c:formatCode>
                <c:ptCount val="12"/>
                <c:pt idx="0">
                  <c:v>32.857142857142854</c:v>
                </c:pt>
                <c:pt idx="1">
                  <c:v>28.75</c:v>
                </c:pt>
                <c:pt idx="2">
                  <c:v>31.111111111111111</c:v>
                </c:pt>
                <c:pt idx="3">
                  <c:v>28.666666666666668</c:v>
                </c:pt>
                <c:pt idx="4">
                  <c:v>26.121212121212121</c:v>
                </c:pt>
                <c:pt idx="5">
                  <c:v>28.166666666666668</c:v>
                </c:pt>
              </c:numCache>
            </c:numRef>
          </c:val>
          <c:smooth val="0"/>
          <c:extLst>
            <c:ext xmlns:c16="http://schemas.microsoft.com/office/drawing/2014/chart" uri="{C3380CC4-5D6E-409C-BE32-E72D297353CC}">
              <c16:uniqueId val="{0000004E-CBF1-474F-8638-5A23A846F27E}"/>
            </c:ext>
          </c:extLst>
        </c:ser>
        <c:ser>
          <c:idx val="8"/>
          <c:order val="8"/>
          <c:tx>
            <c:strRef>
              <c:f>'experimental plots'!$J$3:$J$4</c:f>
              <c:strCache>
                <c:ptCount val="1"/>
                <c:pt idx="0">
                  <c:v>Ayush Badoni</c:v>
                </c:pt>
              </c:strCache>
            </c:strRef>
          </c:tx>
          <c:spPr>
            <a:ln w="22225" cap="rnd" cmpd="sng" algn="ctr">
              <a:solidFill>
                <a:schemeClr val="accent3">
                  <a:lumMod val="60000"/>
                </a:schemeClr>
              </a:solidFill>
              <a:miter lim="800000"/>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plots'!$J$5:$J$19</c:f>
              <c:numCache>
                <c:formatCode>General</c:formatCode>
                <c:ptCount val="12"/>
                <c:pt idx="0">
                  <c:v>25.583333333333332</c:v>
                </c:pt>
                <c:pt idx="1">
                  <c:v>27.19047619047619</c:v>
                </c:pt>
                <c:pt idx="2">
                  <c:v>29.75</c:v>
                </c:pt>
                <c:pt idx="3">
                  <c:v>32.090909090909093</c:v>
                </c:pt>
                <c:pt idx="4">
                  <c:v>29.25</c:v>
                </c:pt>
                <c:pt idx="5">
                  <c:v>32.807692307692307</c:v>
                </c:pt>
              </c:numCache>
            </c:numRef>
          </c:val>
          <c:smooth val="0"/>
          <c:extLst>
            <c:ext xmlns:c16="http://schemas.microsoft.com/office/drawing/2014/chart" uri="{C3380CC4-5D6E-409C-BE32-E72D297353CC}">
              <c16:uniqueId val="{00000000-5F47-4D02-ABB8-3BEC7E3A64BB}"/>
            </c:ext>
          </c:extLst>
        </c:ser>
        <c:ser>
          <c:idx val="9"/>
          <c:order val="9"/>
          <c:tx>
            <c:strRef>
              <c:f>'experimental plots'!$K$3:$K$4</c:f>
              <c:strCache>
                <c:ptCount val="1"/>
                <c:pt idx="0">
                  <c:v>Bhuvneshwar Kumar</c:v>
                </c:pt>
              </c:strCache>
            </c:strRef>
          </c:tx>
          <c:spPr>
            <a:ln w="22225" cap="rnd" cmpd="sng" algn="ctr">
              <a:solidFill>
                <a:schemeClr val="accent4">
                  <a:lumMod val="60000"/>
                </a:schemeClr>
              </a:solidFill>
              <a:miter lim="800000"/>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plots'!$K$5:$K$19</c:f>
              <c:numCache>
                <c:formatCode>General</c:formatCode>
                <c:ptCount val="12"/>
                <c:pt idx="6">
                  <c:v>33.999999999999993</c:v>
                </c:pt>
                <c:pt idx="7">
                  <c:v>29.238095238095237</c:v>
                </c:pt>
                <c:pt idx="8">
                  <c:v>30.666666666666668</c:v>
                </c:pt>
                <c:pt idx="9">
                  <c:v>37.333333333333329</c:v>
                </c:pt>
                <c:pt idx="10">
                  <c:v>33.666666666666671</c:v>
                </c:pt>
                <c:pt idx="11">
                  <c:v>34.88636363636364</c:v>
                </c:pt>
              </c:numCache>
            </c:numRef>
          </c:val>
          <c:smooth val="0"/>
          <c:extLst>
            <c:ext xmlns:c16="http://schemas.microsoft.com/office/drawing/2014/chart" uri="{C3380CC4-5D6E-409C-BE32-E72D297353CC}">
              <c16:uniqueId val="{00000002-5F47-4D02-ABB8-3BEC7E3A64BB}"/>
            </c:ext>
          </c:extLst>
        </c:ser>
        <c:ser>
          <c:idx val="10"/>
          <c:order val="10"/>
          <c:tx>
            <c:strRef>
              <c:f>'experimental plots'!$L$3:$L$4</c:f>
              <c:strCache>
                <c:ptCount val="1"/>
                <c:pt idx="0">
                  <c:v>David Miller</c:v>
                </c:pt>
              </c:strCache>
            </c:strRef>
          </c:tx>
          <c:spPr>
            <a:ln w="22225" cap="rnd" cmpd="sng" algn="ctr">
              <a:solidFill>
                <a:schemeClr val="accent5">
                  <a:lumMod val="60000"/>
                </a:schemeClr>
              </a:solidFill>
              <a:miter lim="800000"/>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plots'!$L$5:$L$19</c:f>
              <c:numCache>
                <c:formatCode>General</c:formatCode>
                <c:ptCount val="12"/>
                <c:pt idx="0">
                  <c:v>16.625</c:v>
                </c:pt>
                <c:pt idx="1">
                  <c:v>18.041666666666664</c:v>
                </c:pt>
                <c:pt idx="2">
                  <c:v>18.777777777777779</c:v>
                </c:pt>
                <c:pt idx="3">
                  <c:v>19.418181818181818</c:v>
                </c:pt>
                <c:pt idx="4">
                  <c:v>19.418181818181818</c:v>
                </c:pt>
                <c:pt idx="5">
                  <c:v>19.418181818181818</c:v>
                </c:pt>
              </c:numCache>
            </c:numRef>
          </c:val>
          <c:smooth val="0"/>
          <c:extLst>
            <c:ext xmlns:c16="http://schemas.microsoft.com/office/drawing/2014/chart" uri="{C3380CC4-5D6E-409C-BE32-E72D297353CC}">
              <c16:uniqueId val="{00000000-751D-4C7E-8707-C6A841E6DFF6}"/>
            </c:ext>
          </c:extLst>
        </c:ser>
        <c:ser>
          <c:idx val="11"/>
          <c:order val="11"/>
          <c:tx>
            <c:strRef>
              <c:f>'experimental plots'!$M$3:$M$4</c:f>
              <c:strCache>
                <c:ptCount val="1"/>
                <c:pt idx="0">
                  <c:v>Devdutt Padikkal</c:v>
                </c:pt>
              </c:strCache>
            </c:strRef>
          </c:tx>
          <c:spPr>
            <a:ln w="22225" cap="rnd" cmpd="sng" algn="ctr">
              <a:solidFill>
                <a:schemeClr val="accent6">
                  <a:lumMod val="60000"/>
                </a:schemeClr>
              </a:solidFill>
              <a:miter lim="800000"/>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plots'!$M$5:$M$19</c:f>
              <c:numCache>
                <c:formatCode>General</c:formatCode>
                <c:ptCount val="12"/>
                <c:pt idx="6">
                  <c:v>18.3</c:v>
                </c:pt>
                <c:pt idx="7">
                  <c:v>21.976190476190474</c:v>
                </c:pt>
                <c:pt idx="8">
                  <c:v>26.017857142857142</c:v>
                </c:pt>
                <c:pt idx="9">
                  <c:v>22.791666666666668</c:v>
                </c:pt>
                <c:pt idx="10">
                  <c:v>22.166666666666668</c:v>
                </c:pt>
                <c:pt idx="11">
                  <c:v>22.166666666666668</c:v>
                </c:pt>
              </c:numCache>
            </c:numRef>
          </c:val>
          <c:smooth val="0"/>
          <c:extLst>
            <c:ext xmlns:c16="http://schemas.microsoft.com/office/drawing/2014/chart" uri="{C3380CC4-5D6E-409C-BE32-E72D297353CC}">
              <c16:uniqueId val="{00000001-751D-4C7E-8707-C6A841E6DFF6}"/>
            </c:ext>
          </c:extLst>
        </c:ser>
        <c:ser>
          <c:idx val="12"/>
          <c:order val="12"/>
          <c:tx>
            <c:strRef>
              <c:f>'experimental plots'!$N$3:$N$4</c:f>
              <c:strCache>
                <c:ptCount val="1"/>
                <c:pt idx="0">
                  <c:v>Digvesh Singh</c:v>
                </c:pt>
              </c:strCache>
            </c:strRef>
          </c:tx>
          <c:spPr>
            <a:ln w="22225" cap="rnd" cmpd="sng" algn="ctr">
              <a:solidFill>
                <a:schemeClr val="accent1">
                  <a:lumMod val="80000"/>
                  <a:lumOff val="20000"/>
                </a:schemeClr>
              </a:solidFill>
              <a:miter lim="800000"/>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plots'!$N$5:$N$19</c:f>
              <c:numCache>
                <c:formatCode>General</c:formatCode>
                <c:ptCount val="12"/>
                <c:pt idx="0">
                  <c:v>30</c:v>
                </c:pt>
                <c:pt idx="1">
                  <c:v>26.666666666666668</c:v>
                </c:pt>
                <c:pt idx="2">
                  <c:v>26.5</c:v>
                </c:pt>
                <c:pt idx="3">
                  <c:v>28.636363636363633</c:v>
                </c:pt>
                <c:pt idx="4">
                  <c:v>31.666666666666668</c:v>
                </c:pt>
                <c:pt idx="5">
                  <c:v>31.666666666666668</c:v>
                </c:pt>
              </c:numCache>
            </c:numRef>
          </c:val>
          <c:smooth val="0"/>
          <c:extLst>
            <c:ext xmlns:c16="http://schemas.microsoft.com/office/drawing/2014/chart" uri="{C3380CC4-5D6E-409C-BE32-E72D297353CC}">
              <c16:uniqueId val="{00000002-751D-4C7E-8707-C6A841E6DFF6}"/>
            </c:ext>
          </c:extLst>
        </c:ser>
        <c:ser>
          <c:idx val="13"/>
          <c:order val="13"/>
          <c:tx>
            <c:strRef>
              <c:f>'experimental plots'!$O$3:$O$4</c:f>
              <c:strCache>
                <c:ptCount val="1"/>
                <c:pt idx="0">
                  <c:v>Himmat Singh</c:v>
                </c:pt>
              </c:strCache>
            </c:strRef>
          </c:tx>
          <c:spPr>
            <a:ln w="22225" cap="rnd" cmpd="sng" algn="ctr">
              <a:solidFill>
                <a:schemeClr val="accent2">
                  <a:lumMod val="80000"/>
                  <a:lumOff val="20000"/>
                </a:schemeClr>
              </a:solidFill>
              <a:miter lim="800000"/>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plots'!$O$5:$O$19</c:f>
              <c:numCache>
                <c:formatCode>General</c:formatCode>
                <c:ptCount val="12"/>
                <c:pt idx="0">
                  <c:v>#N/A</c:v>
                </c:pt>
                <c:pt idx="1">
                  <c:v>#N/A</c:v>
                </c:pt>
                <c:pt idx="2">
                  <c:v>#N/A</c:v>
                </c:pt>
                <c:pt idx="3">
                  <c:v>#N/A</c:v>
                </c:pt>
                <c:pt idx="4">
                  <c:v>#N/A</c:v>
                </c:pt>
                <c:pt idx="5">
                  <c:v>7.5</c:v>
                </c:pt>
              </c:numCache>
            </c:numRef>
          </c:val>
          <c:smooth val="0"/>
          <c:extLst>
            <c:ext xmlns:c16="http://schemas.microsoft.com/office/drawing/2014/chart" uri="{C3380CC4-5D6E-409C-BE32-E72D297353CC}">
              <c16:uniqueId val="{00000003-751D-4C7E-8707-C6A841E6DFF6}"/>
            </c:ext>
          </c:extLst>
        </c:ser>
        <c:ser>
          <c:idx val="14"/>
          <c:order val="14"/>
          <c:tx>
            <c:strRef>
              <c:f>'experimental plots'!$P$3:$P$4</c:f>
              <c:strCache>
                <c:ptCount val="1"/>
                <c:pt idx="0">
                  <c:v>Jacob Bethell</c:v>
                </c:pt>
              </c:strCache>
            </c:strRef>
          </c:tx>
          <c:spPr>
            <a:ln w="22225" cap="rnd" cmpd="sng" algn="ctr">
              <a:solidFill>
                <a:schemeClr val="accent3">
                  <a:lumMod val="80000"/>
                  <a:lumOff val="20000"/>
                </a:schemeClr>
              </a:solidFill>
              <a:miter lim="800000"/>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plots'!$P$5:$P$19</c:f>
              <c:numCache>
                <c:formatCode>General</c:formatCode>
                <c:ptCount val="12"/>
                <c:pt idx="6">
                  <c:v>#N/A</c:v>
                </c:pt>
                <c:pt idx="7">
                  <c:v>#N/A</c:v>
                </c:pt>
                <c:pt idx="8">
                  <c:v>#N/A</c:v>
                </c:pt>
                <c:pt idx="9">
                  <c:v>15</c:v>
                </c:pt>
                <c:pt idx="10">
                  <c:v>19.5</c:v>
                </c:pt>
                <c:pt idx="11">
                  <c:v>19.5</c:v>
                </c:pt>
              </c:numCache>
            </c:numRef>
          </c:val>
          <c:smooth val="0"/>
          <c:extLst>
            <c:ext xmlns:c16="http://schemas.microsoft.com/office/drawing/2014/chart" uri="{C3380CC4-5D6E-409C-BE32-E72D297353CC}">
              <c16:uniqueId val="{00000004-751D-4C7E-8707-C6A841E6DFF6}"/>
            </c:ext>
          </c:extLst>
        </c:ser>
        <c:ser>
          <c:idx val="15"/>
          <c:order val="15"/>
          <c:tx>
            <c:strRef>
              <c:f>'experimental plots'!$Q$3:$Q$4</c:f>
              <c:strCache>
                <c:ptCount val="1"/>
                <c:pt idx="0">
                  <c:v>Jitesh Sharma</c:v>
                </c:pt>
              </c:strCache>
            </c:strRef>
          </c:tx>
          <c:spPr>
            <a:ln w="22225" cap="rnd" cmpd="sng" algn="ctr">
              <a:solidFill>
                <a:schemeClr val="accent4">
                  <a:lumMod val="80000"/>
                  <a:lumOff val="20000"/>
                </a:schemeClr>
              </a:solidFill>
              <a:miter lim="800000"/>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plots'!$Q$5:$Q$19</c:f>
              <c:numCache>
                <c:formatCode>General</c:formatCode>
                <c:ptCount val="12"/>
                <c:pt idx="6">
                  <c:v>31.785714285714288</c:v>
                </c:pt>
                <c:pt idx="7">
                  <c:v>29.074999999999999</c:v>
                </c:pt>
                <c:pt idx="8">
                  <c:v>33.5</c:v>
                </c:pt>
                <c:pt idx="9">
                  <c:v>33</c:v>
                </c:pt>
                <c:pt idx="10">
                  <c:v>31.662337662337663</c:v>
                </c:pt>
                <c:pt idx="11">
                  <c:v>31.5</c:v>
                </c:pt>
              </c:numCache>
            </c:numRef>
          </c:val>
          <c:smooth val="0"/>
          <c:extLst>
            <c:ext xmlns:c16="http://schemas.microsoft.com/office/drawing/2014/chart" uri="{C3380CC4-5D6E-409C-BE32-E72D297353CC}">
              <c16:uniqueId val="{00000005-751D-4C7E-8707-C6A841E6DFF6}"/>
            </c:ext>
          </c:extLst>
        </c:ser>
        <c:ser>
          <c:idx val="16"/>
          <c:order val="16"/>
          <c:tx>
            <c:strRef>
              <c:f>'experimental plots'!$R$3:$R$4</c:f>
              <c:strCache>
                <c:ptCount val="1"/>
                <c:pt idx="0">
                  <c:v>Josh Hazlewood</c:v>
                </c:pt>
              </c:strCache>
            </c:strRef>
          </c:tx>
          <c:spPr>
            <a:ln w="22225" cap="rnd" cmpd="sng" algn="ctr">
              <a:solidFill>
                <a:schemeClr val="accent5">
                  <a:lumMod val="80000"/>
                  <a:lumOff val="20000"/>
                </a:schemeClr>
              </a:solidFill>
              <a:miter lim="800000"/>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plots'!$R$5:$R$19</c:f>
              <c:numCache>
                <c:formatCode>General</c:formatCode>
                <c:ptCount val="12"/>
                <c:pt idx="6">
                  <c:v>42.857142857142854</c:v>
                </c:pt>
                <c:pt idx="7">
                  <c:v>37.5</c:v>
                </c:pt>
                <c:pt idx="8">
                  <c:v>44.444444444444443</c:v>
                </c:pt>
                <c:pt idx="9">
                  <c:v>46.5</c:v>
                </c:pt>
                <c:pt idx="10">
                  <c:v>46.5</c:v>
                </c:pt>
                <c:pt idx="11">
                  <c:v>46.5</c:v>
                </c:pt>
              </c:numCache>
            </c:numRef>
          </c:val>
          <c:smooth val="0"/>
          <c:extLst>
            <c:ext xmlns:c16="http://schemas.microsoft.com/office/drawing/2014/chart" uri="{C3380CC4-5D6E-409C-BE32-E72D297353CC}">
              <c16:uniqueId val="{00000006-751D-4C7E-8707-C6A841E6DFF6}"/>
            </c:ext>
          </c:extLst>
        </c:ser>
        <c:ser>
          <c:idx val="17"/>
          <c:order val="17"/>
          <c:tx>
            <c:strRef>
              <c:f>'experimental plots'!$S$3:$S$4</c:f>
              <c:strCache>
                <c:ptCount val="1"/>
                <c:pt idx="0">
                  <c:v>Krunal Pandya</c:v>
                </c:pt>
              </c:strCache>
            </c:strRef>
          </c:tx>
          <c:spPr>
            <a:ln w="22225" cap="rnd" cmpd="sng" algn="ctr">
              <a:solidFill>
                <a:schemeClr val="accent6">
                  <a:lumMod val="80000"/>
                  <a:lumOff val="20000"/>
                </a:schemeClr>
              </a:solidFill>
              <a:miter lim="800000"/>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plots'!$S$5:$S$19</c:f>
              <c:numCache>
                <c:formatCode>General</c:formatCode>
                <c:ptCount val="12"/>
                <c:pt idx="6">
                  <c:v>32.714285714285715</c:v>
                </c:pt>
                <c:pt idx="7">
                  <c:v>37</c:v>
                </c:pt>
                <c:pt idx="8">
                  <c:v>38.666666666666664</c:v>
                </c:pt>
                <c:pt idx="9">
                  <c:v>41.5</c:v>
                </c:pt>
                <c:pt idx="10">
                  <c:v>41.909090909090907</c:v>
                </c:pt>
                <c:pt idx="11">
                  <c:v>42.65</c:v>
                </c:pt>
              </c:numCache>
            </c:numRef>
          </c:val>
          <c:smooth val="0"/>
          <c:extLst>
            <c:ext xmlns:c16="http://schemas.microsoft.com/office/drawing/2014/chart" uri="{C3380CC4-5D6E-409C-BE32-E72D297353CC}">
              <c16:uniqueId val="{00000007-751D-4C7E-8707-C6A841E6DFF6}"/>
            </c:ext>
          </c:extLst>
        </c:ser>
        <c:ser>
          <c:idx val="18"/>
          <c:order val="18"/>
          <c:tx>
            <c:strRef>
              <c:f>'experimental plots'!$T$3:$T$4</c:f>
              <c:strCache>
                <c:ptCount val="1"/>
                <c:pt idx="0">
                  <c:v>Liam Livingstone</c:v>
                </c:pt>
              </c:strCache>
            </c:strRef>
          </c:tx>
          <c:spPr>
            <a:ln w="22225" cap="rnd" cmpd="sng" algn="ctr">
              <a:solidFill>
                <a:schemeClr val="accent1">
                  <a:lumMod val="80000"/>
                </a:schemeClr>
              </a:solidFill>
              <a:miter lim="800000"/>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plots'!$T$5:$T$19</c:f>
              <c:numCache>
                <c:formatCode>General</c:formatCode>
                <c:ptCount val="12"/>
                <c:pt idx="6">
                  <c:v>20.171428571428571</c:v>
                </c:pt>
                <c:pt idx="7">
                  <c:v>20.171428571428571</c:v>
                </c:pt>
                <c:pt idx="8">
                  <c:v>20.171428571428571</c:v>
                </c:pt>
                <c:pt idx="9">
                  <c:v>20.171428571428571</c:v>
                </c:pt>
                <c:pt idx="10">
                  <c:v>20.171428571428571</c:v>
                </c:pt>
                <c:pt idx="11">
                  <c:v>20.171428571428571</c:v>
                </c:pt>
              </c:numCache>
            </c:numRef>
          </c:val>
          <c:smooth val="0"/>
          <c:extLst>
            <c:ext xmlns:c16="http://schemas.microsoft.com/office/drawing/2014/chart" uri="{C3380CC4-5D6E-409C-BE32-E72D297353CC}">
              <c16:uniqueId val="{00000008-751D-4C7E-8707-C6A841E6DFF6}"/>
            </c:ext>
          </c:extLst>
        </c:ser>
        <c:ser>
          <c:idx val="19"/>
          <c:order val="19"/>
          <c:tx>
            <c:strRef>
              <c:f>'experimental plots'!$U$3:$U$4</c:f>
              <c:strCache>
                <c:ptCount val="1"/>
                <c:pt idx="0">
                  <c:v>Lungi Ngidi</c:v>
                </c:pt>
              </c:strCache>
            </c:strRef>
          </c:tx>
          <c:spPr>
            <a:ln w="22225" cap="rnd" cmpd="sng" algn="ctr">
              <a:solidFill>
                <a:schemeClr val="accent2">
                  <a:lumMod val="80000"/>
                </a:schemeClr>
              </a:solidFill>
              <a:miter lim="800000"/>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plots'!$U$5:$U$19</c:f>
              <c:numCache>
                <c:formatCode>General</c:formatCode>
                <c:ptCount val="12"/>
                <c:pt idx="6">
                  <c:v>#N/A</c:v>
                </c:pt>
                <c:pt idx="7">
                  <c:v>#N/A</c:v>
                </c:pt>
                <c:pt idx="8">
                  <c:v>#N/A</c:v>
                </c:pt>
                <c:pt idx="9">
                  <c:v>#N/A</c:v>
                </c:pt>
                <c:pt idx="10">
                  <c:v>75</c:v>
                </c:pt>
                <c:pt idx="11">
                  <c:v>50</c:v>
                </c:pt>
              </c:numCache>
            </c:numRef>
          </c:val>
          <c:smooth val="0"/>
          <c:extLst>
            <c:ext xmlns:c16="http://schemas.microsoft.com/office/drawing/2014/chart" uri="{C3380CC4-5D6E-409C-BE32-E72D297353CC}">
              <c16:uniqueId val="{00000009-751D-4C7E-8707-C6A841E6DFF6}"/>
            </c:ext>
          </c:extLst>
        </c:ser>
        <c:ser>
          <c:idx val="20"/>
          <c:order val="20"/>
          <c:tx>
            <c:strRef>
              <c:f>'experimental plots'!$V$3:$V$4</c:f>
              <c:strCache>
                <c:ptCount val="1"/>
                <c:pt idx="0">
                  <c:v>M Siddharth</c:v>
                </c:pt>
              </c:strCache>
            </c:strRef>
          </c:tx>
          <c:spPr>
            <a:ln w="22225" cap="rnd" cmpd="sng" algn="ctr">
              <a:solidFill>
                <a:schemeClr val="accent3">
                  <a:lumMod val="80000"/>
                </a:schemeClr>
              </a:solidFill>
              <a:miter lim="800000"/>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plots'!$V$5:$V$19</c:f>
              <c:numCache>
                <c:formatCode>General</c:formatCode>
                <c:ptCount val="12"/>
                <c:pt idx="0">
                  <c:v>32.5</c:v>
                </c:pt>
                <c:pt idx="1">
                  <c:v>32.5</c:v>
                </c:pt>
                <c:pt idx="2">
                  <c:v>32.5</c:v>
                </c:pt>
                <c:pt idx="3">
                  <c:v>32.5</c:v>
                </c:pt>
                <c:pt idx="4">
                  <c:v>32.5</c:v>
                </c:pt>
                <c:pt idx="5">
                  <c:v>32.5</c:v>
                </c:pt>
              </c:numCache>
            </c:numRef>
          </c:val>
          <c:smooth val="0"/>
          <c:extLst>
            <c:ext xmlns:c16="http://schemas.microsoft.com/office/drawing/2014/chart" uri="{C3380CC4-5D6E-409C-BE32-E72D297353CC}">
              <c16:uniqueId val="{0000000A-751D-4C7E-8707-C6A841E6DFF6}"/>
            </c:ext>
          </c:extLst>
        </c:ser>
        <c:ser>
          <c:idx val="21"/>
          <c:order val="21"/>
          <c:tx>
            <c:strRef>
              <c:f>'experimental plots'!$W$3:$W$4</c:f>
              <c:strCache>
                <c:ptCount val="1"/>
                <c:pt idx="0">
                  <c:v>Manoj Bhandage</c:v>
                </c:pt>
              </c:strCache>
            </c:strRef>
          </c:tx>
          <c:spPr>
            <a:ln w="22225" cap="rnd" cmpd="sng" algn="ctr">
              <a:solidFill>
                <a:schemeClr val="accent4">
                  <a:lumMod val="80000"/>
                </a:schemeClr>
              </a:solidFill>
              <a:miter lim="800000"/>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plots'!$W$5:$W$19</c:f>
              <c:numCache>
                <c:formatCode>General</c:formatCode>
                <c:ptCount val="12"/>
                <c:pt idx="6">
                  <c:v>15</c:v>
                </c:pt>
                <c:pt idx="7">
                  <c:v>15</c:v>
                </c:pt>
                <c:pt idx="8">
                  <c:v>15</c:v>
                </c:pt>
                <c:pt idx="9">
                  <c:v>15</c:v>
                </c:pt>
                <c:pt idx="10">
                  <c:v>15</c:v>
                </c:pt>
                <c:pt idx="11">
                  <c:v>15</c:v>
                </c:pt>
              </c:numCache>
            </c:numRef>
          </c:val>
          <c:smooth val="0"/>
          <c:extLst>
            <c:ext xmlns:c16="http://schemas.microsoft.com/office/drawing/2014/chart" uri="{C3380CC4-5D6E-409C-BE32-E72D297353CC}">
              <c16:uniqueId val="{0000000B-751D-4C7E-8707-C6A841E6DFF6}"/>
            </c:ext>
          </c:extLst>
        </c:ser>
        <c:ser>
          <c:idx val="22"/>
          <c:order val="22"/>
          <c:tx>
            <c:strRef>
              <c:f>'experimental plots'!$X$3:$X$4</c:f>
              <c:strCache>
                <c:ptCount val="1"/>
                <c:pt idx="0">
                  <c:v>Matthew Breetzke</c:v>
                </c:pt>
              </c:strCache>
            </c:strRef>
          </c:tx>
          <c:spPr>
            <a:ln w="22225" cap="rnd" cmpd="sng" algn="ctr">
              <a:solidFill>
                <a:schemeClr val="accent5">
                  <a:lumMod val="80000"/>
                </a:schemeClr>
              </a:solidFill>
              <a:miter lim="800000"/>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plots'!$X$5:$X$19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C-751D-4C7E-8707-C6A841E6DFF6}"/>
            </c:ext>
          </c:extLst>
        </c:ser>
        <c:ser>
          <c:idx val="23"/>
          <c:order val="23"/>
          <c:tx>
            <c:strRef>
              <c:f>'experimental plots'!$Y$3:$Y$4</c:f>
              <c:strCache>
                <c:ptCount val="1"/>
                <c:pt idx="0">
                  <c:v>Mayank Yadav</c:v>
                </c:pt>
              </c:strCache>
            </c:strRef>
          </c:tx>
          <c:spPr>
            <a:ln w="22225" cap="rnd" cmpd="sng" algn="ctr">
              <a:solidFill>
                <a:schemeClr val="accent6">
                  <a:lumMod val="80000"/>
                </a:schemeClr>
              </a:solidFill>
              <a:miter lim="800000"/>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plots'!$Y$5:$Y$19</c:f>
              <c:numCache>
                <c:formatCode>General</c:formatCode>
                <c:ptCount val="12"/>
                <c:pt idx="0">
                  <c:v>#N/A</c:v>
                </c:pt>
                <c:pt idx="1">
                  <c:v>#N/A</c:v>
                </c:pt>
                <c:pt idx="2">
                  <c:v>50</c:v>
                </c:pt>
                <c:pt idx="3">
                  <c:v>40</c:v>
                </c:pt>
                <c:pt idx="4">
                  <c:v>40</c:v>
                </c:pt>
                <c:pt idx="5">
                  <c:v>40</c:v>
                </c:pt>
              </c:numCache>
            </c:numRef>
          </c:val>
          <c:smooth val="0"/>
          <c:extLst>
            <c:ext xmlns:c16="http://schemas.microsoft.com/office/drawing/2014/chart" uri="{C3380CC4-5D6E-409C-BE32-E72D297353CC}">
              <c16:uniqueId val="{0000000D-751D-4C7E-8707-C6A841E6DFF6}"/>
            </c:ext>
          </c:extLst>
        </c:ser>
        <c:ser>
          <c:idx val="24"/>
          <c:order val="24"/>
          <c:tx>
            <c:strRef>
              <c:f>'experimental plots'!$Z$3:$Z$4</c:f>
              <c:strCache>
                <c:ptCount val="1"/>
                <c:pt idx="0">
                  <c:v>Mitchell Marsh</c:v>
                </c:pt>
              </c:strCache>
            </c:strRef>
          </c:tx>
          <c:spPr>
            <a:ln w="22225" cap="rnd" cmpd="sng" algn="ctr">
              <a:solidFill>
                <a:schemeClr val="accent1">
                  <a:lumMod val="60000"/>
                  <a:lumOff val="40000"/>
                </a:schemeClr>
              </a:solidFill>
              <a:miter lim="800000"/>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plots'!$Z$5:$Z$19</c:f>
              <c:numCache>
                <c:formatCode>General</c:formatCode>
                <c:ptCount val="12"/>
                <c:pt idx="0">
                  <c:v>36.333333333333336</c:v>
                </c:pt>
                <c:pt idx="1">
                  <c:v>37.571428571428569</c:v>
                </c:pt>
                <c:pt idx="2">
                  <c:v>38.791666666666664</c:v>
                </c:pt>
                <c:pt idx="3">
                  <c:v>34.5</c:v>
                </c:pt>
                <c:pt idx="4">
                  <c:v>37.56363636363637</c:v>
                </c:pt>
                <c:pt idx="5">
                  <c:v>41.522727272727273</c:v>
                </c:pt>
              </c:numCache>
            </c:numRef>
          </c:val>
          <c:smooth val="0"/>
          <c:extLst>
            <c:ext xmlns:c16="http://schemas.microsoft.com/office/drawing/2014/chart" uri="{C3380CC4-5D6E-409C-BE32-E72D297353CC}">
              <c16:uniqueId val="{0000000E-751D-4C7E-8707-C6A841E6DFF6}"/>
            </c:ext>
          </c:extLst>
        </c:ser>
        <c:ser>
          <c:idx val="25"/>
          <c:order val="25"/>
          <c:tx>
            <c:strRef>
              <c:f>'experimental plots'!$AA$3:$AA$4</c:f>
              <c:strCache>
                <c:ptCount val="1"/>
                <c:pt idx="0">
                  <c:v>Mohit Rathee</c:v>
                </c:pt>
              </c:strCache>
            </c:strRef>
          </c:tx>
          <c:spPr>
            <a:ln w="22225" cap="rnd" cmpd="sng" algn="ctr">
              <a:solidFill>
                <a:schemeClr val="accent2">
                  <a:lumMod val="60000"/>
                  <a:lumOff val="40000"/>
                </a:schemeClr>
              </a:solidFill>
              <a:miter lim="800000"/>
            </a:ln>
            <a:effectLst>
              <a:glow rad="139700">
                <a:schemeClr val="accent2">
                  <a:lumMod val="60000"/>
                  <a:lumOff val="40000"/>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plots'!$AA$5:$AA$19</c:f>
              <c:numCache>
                <c:formatCode>General</c:formatCode>
                <c:ptCount val="12"/>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F-751D-4C7E-8707-C6A841E6DFF6}"/>
            </c:ext>
          </c:extLst>
        </c:ser>
        <c:ser>
          <c:idx val="26"/>
          <c:order val="26"/>
          <c:tx>
            <c:strRef>
              <c:f>'experimental plots'!$AB$3:$AB$4</c:f>
              <c:strCache>
                <c:ptCount val="1"/>
                <c:pt idx="0">
                  <c:v>Mohsin Khan</c:v>
                </c:pt>
              </c:strCache>
            </c:strRef>
          </c:tx>
          <c:spPr>
            <a:ln w="22225" cap="rnd" cmpd="sng" algn="ctr">
              <a:solidFill>
                <a:schemeClr val="accent3">
                  <a:lumMod val="60000"/>
                  <a:lumOff val="40000"/>
                </a:schemeClr>
              </a:solidFill>
              <a:miter lim="800000"/>
            </a:ln>
            <a:effectLst>
              <a:glow rad="139700">
                <a:schemeClr val="accent3">
                  <a:lumMod val="60000"/>
                  <a:lumOff val="40000"/>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plots'!$AB$5:$AB$19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23-751D-4C7E-8707-C6A841E6DFF6}"/>
            </c:ext>
          </c:extLst>
        </c:ser>
        <c:ser>
          <c:idx val="27"/>
          <c:order val="27"/>
          <c:tx>
            <c:strRef>
              <c:f>'experimental plots'!$AC$3:$AC$4</c:f>
              <c:strCache>
                <c:ptCount val="1"/>
                <c:pt idx="0">
                  <c:v>Nicholas Pooran</c:v>
                </c:pt>
              </c:strCache>
            </c:strRef>
          </c:tx>
          <c:spPr>
            <a:ln w="22225" cap="rnd" cmpd="sng" algn="ctr">
              <a:solidFill>
                <a:schemeClr val="accent4">
                  <a:lumMod val="60000"/>
                  <a:lumOff val="40000"/>
                </a:schemeClr>
              </a:solidFill>
              <a:miter lim="800000"/>
            </a:ln>
            <a:effectLst>
              <a:glow rad="139700">
                <a:schemeClr val="accent4">
                  <a:lumMod val="60000"/>
                  <a:lumOff val="40000"/>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plots'!$AC$5:$AC$19</c:f>
              <c:numCache>
                <c:formatCode>General</c:formatCode>
                <c:ptCount val="12"/>
                <c:pt idx="0">
                  <c:v>51.392857142857146</c:v>
                </c:pt>
                <c:pt idx="1">
                  <c:v>46.25</c:v>
                </c:pt>
                <c:pt idx="2">
                  <c:v>45.722222222222221</c:v>
                </c:pt>
                <c:pt idx="3">
                  <c:v>43.209090909090904</c:v>
                </c:pt>
                <c:pt idx="4">
                  <c:v>43.454545454545453</c:v>
                </c:pt>
                <c:pt idx="5">
                  <c:v>44.564102564102569</c:v>
                </c:pt>
              </c:numCache>
            </c:numRef>
          </c:val>
          <c:smooth val="0"/>
          <c:extLst>
            <c:ext xmlns:c16="http://schemas.microsoft.com/office/drawing/2014/chart" uri="{C3380CC4-5D6E-409C-BE32-E72D297353CC}">
              <c16:uniqueId val="{00000024-751D-4C7E-8707-C6A841E6DFF6}"/>
            </c:ext>
          </c:extLst>
        </c:ser>
        <c:ser>
          <c:idx val="28"/>
          <c:order val="28"/>
          <c:tx>
            <c:strRef>
              <c:f>'experimental plots'!$AD$3:$AD$4</c:f>
              <c:strCache>
                <c:ptCount val="1"/>
                <c:pt idx="0">
                  <c:v>Nuwan Thushara</c:v>
                </c:pt>
              </c:strCache>
            </c:strRef>
          </c:tx>
          <c:spPr>
            <a:ln w="22225" cap="rnd" cmpd="sng" algn="ctr">
              <a:solidFill>
                <a:schemeClr val="accent5">
                  <a:lumMod val="60000"/>
                  <a:lumOff val="40000"/>
                </a:schemeClr>
              </a:solidFill>
              <a:miter lim="800000"/>
            </a:ln>
            <a:effectLst>
              <a:glow rad="139700">
                <a:schemeClr val="accent5">
                  <a:lumMod val="60000"/>
                  <a:lumOff val="40000"/>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plots'!$AD$5:$AD$19</c:f>
              <c:numCache>
                <c:formatCode>General</c:formatCode>
                <c:ptCount val="12"/>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25-751D-4C7E-8707-C6A841E6DFF6}"/>
            </c:ext>
          </c:extLst>
        </c:ser>
        <c:ser>
          <c:idx val="29"/>
          <c:order val="29"/>
          <c:tx>
            <c:strRef>
              <c:f>'experimental plots'!$AE$3:$AE$4</c:f>
              <c:strCache>
                <c:ptCount val="1"/>
                <c:pt idx="0">
                  <c:v>Phil Salt</c:v>
                </c:pt>
              </c:strCache>
            </c:strRef>
          </c:tx>
          <c:spPr>
            <a:ln w="22225" cap="rnd" cmpd="sng" algn="ctr">
              <a:solidFill>
                <a:schemeClr val="accent6">
                  <a:lumMod val="60000"/>
                  <a:lumOff val="40000"/>
                </a:schemeClr>
              </a:solidFill>
              <a:miter lim="800000"/>
            </a:ln>
            <a:effectLst>
              <a:glow rad="139700">
                <a:schemeClr val="accent6">
                  <a:lumMod val="60000"/>
                  <a:lumOff val="40000"/>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plots'!$AE$5:$AE$19</c:f>
              <c:numCache>
                <c:formatCode>General</c:formatCode>
                <c:ptCount val="12"/>
                <c:pt idx="6">
                  <c:v>35.214285714285715</c:v>
                </c:pt>
                <c:pt idx="7">
                  <c:v>30.517857142857142</c:v>
                </c:pt>
                <c:pt idx="8">
                  <c:v>31.75</c:v>
                </c:pt>
                <c:pt idx="9">
                  <c:v>31.75</c:v>
                </c:pt>
                <c:pt idx="10">
                  <c:v>31.75</c:v>
                </c:pt>
                <c:pt idx="11">
                  <c:v>38.222222222222221</c:v>
                </c:pt>
              </c:numCache>
            </c:numRef>
          </c:val>
          <c:smooth val="0"/>
          <c:extLst>
            <c:ext xmlns:c16="http://schemas.microsoft.com/office/drawing/2014/chart" uri="{C3380CC4-5D6E-409C-BE32-E72D297353CC}">
              <c16:uniqueId val="{00000026-751D-4C7E-8707-C6A841E6DFF6}"/>
            </c:ext>
          </c:extLst>
        </c:ser>
        <c:ser>
          <c:idx val="30"/>
          <c:order val="30"/>
          <c:tx>
            <c:strRef>
              <c:f>'experimental plots'!$AF$3:$AF$4</c:f>
              <c:strCache>
                <c:ptCount val="1"/>
                <c:pt idx="0">
                  <c:v>Prince Yadav</c:v>
                </c:pt>
              </c:strCache>
            </c:strRef>
          </c:tx>
          <c:spPr>
            <a:ln w="22225" cap="rnd" cmpd="sng" algn="ctr">
              <a:solidFill>
                <a:schemeClr val="accent1">
                  <a:lumMod val="50000"/>
                </a:schemeClr>
              </a:solidFill>
              <a:miter lim="800000"/>
            </a:ln>
            <a:effectLst>
              <a:glow rad="139700">
                <a:schemeClr val="accent1">
                  <a:lumMod val="50000"/>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plots'!$AF$5:$AF$19</c:f>
              <c:numCache>
                <c:formatCode>General</c:formatCode>
                <c:ptCount val="12"/>
                <c:pt idx="0">
                  <c:v>8.3333333333333321</c:v>
                </c:pt>
                <c:pt idx="1">
                  <c:v>6.25</c:v>
                </c:pt>
                <c:pt idx="2">
                  <c:v>16</c:v>
                </c:pt>
                <c:pt idx="3">
                  <c:v>18.5</c:v>
                </c:pt>
                <c:pt idx="4">
                  <c:v>18.5</c:v>
                </c:pt>
                <c:pt idx="5">
                  <c:v>18.5</c:v>
                </c:pt>
              </c:numCache>
            </c:numRef>
          </c:val>
          <c:smooth val="0"/>
          <c:extLst>
            <c:ext xmlns:c16="http://schemas.microsoft.com/office/drawing/2014/chart" uri="{C3380CC4-5D6E-409C-BE32-E72D297353CC}">
              <c16:uniqueId val="{00000027-751D-4C7E-8707-C6A841E6DFF6}"/>
            </c:ext>
          </c:extLst>
        </c:ser>
        <c:ser>
          <c:idx val="31"/>
          <c:order val="31"/>
          <c:tx>
            <c:strRef>
              <c:f>'experimental plots'!$AG$3:$AG$4</c:f>
              <c:strCache>
                <c:ptCount val="1"/>
                <c:pt idx="0">
                  <c:v>Rajat Patidar</c:v>
                </c:pt>
              </c:strCache>
            </c:strRef>
          </c:tx>
          <c:spPr>
            <a:ln w="22225" cap="rnd" cmpd="sng" algn="ctr">
              <a:solidFill>
                <a:schemeClr val="accent2">
                  <a:lumMod val="50000"/>
                </a:schemeClr>
              </a:solidFill>
              <a:miter lim="800000"/>
            </a:ln>
            <a:effectLst>
              <a:glow rad="139700">
                <a:schemeClr val="accent2">
                  <a:lumMod val="50000"/>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plots'!$AG$5:$AG$19</c:f>
              <c:numCache>
                <c:formatCode>General</c:formatCode>
                <c:ptCount val="12"/>
                <c:pt idx="6">
                  <c:v>31.142857142857142</c:v>
                </c:pt>
                <c:pt idx="7">
                  <c:v>28.041666666666668</c:v>
                </c:pt>
                <c:pt idx="8">
                  <c:v>25.904761904761905</c:v>
                </c:pt>
                <c:pt idx="9">
                  <c:v>23.5</c:v>
                </c:pt>
                <c:pt idx="10">
                  <c:v>22.171717171717169</c:v>
                </c:pt>
                <c:pt idx="11">
                  <c:v>21.8</c:v>
                </c:pt>
              </c:numCache>
            </c:numRef>
          </c:val>
          <c:smooth val="0"/>
          <c:extLst>
            <c:ext xmlns:c16="http://schemas.microsoft.com/office/drawing/2014/chart" uri="{C3380CC4-5D6E-409C-BE32-E72D297353CC}">
              <c16:uniqueId val="{00000028-751D-4C7E-8707-C6A841E6DFF6}"/>
            </c:ext>
          </c:extLst>
        </c:ser>
        <c:ser>
          <c:idx val="32"/>
          <c:order val="32"/>
          <c:tx>
            <c:strRef>
              <c:f>'experimental plots'!$AH$3:$AH$4</c:f>
              <c:strCache>
                <c:ptCount val="1"/>
                <c:pt idx="0">
                  <c:v>Rajvardhan Hangargekar</c:v>
                </c:pt>
              </c:strCache>
            </c:strRef>
          </c:tx>
          <c:spPr>
            <a:ln w="22225" cap="rnd" cmpd="sng" algn="ctr">
              <a:solidFill>
                <a:schemeClr val="accent3">
                  <a:lumMod val="50000"/>
                </a:schemeClr>
              </a:solidFill>
              <a:miter lim="800000"/>
            </a:ln>
            <a:effectLst>
              <a:glow rad="139700">
                <a:schemeClr val="accent3">
                  <a:lumMod val="50000"/>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plots'!$AH$5:$AH$19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29-751D-4C7E-8707-C6A841E6DFF6}"/>
            </c:ext>
          </c:extLst>
        </c:ser>
        <c:ser>
          <c:idx val="33"/>
          <c:order val="33"/>
          <c:tx>
            <c:strRef>
              <c:f>'experimental plots'!$AI$3:$AI$4</c:f>
              <c:strCache>
                <c:ptCount val="1"/>
                <c:pt idx="0">
                  <c:v>Rasikh Dar</c:v>
                </c:pt>
              </c:strCache>
            </c:strRef>
          </c:tx>
          <c:spPr>
            <a:ln w="22225" cap="rnd" cmpd="sng" algn="ctr">
              <a:solidFill>
                <a:schemeClr val="accent4">
                  <a:lumMod val="50000"/>
                </a:schemeClr>
              </a:solidFill>
              <a:miter lim="800000"/>
            </a:ln>
            <a:effectLst>
              <a:glow rad="139700">
                <a:schemeClr val="accent4">
                  <a:lumMod val="50000"/>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plots'!$AI$5:$AI$19</c:f>
              <c:numCache>
                <c:formatCode>General</c:formatCode>
                <c:ptCount val="12"/>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2A-751D-4C7E-8707-C6A841E6DFF6}"/>
            </c:ext>
          </c:extLst>
        </c:ser>
        <c:ser>
          <c:idx val="34"/>
          <c:order val="34"/>
          <c:tx>
            <c:strRef>
              <c:f>'experimental plots'!$AJ$3:$AJ$4</c:f>
              <c:strCache>
                <c:ptCount val="1"/>
                <c:pt idx="0">
                  <c:v>Ravi Bishnoi</c:v>
                </c:pt>
              </c:strCache>
            </c:strRef>
          </c:tx>
          <c:spPr>
            <a:ln w="22225" cap="rnd" cmpd="sng" algn="ctr">
              <a:solidFill>
                <a:schemeClr val="accent5">
                  <a:lumMod val="50000"/>
                </a:schemeClr>
              </a:solidFill>
              <a:miter lim="800000"/>
            </a:ln>
            <a:effectLst>
              <a:glow rad="139700">
                <a:schemeClr val="accent5">
                  <a:lumMod val="50000"/>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plots'!$AJ$5:$AJ$19</c:f>
              <c:numCache>
                <c:formatCode>General</c:formatCode>
                <c:ptCount val="12"/>
                <c:pt idx="0">
                  <c:v>32.5</c:v>
                </c:pt>
                <c:pt idx="1">
                  <c:v>28.888888888888886</c:v>
                </c:pt>
                <c:pt idx="2">
                  <c:v>28.5</c:v>
                </c:pt>
                <c:pt idx="3">
                  <c:v>28.5</c:v>
                </c:pt>
                <c:pt idx="4">
                  <c:v>25.909090909090914</c:v>
                </c:pt>
                <c:pt idx="5">
                  <c:v>28.63636363636364</c:v>
                </c:pt>
              </c:numCache>
            </c:numRef>
          </c:val>
          <c:smooth val="0"/>
          <c:extLst>
            <c:ext xmlns:c16="http://schemas.microsoft.com/office/drawing/2014/chart" uri="{C3380CC4-5D6E-409C-BE32-E72D297353CC}">
              <c16:uniqueId val="{0000002B-751D-4C7E-8707-C6A841E6DFF6}"/>
            </c:ext>
          </c:extLst>
        </c:ser>
        <c:ser>
          <c:idx val="35"/>
          <c:order val="35"/>
          <c:tx>
            <c:strRef>
              <c:f>'experimental plots'!$AK$3:$AK$4</c:f>
              <c:strCache>
                <c:ptCount val="1"/>
                <c:pt idx="0">
                  <c:v>Rishabh Pant</c:v>
                </c:pt>
              </c:strCache>
            </c:strRef>
          </c:tx>
          <c:spPr>
            <a:ln w="22225" cap="rnd" cmpd="sng" algn="ctr">
              <a:solidFill>
                <a:schemeClr val="accent6">
                  <a:lumMod val="50000"/>
                </a:schemeClr>
              </a:solidFill>
              <a:miter lim="800000"/>
            </a:ln>
            <a:effectLst>
              <a:glow rad="139700">
                <a:schemeClr val="accent6">
                  <a:lumMod val="50000"/>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plots'!$AK$5:$AK$19</c:f>
              <c:numCache>
                <c:formatCode>General</c:formatCode>
                <c:ptCount val="12"/>
                <c:pt idx="0">
                  <c:v>14.666666666666668</c:v>
                </c:pt>
                <c:pt idx="1">
                  <c:v>12.80952380952381</c:v>
                </c:pt>
                <c:pt idx="2">
                  <c:v>11.875</c:v>
                </c:pt>
                <c:pt idx="3">
                  <c:v>12.676767676767678</c:v>
                </c:pt>
                <c:pt idx="4">
                  <c:v>13.45</c:v>
                </c:pt>
                <c:pt idx="5">
                  <c:v>13.76923076923077</c:v>
                </c:pt>
              </c:numCache>
            </c:numRef>
          </c:val>
          <c:smooth val="0"/>
          <c:extLst>
            <c:ext xmlns:c16="http://schemas.microsoft.com/office/drawing/2014/chart" uri="{C3380CC4-5D6E-409C-BE32-E72D297353CC}">
              <c16:uniqueId val="{0000002C-751D-4C7E-8707-C6A841E6DFF6}"/>
            </c:ext>
          </c:extLst>
        </c:ser>
        <c:ser>
          <c:idx val="36"/>
          <c:order val="36"/>
          <c:tx>
            <c:strRef>
              <c:f>'experimental plots'!$AL$3:$AL$4</c:f>
              <c:strCache>
                <c:ptCount val="1"/>
                <c:pt idx="0">
                  <c:v>Romario Shepherd</c:v>
                </c:pt>
              </c:strCache>
            </c:strRef>
          </c:tx>
          <c:spPr>
            <a:ln w="22225" cap="rnd" cmpd="sng" algn="ctr">
              <a:solidFill>
                <a:schemeClr val="accent1">
                  <a:lumMod val="70000"/>
                  <a:lumOff val="30000"/>
                </a:schemeClr>
              </a:solidFill>
              <a:miter lim="800000"/>
            </a:ln>
            <a:effectLst>
              <a:glow rad="139700">
                <a:schemeClr val="accent1">
                  <a:lumMod val="70000"/>
                  <a:lumOff val="30000"/>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plots'!$AL$5:$AL$19</c:f>
              <c:numCache>
                <c:formatCode>General</c:formatCode>
                <c:ptCount val="12"/>
                <c:pt idx="6">
                  <c:v>#N/A</c:v>
                </c:pt>
                <c:pt idx="7">
                  <c:v>25</c:v>
                </c:pt>
                <c:pt idx="8">
                  <c:v>20</c:v>
                </c:pt>
                <c:pt idx="9">
                  <c:v>13.333333333333332</c:v>
                </c:pt>
                <c:pt idx="10">
                  <c:v>13.75</c:v>
                </c:pt>
                <c:pt idx="11">
                  <c:v>27</c:v>
                </c:pt>
              </c:numCache>
            </c:numRef>
          </c:val>
          <c:smooth val="0"/>
          <c:extLst>
            <c:ext xmlns:c16="http://schemas.microsoft.com/office/drawing/2014/chart" uri="{C3380CC4-5D6E-409C-BE32-E72D297353CC}">
              <c16:uniqueId val="{0000002D-751D-4C7E-8707-C6A841E6DFF6}"/>
            </c:ext>
          </c:extLst>
        </c:ser>
        <c:ser>
          <c:idx val="37"/>
          <c:order val="37"/>
          <c:tx>
            <c:strRef>
              <c:f>'experimental plots'!$AM$3:$AM$4</c:f>
              <c:strCache>
                <c:ptCount val="1"/>
                <c:pt idx="0">
                  <c:v>Shahbaz Ahmed</c:v>
                </c:pt>
              </c:strCache>
            </c:strRef>
          </c:tx>
          <c:spPr>
            <a:ln w="22225" cap="rnd" cmpd="sng" algn="ctr">
              <a:solidFill>
                <a:schemeClr val="accent2">
                  <a:lumMod val="70000"/>
                  <a:lumOff val="30000"/>
                </a:schemeClr>
              </a:solidFill>
              <a:miter lim="800000"/>
            </a:ln>
            <a:effectLst>
              <a:glow rad="139700">
                <a:schemeClr val="accent2">
                  <a:lumMod val="70000"/>
                  <a:lumOff val="30000"/>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plots'!$AM$5:$AM$19</c:f>
              <c:numCache>
                <c:formatCode>General</c:formatCode>
                <c:ptCount val="12"/>
                <c:pt idx="0">
                  <c:v>0</c:v>
                </c:pt>
                <c:pt idx="1">
                  <c:v>0</c:v>
                </c:pt>
                <c:pt idx="2">
                  <c:v>0</c:v>
                </c:pt>
                <c:pt idx="3">
                  <c:v>0</c:v>
                </c:pt>
                <c:pt idx="4">
                  <c:v>0</c:v>
                </c:pt>
                <c:pt idx="5">
                  <c:v>12.5</c:v>
                </c:pt>
              </c:numCache>
            </c:numRef>
          </c:val>
          <c:smooth val="0"/>
          <c:extLst>
            <c:ext xmlns:c16="http://schemas.microsoft.com/office/drawing/2014/chart" uri="{C3380CC4-5D6E-409C-BE32-E72D297353CC}">
              <c16:uniqueId val="{0000002E-751D-4C7E-8707-C6A841E6DFF6}"/>
            </c:ext>
          </c:extLst>
        </c:ser>
        <c:ser>
          <c:idx val="38"/>
          <c:order val="38"/>
          <c:tx>
            <c:strRef>
              <c:f>'experimental plots'!$AN$3:$AN$4</c:f>
              <c:strCache>
                <c:ptCount val="1"/>
                <c:pt idx="0">
                  <c:v>Shamar Joseph</c:v>
                </c:pt>
              </c:strCache>
            </c:strRef>
          </c:tx>
          <c:spPr>
            <a:ln w="22225" cap="rnd" cmpd="sng" algn="ctr">
              <a:solidFill>
                <a:schemeClr val="accent3">
                  <a:lumMod val="70000"/>
                  <a:lumOff val="30000"/>
                </a:schemeClr>
              </a:solidFill>
              <a:miter lim="800000"/>
            </a:ln>
            <a:effectLst>
              <a:glow rad="139700">
                <a:schemeClr val="accent3">
                  <a:lumMod val="70000"/>
                  <a:lumOff val="30000"/>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plots'!$AN$5:$AN$19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2F-751D-4C7E-8707-C6A841E6DFF6}"/>
            </c:ext>
          </c:extLst>
        </c:ser>
        <c:ser>
          <c:idx val="39"/>
          <c:order val="39"/>
          <c:tx>
            <c:strRef>
              <c:f>'experimental plots'!$AO$3:$AO$4</c:f>
              <c:strCache>
                <c:ptCount val="1"/>
                <c:pt idx="0">
                  <c:v>Shardul Thakur</c:v>
                </c:pt>
              </c:strCache>
            </c:strRef>
          </c:tx>
          <c:spPr>
            <a:ln w="22225" cap="rnd" cmpd="sng" algn="ctr">
              <a:solidFill>
                <a:schemeClr val="accent4">
                  <a:lumMod val="70000"/>
                  <a:lumOff val="30000"/>
                </a:schemeClr>
              </a:solidFill>
              <a:miter lim="800000"/>
            </a:ln>
            <a:effectLst>
              <a:glow rad="139700">
                <a:schemeClr val="accent4">
                  <a:lumMod val="70000"/>
                  <a:lumOff val="30000"/>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plots'!$AO$5:$AO$19</c:f>
              <c:numCache>
                <c:formatCode>General</c:formatCode>
                <c:ptCount val="12"/>
                <c:pt idx="0">
                  <c:v>45.791666666666664</c:v>
                </c:pt>
                <c:pt idx="1">
                  <c:v>40.999999999999993</c:v>
                </c:pt>
                <c:pt idx="2">
                  <c:v>40.999999999999993</c:v>
                </c:pt>
                <c:pt idx="3">
                  <c:v>40.999999999999993</c:v>
                </c:pt>
                <c:pt idx="4">
                  <c:v>41.5</c:v>
                </c:pt>
                <c:pt idx="5">
                  <c:v>41.5</c:v>
                </c:pt>
              </c:numCache>
            </c:numRef>
          </c:val>
          <c:smooth val="0"/>
          <c:extLst>
            <c:ext xmlns:c16="http://schemas.microsoft.com/office/drawing/2014/chart" uri="{C3380CC4-5D6E-409C-BE32-E72D297353CC}">
              <c16:uniqueId val="{00000030-751D-4C7E-8707-C6A841E6DFF6}"/>
            </c:ext>
          </c:extLst>
        </c:ser>
        <c:ser>
          <c:idx val="40"/>
          <c:order val="40"/>
          <c:tx>
            <c:strRef>
              <c:f>'experimental plots'!$AP$3:$AP$4</c:f>
              <c:strCache>
                <c:ptCount val="1"/>
                <c:pt idx="0">
                  <c:v>Suyash Sharma</c:v>
                </c:pt>
              </c:strCache>
            </c:strRef>
          </c:tx>
          <c:spPr>
            <a:ln w="22225" cap="rnd" cmpd="sng" algn="ctr">
              <a:solidFill>
                <a:schemeClr val="accent5">
                  <a:lumMod val="70000"/>
                  <a:lumOff val="30000"/>
                </a:schemeClr>
              </a:solidFill>
              <a:miter lim="800000"/>
            </a:ln>
            <a:effectLst>
              <a:glow rad="139700">
                <a:schemeClr val="accent5">
                  <a:lumMod val="70000"/>
                  <a:lumOff val="30000"/>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plots'!$AP$5:$AP$19</c:f>
              <c:numCache>
                <c:formatCode>General</c:formatCode>
                <c:ptCount val="12"/>
                <c:pt idx="6">
                  <c:v>10.833333333333332</c:v>
                </c:pt>
                <c:pt idx="7">
                  <c:v>16.428571428571427</c:v>
                </c:pt>
                <c:pt idx="8">
                  <c:v>14.375</c:v>
                </c:pt>
                <c:pt idx="9">
                  <c:v>12.777777777777777</c:v>
                </c:pt>
                <c:pt idx="10">
                  <c:v>11.5</c:v>
                </c:pt>
                <c:pt idx="11">
                  <c:v>12.727272727272727</c:v>
                </c:pt>
              </c:numCache>
            </c:numRef>
          </c:val>
          <c:smooth val="0"/>
          <c:extLst>
            <c:ext xmlns:c16="http://schemas.microsoft.com/office/drawing/2014/chart" uri="{C3380CC4-5D6E-409C-BE32-E72D297353CC}">
              <c16:uniqueId val="{00000031-751D-4C7E-8707-C6A841E6DFF6}"/>
            </c:ext>
          </c:extLst>
        </c:ser>
        <c:ser>
          <c:idx val="41"/>
          <c:order val="41"/>
          <c:tx>
            <c:strRef>
              <c:f>'experimental plots'!$AQ$3:$AQ$4</c:f>
              <c:strCache>
                <c:ptCount val="1"/>
                <c:pt idx="0">
                  <c:v>Swapnil Singh</c:v>
                </c:pt>
              </c:strCache>
            </c:strRef>
          </c:tx>
          <c:spPr>
            <a:ln w="22225" cap="rnd" cmpd="sng" algn="ctr">
              <a:solidFill>
                <a:schemeClr val="accent6">
                  <a:lumMod val="70000"/>
                  <a:lumOff val="30000"/>
                </a:schemeClr>
              </a:solidFill>
              <a:miter lim="800000"/>
            </a:ln>
            <a:effectLst>
              <a:glow rad="139700">
                <a:schemeClr val="accent6">
                  <a:lumMod val="70000"/>
                  <a:lumOff val="30000"/>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plots'!$AQ$5:$AQ$19</c:f>
              <c:numCache>
                <c:formatCode>General</c:formatCode>
                <c:ptCount val="12"/>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32-751D-4C7E-8707-C6A841E6DFF6}"/>
            </c:ext>
          </c:extLst>
        </c:ser>
        <c:ser>
          <c:idx val="42"/>
          <c:order val="42"/>
          <c:tx>
            <c:strRef>
              <c:f>'experimental plots'!$AR$3:$AR$4</c:f>
              <c:strCache>
                <c:ptCount val="1"/>
                <c:pt idx="0">
                  <c:v>Swastik Chikara</c:v>
                </c:pt>
              </c:strCache>
            </c:strRef>
          </c:tx>
          <c:spPr>
            <a:ln w="22225" cap="rnd" cmpd="sng" algn="ctr">
              <a:solidFill>
                <a:schemeClr val="accent1">
                  <a:lumMod val="70000"/>
                </a:schemeClr>
              </a:solidFill>
              <a:miter lim="800000"/>
            </a:ln>
            <a:effectLst>
              <a:glow rad="139700">
                <a:schemeClr val="accent1">
                  <a:lumMod val="70000"/>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plots'!$AR$5:$AR$19</c:f>
              <c:numCache>
                <c:formatCode>General</c:formatCode>
                <c:ptCount val="12"/>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33-751D-4C7E-8707-C6A841E6DFF6}"/>
            </c:ext>
          </c:extLst>
        </c:ser>
        <c:ser>
          <c:idx val="43"/>
          <c:order val="43"/>
          <c:tx>
            <c:strRef>
              <c:f>'experimental plots'!$AS$3:$AS$4</c:f>
              <c:strCache>
                <c:ptCount val="1"/>
                <c:pt idx="0">
                  <c:v>Tim David</c:v>
                </c:pt>
              </c:strCache>
            </c:strRef>
          </c:tx>
          <c:spPr>
            <a:ln w="22225" cap="rnd" cmpd="sng" algn="ctr">
              <a:solidFill>
                <a:schemeClr val="accent2">
                  <a:lumMod val="70000"/>
                </a:schemeClr>
              </a:solidFill>
              <a:miter lim="800000"/>
            </a:ln>
            <a:effectLst>
              <a:glow rad="139700">
                <a:schemeClr val="accent2">
                  <a:lumMod val="70000"/>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plots'!$AS$5:$AS$19</c:f>
              <c:numCache>
                <c:formatCode>General</c:formatCode>
                <c:ptCount val="12"/>
                <c:pt idx="6">
                  <c:v>33.714285714285715</c:v>
                </c:pt>
                <c:pt idx="7">
                  <c:v>36.125</c:v>
                </c:pt>
                <c:pt idx="8">
                  <c:v>34.666666666666664</c:v>
                </c:pt>
                <c:pt idx="9">
                  <c:v>32.833333333333329</c:v>
                </c:pt>
                <c:pt idx="10">
                  <c:v>28.97402597402597</c:v>
                </c:pt>
                <c:pt idx="11">
                  <c:v>25.875</c:v>
                </c:pt>
              </c:numCache>
            </c:numRef>
          </c:val>
          <c:smooth val="0"/>
          <c:extLst>
            <c:ext xmlns:c16="http://schemas.microsoft.com/office/drawing/2014/chart" uri="{C3380CC4-5D6E-409C-BE32-E72D297353CC}">
              <c16:uniqueId val="{00000034-751D-4C7E-8707-C6A841E6DFF6}"/>
            </c:ext>
          </c:extLst>
        </c:ser>
        <c:ser>
          <c:idx val="44"/>
          <c:order val="44"/>
          <c:tx>
            <c:strRef>
              <c:f>'experimental plots'!$AT$3:$AT$4</c:f>
              <c:strCache>
                <c:ptCount val="1"/>
                <c:pt idx="0">
                  <c:v>Virat Kohli</c:v>
                </c:pt>
              </c:strCache>
            </c:strRef>
          </c:tx>
          <c:spPr>
            <a:ln w="22225" cap="rnd" cmpd="sng" algn="ctr">
              <a:solidFill>
                <a:schemeClr val="accent3">
                  <a:lumMod val="70000"/>
                </a:schemeClr>
              </a:solidFill>
              <a:miter lim="800000"/>
            </a:ln>
            <a:effectLst>
              <a:glow rad="139700">
                <a:schemeClr val="accent3">
                  <a:lumMod val="70000"/>
                  <a:satMod val="175000"/>
                  <a:alpha val="1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plots'!$AT$5:$AT$19</c:f>
              <c:numCache>
                <c:formatCode>General</c:formatCode>
                <c:ptCount val="12"/>
                <c:pt idx="6">
                  <c:v>34.61904761904762</c:v>
                </c:pt>
                <c:pt idx="7">
                  <c:v>39.321428571428569</c:v>
                </c:pt>
                <c:pt idx="8">
                  <c:v>43.208333333333336</c:v>
                </c:pt>
                <c:pt idx="9">
                  <c:v>45.611111111111114</c:v>
                </c:pt>
                <c:pt idx="10">
                  <c:v>47.290909090909096</c:v>
                </c:pt>
                <c:pt idx="11">
                  <c:v>46.93181818181818</c:v>
                </c:pt>
              </c:numCache>
            </c:numRef>
          </c:val>
          <c:smooth val="0"/>
          <c:extLst>
            <c:ext xmlns:c16="http://schemas.microsoft.com/office/drawing/2014/chart" uri="{C3380CC4-5D6E-409C-BE32-E72D297353CC}">
              <c16:uniqueId val="{00000035-751D-4C7E-8707-C6A841E6DFF6}"/>
            </c:ext>
          </c:extLst>
        </c:ser>
        <c:ser>
          <c:idx val="45"/>
          <c:order val="45"/>
          <c:tx>
            <c:strRef>
              <c:f>'experimental plots'!$AU$3:$AU$4</c:f>
              <c:strCache>
                <c:ptCount val="1"/>
                <c:pt idx="0">
                  <c:v>Yash Dayal</c:v>
                </c:pt>
              </c:strCache>
            </c:strRef>
          </c:tx>
          <c:spPr>
            <a:ln w="22225" cap="rnd" cmpd="sng" algn="ctr">
              <a:solidFill>
                <a:schemeClr val="accent4">
                  <a:lumMod val="70000"/>
                </a:schemeClr>
              </a:solidFill>
              <a:miter lim="800000"/>
            </a:ln>
            <a:effectLst>
              <a:glow rad="139700">
                <a:schemeClr val="accent4">
                  <a:lumMod val="70000"/>
                  <a:satMod val="175000"/>
                  <a:alpha val="1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plots'!$AU$5:$AU$19</c:f>
              <c:numCache>
                <c:formatCode>General</c:formatCode>
                <c:ptCount val="12"/>
                <c:pt idx="6">
                  <c:v>27.142857142857142</c:v>
                </c:pt>
                <c:pt idx="7">
                  <c:v>23.75</c:v>
                </c:pt>
                <c:pt idx="8">
                  <c:v>23.888888888888889</c:v>
                </c:pt>
                <c:pt idx="9">
                  <c:v>24</c:v>
                </c:pt>
                <c:pt idx="10">
                  <c:v>24.09090909090909</c:v>
                </c:pt>
                <c:pt idx="11">
                  <c:v>22.083333333333336</c:v>
                </c:pt>
              </c:numCache>
            </c:numRef>
          </c:val>
          <c:smooth val="0"/>
          <c:extLst>
            <c:ext xmlns:c16="http://schemas.microsoft.com/office/drawing/2014/chart" uri="{C3380CC4-5D6E-409C-BE32-E72D297353CC}">
              <c16:uniqueId val="{00000036-751D-4C7E-8707-C6A841E6DFF6}"/>
            </c:ext>
          </c:extLst>
        </c:ser>
        <c:ser>
          <c:idx val="46"/>
          <c:order val="46"/>
          <c:tx>
            <c:strRef>
              <c:f>'experimental plots'!$AV$3:$AV$4</c:f>
              <c:strCache>
                <c:ptCount val="1"/>
                <c:pt idx="0">
                  <c:v>Yuvraj Chaudhary</c:v>
                </c:pt>
              </c:strCache>
            </c:strRef>
          </c:tx>
          <c:spPr>
            <a:ln w="22225" cap="rnd" cmpd="sng" algn="ctr">
              <a:solidFill>
                <a:schemeClr val="accent5">
                  <a:lumMod val="70000"/>
                </a:schemeClr>
              </a:solidFill>
              <a:miter lim="800000"/>
            </a:ln>
            <a:effectLst>
              <a:glow rad="139700">
                <a:schemeClr val="accent5">
                  <a:lumMod val="70000"/>
                  <a:satMod val="175000"/>
                  <a:alpha val="1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plots'!$AV$5:$AV$19</c:f>
              <c:numCache>
                <c:formatCode>General</c:formatCode>
                <c:ptCount val="12"/>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37-751D-4C7E-8707-C6A841E6DFF6}"/>
            </c:ext>
          </c:extLst>
        </c:ser>
        <c:ser>
          <c:idx val="47"/>
          <c:order val="47"/>
          <c:tx>
            <c:strRef>
              <c:f>'experimental plots'!$AW$3:$AW$4</c:f>
              <c:strCache>
                <c:ptCount val="1"/>
                <c:pt idx="0">
                  <c:v>William O Rourke</c:v>
                </c:pt>
              </c:strCache>
            </c:strRef>
          </c:tx>
          <c:spPr>
            <a:ln w="22225" cap="rnd" cmpd="sng" algn="ctr">
              <a:solidFill>
                <a:schemeClr val="accent6">
                  <a:lumMod val="70000"/>
                </a:schemeClr>
              </a:solidFill>
              <a:miter lim="800000"/>
            </a:ln>
            <a:effectLst>
              <a:glow rad="139700">
                <a:schemeClr val="accent6">
                  <a:lumMod val="70000"/>
                  <a:satMod val="175000"/>
                  <a:alpha val="1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plots'!$AW$5:$AW$19</c:f>
              <c:numCache>
                <c:formatCode>General</c:formatCode>
                <c:ptCount val="12"/>
                <c:pt idx="4">
                  <c:v>25</c:v>
                </c:pt>
                <c:pt idx="5">
                  <c:v>57.5</c:v>
                </c:pt>
              </c:numCache>
            </c:numRef>
          </c:val>
          <c:smooth val="0"/>
          <c:extLst>
            <c:ext xmlns:c16="http://schemas.microsoft.com/office/drawing/2014/chart" uri="{C3380CC4-5D6E-409C-BE32-E72D297353CC}">
              <c16:uniqueId val="{00000038-751D-4C7E-8707-C6A841E6DFF6}"/>
            </c:ext>
          </c:extLst>
        </c:ser>
        <c:ser>
          <c:idx val="48"/>
          <c:order val="48"/>
          <c:tx>
            <c:strRef>
              <c:f>'experimental plots'!$AX$3:$AX$4</c:f>
              <c:strCache>
                <c:ptCount val="1"/>
                <c:pt idx="0">
                  <c:v>Mayank Agarwal</c:v>
                </c:pt>
              </c:strCache>
            </c:strRef>
          </c:tx>
          <c:spPr>
            <a:ln w="22225" cap="rnd">
              <a:solidFill>
                <a:schemeClr val="accent1">
                  <a:lumMod val="50000"/>
                  <a:lumOff val="50000"/>
                </a:schemeClr>
              </a:solidFill>
            </a:ln>
            <a:effectLst>
              <a:glow rad="139700">
                <a:schemeClr val="accent1">
                  <a:lumMod val="50000"/>
                  <a:lumOff val="50000"/>
                  <a:satMod val="175000"/>
                  <a:alpha val="1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plots'!$AX$5:$AX$19</c:f>
              <c:numCache>
                <c:formatCode>General</c:formatCode>
                <c:ptCount val="12"/>
                <c:pt idx="11">
                  <c:v>0</c:v>
                </c:pt>
              </c:numCache>
            </c:numRef>
          </c:val>
          <c:smooth val="0"/>
          <c:extLst>
            <c:ext xmlns:c16="http://schemas.microsoft.com/office/drawing/2014/chart" uri="{C3380CC4-5D6E-409C-BE32-E72D297353CC}">
              <c16:uniqueId val="{00000039-751D-4C7E-8707-C6A841E6DFF6}"/>
            </c:ext>
          </c:extLst>
        </c:ser>
        <c:dLbls>
          <c:showLegendKey val="0"/>
          <c:showVal val="0"/>
          <c:showCatName val="0"/>
          <c:showSerName val="0"/>
          <c:showPercent val="0"/>
          <c:showBubbleSize val="0"/>
        </c:dLbls>
        <c:marker val="1"/>
        <c:smooth val="0"/>
        <c:axId val="282037584"/>
        <c:axId val="1948843584"/>
      </c:lineChart>
      <c:catAx>
        <c:axId val="282037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2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'experimental plots'!$B$3:$B$4</c:f>
              <c:strCache>
                <c:ptCount val="1"/>
                <c:pt idx="0">
                  <c:v>Abdul Samad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plots'!$B$5:$B$19</c:f>
              <c:numCache>
                <c:formatCode>General</c:formatCode>
                <c:ptCount val="12"/>
                <c:pt idx="0">
                  <c:v>17.785714285714285</c:v>
                </c:pt>
                <c:pt idx="1">
                  <c:v>15.607142857142858</c:v>
                </c:pt>
                <c:pt idx="2">
                  <c:v>13.958333333333332</c:v>
                </c:pt>
                <c:pt idx="3">
                  <c:v>15.777777777777779</c:v>
                </c:pt>
                <c:pt idx="4">
                  <c:v>14.527272727272727</c:v>
                </c:pt>
                <c:pt idx="5">
                  <c:v>15.55</c:v>
                </c:pt>
              </c:numCache>
            </c:numRef>
          </c:val>
          <c:extLst>
            <c:ext xmlns:c16="http://schemas.microsoft.com/office/drawing/2014/chart" uri="{C3380CC4-5D6E-409C-BE32-E72D297353CC}">
              <c16:uniqueId val="{00000000-C0D1-4708-A290-7E195E67AB57}"/>
            </c:ext>
          </c:extLst>
        </c:ser>
        <c:ser>
          <c:idx val="1"/>
          <c:order val="1"/>
          <c:tx>
            <c:strRef>
              <c:f>'experimental plots'!$C$3:$C$4</c:f>
              <c:strCache>
                <c:ptCount val="1"/>
                <c:pt idx="0">
                  <c:v>Abhinandan Singh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plots'!$C$5:$C$19</c:f>
              <c:numCache>
                <c:formatCode>General</c:formatCode>
                <c:ptCount val="12"/>
                <c:pt idx="6">
                  <c:v>#N/A</c:v>
                </c:pt>
                <c:pt idx="7">
                  <c:v>#N/A</c:v>
                </c:pt>
                <c:pt idx="8">
                  <c:v>#N/A</c:v>
                </c:pt>
                <c:pt idx="9">
                  <c:v>#N/A</c:v>
                </c:pt>
                <c:pt idx="10">
                  <c:v>#N/A</c:v>
                </c:pt>
                <c:pt idx="11">
                  <c:v>#N/A</c:v>
                </c:pt>
              </c:numCache>
            </c:numRef>
          </c:val>
          <c:extLst>
            <c:ext xmlns:c16="http://schemas.microsoft.com/office/drawing/2014/chart" uri="{C3380CC4-5D6E-409C-BE32-E72D297353CC}">
              <c16:uniqueId val="{00000048-8747-4D7F-9556-3AF81706352C}"/>
            </c:ext>
          </c:extLst>
        </c:ser>
        <c:ser>
          <c:idx val="2"/>
          <c:order val="2"/>
          <c:tx>
            <c:strRef>
              <c:f>'experimental plots'!$D$3:$D$4</c:f>
              <c:strCache>
                <c:ptCount val="1"/>
                <c:pt idx="0">
                  <c:v>Aiden Markram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plots'!$D$5:$D$19</c:f>
              <c:numCache>
                <c:formatCode>General</c:formatCode>
                <c:ptCount val="12"/>
                <c:pt idx="0">
                  <c:v>47.214285714285715</c:v>
                </c:pt>
                <c:pt idx="1">
                  <c:v>53.611111111111114</c:v>
                </c:pt>
                <c:pt idx="2">
                  <c:v>48.888888888888886</c:v>
                </c:pt>
                <c:pt idx="3">
                  <c:v>45.472727272727269</c:v>
                </c:pt>
                <c:pt idx="4">
                  <c:v>47.015151515151516</c:v>
                </c:pt>
                <c:pt idx="5">
                  <c:v>47.352564102564102</c:v>
                </c:pt>
              </c:numCache>
            </c:numRef>
          </c:val>
          <c:extLst>
            <c:ext xmlns:c16="http://schemas.microsoft.com/office/drawing/2014/chart" uri="{C3380CC4-5D6E-409C-BE32-E72D297353CC}">
              <c16:uniqueId val="{00000049-8747-4D7F-9556-3AF81706352C}"/>
            </c:ext>
          </c:extLst>
        </c:ser>
        <c:ser>
          <c:idx val="3"/>
          <c:order val="3"/>
          <c:tx>
            <c:strRef>
              <c:f>'experimental plots'!$E$3:$E$4</c:f>
              <c:strCache>
                <c:ptCount val="1"/>
                <c:pt idx="0">
                  <c:v>Akash Deep</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plots'!$E$5:$E$19</c:f>
              <c:numCache>
                <c:formatCode>General</c:formatCode>
                <c:ptCount val="12"/>
                <c:pt idx="0">
                  <c:v>18.75</c:v>
                </c:pt>
                <c:pt idx="1">
                  <c:v>18.75</c:v>
                </c:pt>
                <c:pt idx="2">
                  <c:v>18.75</c:v>
                </c:pt>
                <c:pt idx="3">
                  <c:v>18.75</c:v>
                </c:pt>
                <c:pt idx="4">
                  <c:v>15</c:v>
                </c:pt>
                <c:pt idx="5">
                  <c:v>12.5</c:v>
                </c:pt>
              </c:numCache>
            </c:numRef>
          </c:val>
          <c:extLst>
            <c:ext xmlns:c16="http://schemas.microsoft.com/office/drawing/2014/chart" uri="{C3380CC4-5D6E-409C-BE32-E72D297353CC}">
              <c16:uniqueId val="{0000004A-8747-4D7F-9556-3AF81706352C}"/>
            </c:ext>
          </c:extLst>
        </c:ser>
        <c:ser>
          <c:idx val="4"/>
          <c:order val="4"/>
          <c:tx>
            <c:strRef>
              <c:f>'experimental plots'!$F$3:$F$4</c:f>
              <c:strCache>
                <c:ptCount val="1"/>
                <c:pt idx="0">
                  <c:v>Akash Singh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plots'!$F$5:$F$19</c:f>
              <c:numCache>
                <c:formatCode>General</c:formatCode>
                <c:ptCount val="12"/>
                <c:pt idx="0">
                  <c:v>#N/A</c:v>
                </c:pt>
                <c:pt idx="1">
                  <c:v>#N/A</c:v>
                </c:pt>
                <c:pt idx="2">
                  <c:v>#N/A</c:v>
                </c:pt>
                <c:pt idx="3">
                  <c:v>50</c:v>
                </c:pt>
                <c:pt idx="4">
                  <c:v>50</c:v>
                </c:pt>
                <c:pt idx="5">
                  <c:v>37.5</c:v>
                </c:pt>
              </c:numCache>
            </c:numRef>
          </c:val>
          <c:extLst>
            <c:ext xmlns:c16="http://schemas.microsoft.com/office/drawing/2014/chart" uri="{C3380CC4-5D6E-409C-BE32-E72D297353CC}">
              <c16:uniqueId val="{0000004B-8747-4D7F-9556-3AF81706352C}"/>
            </c:ext>
          </c:extLst>
        </c:ser>
        <c:ser>
          <c:idx val="5"/>
          <c:order val="5"/>
          <c:tx>
            <c:strRef>
              <c:f>'experimental plots'!$G$3:$G$4</c:f>
              <c:strCache>
                <c:ptCount val="1"/>
                <c:pt idx="0">
                  <c:v>Arshin Kulkarni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plots'!$G$5:$G$19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4C-8747-4D7F-9556-3AF81706352C}"/>
            </c:ext>
          </c:extLst>
        </c:ser>
        <c:ser>
          <c:idx val="6"/>
          <c:order val="6"/>
          <c:tx>
            <c:strRef>
              <c:f>'experimental plots'!$H$3:$H$4</c:f>
              <c:strCache>
                <c:ptCount val="1"/>
                <c:pt idx="0">
                  <c:v>Aryan Juyal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plots'!$H$5:$H$19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4D-8747-4D7F-9556-3AF81706352C}"/>
            </c:ext>
          </c:extLst>
        </c:ser>
        <c:ser>
          <c:idx val="7"/>
          <c:order val="7"/>
          <c:tx>
            <c:strRef>
              <c:f>'experimental plots'!$I$3:$I$4</c:f>
              <c:strCache>
                <c:ptCount val="1"/>
                <c:pt idx="0">
                  <c:v>Avesh Khan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plots'!$I$5:$I$19</c:f>
              <c:numCache>
                <c:formatCode>General</c:formatCode>
                <c:ptCount val="12"/>
                <c:pt idx="0">
                  <c:v>32.857142857142854</c:v>
                </c:pt>
                <c:pt idx="1">
                  <c:v>28.75</c:v>
                </c:pt>
                <c:pt idx="2">
                  <c:v>31.111111111111111</c:v>
                </c:pt>
                <c:pt idx="3">
                  <c:v>28.666666666666668</c:v>
                </c:pt>
                <c:pt idx="4">
                  <c:v>26.121212121212121</c:v>
                </c:pt>
                <c:pt idx="5">
                  <c:v>28.166666666666668</c:v>
                </c:pt>
              </c:numCache>
            </c:numRef>
          </c:val>
          <c:extLst>
            <c:ext xmlns:c16="http://schemas.microsoft.com/office/drawing/2014/chart" uri="{C3380CC4-5D6E-409C-BE32-E72D297353CC}">
              <c16:uniqueId val="{0000004E-8747-4D7F-9556-3AF81706352C}"/>
            </c:ext>
          </c:extLst>
        </c:ser>
        <c:ser>
          <c:idx val="8"/>
          <c:order val="8"/>
          <c:tx>
            <c:strRef>
              <c:f>'experimental plots'!$J$3:$J$4</c:f>
              <c:strCache>
                <c:ptCount val="1"/>
                <c:pt idx="0">
                  <c:v>Ayush Badoni</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plots'!$J$5:$J$19</c:f>
              <c:numCache>
                <c:formatCode>General</c:formatCode>
                <c:ptCount val="12"/>
                <c:pt idx="0">
                  <c:v>25.583333333333332</c:v>
                </c:pt>
                <c:pt idx="1">
                  <c:v>27.19047619047619</c:v>
                </c:pt>
                <c:pt idx="2">
                  <c:v>29.75</c:v>
                </c:pt>
                <c:pt idx="3">
                  <c:v>32.090909090909093</c:v>
                </c:pt>
                <c:pt idx="4">
                  <c:v>29.25</c:v>
                </c:pt>
                <c:pt idx="5">
                  <c:v>32.807692307692307</c:v>
                </c:pt>
              </c:numCache>
            </c:numRef>
          </c:val>
          <c:extLst>
            <c:ext xmlns:c16="http://schemas.microsoft.com/office/drawing/2014/chart" uri="{C3380CC4-5D6E-409C-BE32-E72D297353CC}">
              <c16:uniqueId val="{00000000-7012-4C7C-8441-5689537E7904}"/>
            </c:ext>
          </c:extLst>
        </c:ser>
        <c:ser>
          <c:idx val="9"/>
          <c:order val="9"/>
          <c:tx>
            <c:strRef>
              <c:f>'experimental plots'!$K$3:$K$4</c:f>
              <c:strCache>
                <c:ptCount val="1"/>
                <c:pt idx="0">
                  <c:v>Bhuvneshwar Kumar</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plots'!$K$5:$K$19</c:f>
              <c:numCache>
                <c:formatCode>General</c:formatCode>
                <c:ptCount val="12"/>
                <c:pt idx="6">
                  <c:v>33.999999999999993</c:v>
                </c:pt>
                <c:pt idx="7">
                  <c:v>29.238095238095237</c:v>
                </c:pt>
                <c:pt idx="8">
                  <c:v>30.666666666666668</c:v>
                </c:pt>
                <c:pt idx="9">
                  <c:v>37.333333333333329</c:v>
                </c:pt>
                <c:pt idx="10">
                  <c:v>33.666666666666671</c:v>
                </c:pt>
                <c:pt idx="11">
                  <c:v>34.88636363636364</c:v>
                </c:pt>
              </c:numCache>
            </c:numRef>
          </c:val>
          <c:extLst>
            <c:ext xmlns:c16="http://schemas.microsoft.com/office/drawing/2014/chart" uri="{C3380CC4-5D6E-409C-BE32-E72D297353CC}">
              <c16:uniqueId val="{00000002-7012-4C7C-8441-5689537E7904}"/>
            </c:ext>
          </c:extLst>
        </c:ser>
        <c:ser>
          <c:idx val="10"/>
          <c:order val="10"/>
          <c:tx>
            <c:strRef>
              <c:f>'experimental plots'!$L$3:$L$4</c:f>
              <c:strCache>
                <c:ptCount val="1"/>
                <c:pt idx="0">
                  <c:v>David Miller</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plots'!$L$5:$L$19</c:f>
              <c:numCache>
                <c:formatCode>General</c:formatCode>
                <c:ptCount val="12"/>
                <c:pt idx="0">
                  <c:v>16.625</c:v>
                </c:pt>
                <c:pt idx="1">
                  <c:v>18.041666666666664</c:v>
                </c:pt>
                <c:pt idx="2">
                  <c:v>18.777777777777779</c:v>
                </c:pt>
                <c:pt idx="3">
                  <c:v>19.418181818181818</c:v>
                </c:pt>
                <c:pt idx="4">
                  <c:v>19.418181818181818</c:v>
                </c:pt>
                <c:pt idx="5">
                  <c:v>19.418181818181818</c:v>
                </c:pt>
              </c:numCache>
            </c:numRef>
          </c:val>
          <c:extLst>
            <c:ext xmlns:c16="http://schemas.microsoft.com/office/drawing/2014/chart" uri="{C3380CC4-5D6E-409C-BE32-E72D297353CC}">
              <c16:uniqueId val="{00000000-7202-4E44-8E38-AEE84D54EE96}"/>
            </c:ext>
          </c:extLst>
        </c:ser>
        <c:ser>
          <c:idx val="11"/>
          <c:order val="11"/>
          <c:tx>
            <c:strRef>
              <c:f>'experimental plots'!$M$3:$M$4</c:f>
              <c:strCache>
                <c:ptCount val="1"/>
                <c:pt idx="0">
                  <c:v>Devdutt Padikkal</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plots'!$M$5:$M$19</c:f>
              <c:numCache>
                <c:formatCode>General</c:formatCode>
                <c:ptCount val="12"/>
                <c:pt idx="6">
                  <c:v>18.3</c:v>
                </c:pt>
                <c:pt idx="7">
                  <c:v>21.976190476190474</c:v>
                </c:pt>
                <c:pt idx="8">
                  <c:v>26.017857142857142</c:v>
                </c:pt>
                <c:pt idx="9">
                  <c:v>22.791666666666668</c:v>
                </c:pt>
                <c:pt idx="10">
                  <c:v>22.166666666666668</c:v>
                </c:pt>
                <c:pt idx="11">
                  <c:v>22.166666666666668</c:v>
                </c:pt>
              </c:numCache>
            </c:numRef>
          </c:val>
          <c:extLst>
            <c:ext xmlns:c16="http://schemas.microsoft.com/office/drawing/2014/chart" uri="{C3380CC4-5D6E-409C-BE32-E72D297353CC}">
              <c16:uniqueId val="{00000001-7202-4E44-8E38-AEE84D54EE96}"/>
            </c:ext>
          </c:extLst>
        </c:ser>
        <c:ser>
          <c:idx val="12"/>
          <c:order val="12"/>
          <c:tx>
            <c:strRef>
              <c:f>'experimental plots'!$N$3:$N$4</c:f>
              <c:strCache>
                <c:ptCount val="1"/>
                <c:pt idx="0">
                  <c:v>Digvesh Singh</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plots'!$N$5:$N$19</c:f>
              <c:numCache>
                <c:formatCode>General</c:formatCode>
                <c:ptCount val="12"/>
                <c:pt idx="0">
                  <c:v>30</c:v>
                </c:pt>
                <c:pt idx="1">
                  <c:v>26.666666666666668</c:v>
                </c:pt>
                <c:pt idx="2">
                  <c:v>26.5</c:v>
                </c:pt>
                <c:pt idx="3">
                  <c:v>28.636363636363633</c:v>
                </c:pt>
                <c:pt idx="4">
                  <c:v>31.666666666666668</c:v>
                </c:pt>
                <c:pt idx="5">
                  <c:v>31.666666666666668</c:v>
                </c:pt>
              </c:numCache>
            </c:numRef>
          </c:val>
          <c:extLst>
            <c:ext xmlns:c16="http://schemas.microsoft.com/office/drawing/2014/chart" uri="{C3380CC4-5D6E-409C-BE32-E72D297353CC}">
              <c16:uniqueId val="{00000002-7202-4E44-8E38-AEE84D54EE96}"/>
            </c:ext>
          </c:extLst>
        </c:ser>
        <c:ser>
          <c:idx val="13"/>
          <c:order val="13"/>
          <c:tx>
            <c:strRef>
              <c:f>'experimental plots'!$O$3:$O$4</c:f>
              <c:strCache>
                <c:ptCount val="1"/>
                <c:pt idx="0">
                  <c:v>Himmat Singh</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plots'!$O$5:$O$19</c:f>
              <c:numCache>
                <c:formatCode>General</c:formatCode>
                <c:ptCount val="12"/>
                <c:pt idx="0">
                  <c:v>#N/A</c:v>
                </c:pt>
                <c:pt idx="1">
                  <c:v>#N/A</c:v>
                </c:pt>
                <c:pt idx="2">
                  <c:v>#N/A</c:v>
                </c:pt>
                <c:pt idx="3">
                  <c:v>#N/A</c:v>
                </c:pt>
                <c:pt idx="4">
                  <c:v>#N/A</c:v>
                </c:pt>
                <c:pt idx="5">
                  <c:v>7.5</c:v>
                </c:pt>
              </c:numCache>
            </c:numRef>
          </c:val>
          <c:extLst>
            <c:ext xmlns:c16="http://schemas.microsoft.com/office/drawing/2014/chart" uri="{C3380CC4-5D6E-409C-BE32-E72D297353CC}">
              <c16:uniqueId val="{00000003-7202-4E44-8E38-AEE84D54EE96}"/>
            </c:ext>
          </c:extLst>
        </c:ser>
        <c:ser>
          <c:idx val="14"/>
          <c:order val="14"/>
          <c:tx>
            <c:strRef>
              <c:f>'experimental plots'!$P$3:$P$4</c:f>
              <c:strCache>
                <c:ptCount val="1"/>
                <c:pt idx="0">
                  <c:v>Jacob Bethell</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plots'!$P$5:$P$19</c:f>
              <c:numCache>
                <c:formatCode>General</c:formatCode>
                <c:ptCount val="12"/>
                <c:pt idx="6">
                  <c:v>#N/A</c:v>
                </c:pt>
                <c:pt idx="7">
                  <c:v>#N/A</c:v>
                </c:pt>
                <c:pt idx="8">
                  <c:v>#N/A</c:v>
                </c:pt>
                <c:pt idx="9">
                  <c:v>15</c:v>
                </c:pt>
                <c:pt idx="10">
                  <c:v>19.5</c:v>
                </c:pt>
                <c:pt idx="11">
                  <c:v>19.5</c:v>
                </c:pt>
              </c:numCache>
            </c:numRef>
          </c:val>
          <c:extLst>
            <c:ext xmlns:c16="http://schemas.microsoft.com/office/drawing/2014/chart" uri="{C3380CC4-5D6E-409C-BE32-E72D297353CC}">
              <c16:uniqueId val="{00000004-7202-4E44-8E38-AEE84D54EE96}"/>
            </c:ext>
          </c:extLst>
        </c:ser>
        <c:ser>
          <c:idx val="15"/>
          <c:order val="15"/>
          <c:tx>
            <c:strRef>
              <c:f>'experimental plots'!$Q$3:$Q$4</c:f>
              <c:strCache>
                <c:ptCount val="1"/>
                <c:pt idx="0">
                  <c:v>Jitesh Sharma</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plots'!$Q$5:$Q$19</c:f>
              <c:numCache>
                <c:formatCode>General</c:formatCode>
                <c:ptCount val="12"/>
                <c:pt idx="6">
                  <c:v>31.785714285714288</c:v>
                </c:pt>
                <c:pt idx="7">
                  <c:v>29.074999999999999</c:v>
                </c:pt>
                <c:pt idx="8">
                  <c:v>33.5</c:v>
                </c:pt>
                <c:pt idx="9">
                  <c:v>33</c:v>
                </c:pt>
                <c:pt idx="10">
                  <c:v>31.662337662337663</c:v>
                </c:pt>
                <c:pt idx="11">
                  <c:v>31.5</c:v>
                </c:pt>
              </c:numCache>
            </c:numRef>
          </c:val>
          <c:extLst>
            <c:ext xmlns:c16="http://schemas.microsoft.com/office/drawing/2014/chart" uri="{C3380CC4-5D6E-409C-BE32-E72D297353CC}">
              <c16:uniqueId val="{00000005-7202-4E44-8E38-AEE84D54EE96}"/>
            </c:ext>
          </c:extLst>
        </c:ser>
        <c:ser>
          <c:idx val="16"/>
          <c:order val="16"/>
          <c:tx>
            <c:strRef>
              <c:f>'experimental plots'!$R$3:$R$4</c:f>
              <c:strCache>
                <c:ptCount val="1"/>
                <c:pt idx="0">
                  <c:v>Josh Hazlewood</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plots'!$R$5:$R$19</c:f>
              <c:numCache>
                <c:formatCode>General</c:formatCode>
                <c:ptCount val="12"/>
                <c:pt idx="6">
                  <c:v>42.857142857142854</c:v>
                </c:pt>
                <c:pt idx="7">
                  <c:v>37.5</c:v>
                </c:pt>
                <c:pt idx="8">
                  <c:v>44.444444444444443</c:v>
                </c:pt>
                <c:pt idx="9">
                  <c:v>46.5</c:v>
                </c:pt>
                <c:pt idx="10">
                  <c:v>46.5</c:v>
                </c:pt>
                <c:pt idx="11">
                  <c:v>46.5</c:v>
                </c:pt>
              </c:numCache>
            </c:numRef>
          </c:val>
          <c:extLst>
            <c:ext xmlns:c16="http://schemas.microsoft.com/office/drawing/2014/chart" uri="{C3380CC4-5D6E-409C-BE32-E72D297353CC}">
              <c16:uniqueId val="{00000006-7202-4E44-8E38-AEE84D54EE96}"/>
            </c:ext>
          </c:extLst>
        </c:ser>
        <c:ser>
          <c:idx val="17"/>
          <c:order val="17"/>
          <c:tx>
            <c:strRef>
              <c:f>'experimental plots'!$S$3:$S$4</c:f>
              <c:strCache>
                <c:ptCount val="1"/>
                <c:pt idx="0">
                  <c:v>Krunal Pandya</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plots'!$S$5:$S$19</c:f>
              <c:numCache>
                <c:formatCode>General</c:formatCode>
                <c:ptCount val="12"/>
                <c:pt idx="6">
                  <c:v>32.714285714285715</c:v>
                </c:pt>
                <c:pt idx="7">
                  <c:v>37</c:v>
                </c:pt>
                <c:pt idx="8">
                  <c:v>38.666666666666664</c:v>
                </c:pt>
                <c:pt idx="9">
                  <c:v>41.5</c:v>
                </c:pt>
                <c:pt idx="10">
                  <c:v>41.909090909090907</c:v>
                </c:pt>
                <c:pt idx="11">
                  <c:v>42.65</c:v>
                </c:pt>
              </c:numCache>
            </c:numRef>
          </c:val>
          <c:extLst>
            <c:ext xmlns:c16="http://schemas.microsoft.com/office/drawing/2014/chart" uri="{C3380CC4-5D6E-409C-BE32-E72D297353CC}">
              <c16:uniqueId val="{00000007-7202-4E44-8E38-AEE84D54EE96}"/>
            </c:ext>
          </c:extLst>
        </c:ser>
        <c:ser>
          <c:idx val="18"/>
          <c:order val="18"/>
          <c:tx>
            <c:strRef>
              <c:f>'experimental plots'!$T$3:$T$4</c:f>
              <c:strCache>
                <c:ptCount val="1"/>
                <c:pt idx="0">
                  <c:v>Liam Livingstone</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plots'!$T$5:$T$19</c:f>
              <c:numCache>
                <c:formatCode>General</c:formatCode>
                <c:ptCount val="12"/>
                <c:pt idx="6">
                  <c:v>20.171428571428571</c:v>
                </c:pt>
                <c:pt idx="7">
                  <c:v>20.171428571428571</c:v>
                </c:pt>
                <c:pt idx="8">
                  <c:v>20.171428571428571</c:v>
                </c:pt>
                <c:pt idx="9">
                  <c:v>20.171428571428571</c:v>
                </c:pt>
                <c:pt idx="10">
                  <c:v>20.171428571428571</c:v>
                </c:pt>
                <c:pt idx="11">
                  <c:v>20.171428571428571</c:v>
                </c:pt>
              </c:numCache>
            </c:numRef>
          </c:val>
          <c:extLst>
            <c:ext xmlns:c16="http://schemas.microsoft.com/office/drawing/2014/chart" uri="{C3380CC4-5D6E-409C-BE32-E72D297353CC}">
              <c16:uniqueId val="{00000008-7202-4E44-8E38-AEE84D54EE96}"/>
            </c:ext>
          </c:extLst>
        </c:ser>
        <c:ser>
          <c:idx val="19"/>
          <c:order val="19"/>
          <c:tx>
            <c:strRef>
              <c:f>'experimental plots'!$U$3:$U$4</c:f>
              <c:strCache>
                <c:ptCount val="1"/>
                <c:pt idx="0">
                  <c:v>Lungi Ngidi</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plots'!$U$5:$U$19</c:f>
              <c:numCache>
                <c:formatCode>General</c:formatCode>
                <c:ptCount val="12"/>
                <c:pt idx="6">
                  <c:v>#N/A</c:v>
                </c:pt>
                <c:pt idx="7">
                  <c:v>#N/A</c:v>
                </c:pt>
                <c:pt idx="8">
                  <c:v>#N/A</c:v>
                </c:pt>
                <c:pt idx="9">
                  <c:v>#N/A</c:v>
                </c:pt>
                <c:pt idx="10">
                  <c:v>75</c:v>
                </c:pt>
                <c:pt idx="11">
                  <c:v>50</c:v>
                </c:pt>
              </c:numCache>
            </c:numRef>
          </c:val>
          <c:extLst>
            <c:ext xmlns:c16="http://schemas.microsoft.com/office/drawing/2014/chart" uri="{C3380CC4-5D6E-409C-BE32-E72D297353CC}">
              <c16:uniqueId val="{00000009-7202-4E44-8E38-AEE84D54EE96}"/>
            </c:ext>
          </c:extLst>
        </c:ser>
        <c:ser>
          <c:idx val="20"/>
          <c:order val="20"/>
          <c:tx>
            <c:strRef>
              <c:f>'experimental plots'!$V$3:$V$4</c:f>
              <c:strCache>
                <c:ptCount val="1"/>
                <c:pt idx="0">
                  <c:v>M Siddharth</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plots'!$V$5:$V$19</c:f>
              <c:numCache>
                <c:formatCode>General</c:formatCode>
                <c:ptCount val="12"/>
                <c:pt idx="0">
                  <c:v>32.5</c:v>
                </c:pt>
                <c:pt idx="1">
                  <c:v>32.5</c:v>
                </c:pt>
                <c:pt idx="2">
                  <c:v>32.5</c:v>
                </c:pt>
                <c:pt idx="3">
                  <c:v>32.5</c:v>
                </c:pt>
                <c:pt idx="4">
                  <c:v>32.5</c:v>
                </c:pt>
                <c:pt idx="5">
                  <c:v>32.5</c:v>
                </c:pt>
              </c:numCache>
            </c:numRef>
          </c:val>
          <c:extLst>
            <c:ext xmlns:c16="http://schemas.microsoft.com/office/drawing/2014/chart" uri="{C3380CC4-5D6E-409C-BE32-E72D297353CC}">
              <c16:uniqueId val="{0000000A-7202-4E44-8E38-AEE84D54EE96}"/>
            </c:ext>
          </c:extLst>
        </c:ser>
        <c:ser>
          <c:idx val="21"/>
          <c:order val="21"/>
          <c:tx>
            <c:strRef>
              <c:f>'experimental plots'!$W$3:$W$4</c:f>
              <c:strCache>
                <c:ptCount val="1"/>
                <c:pt idx="0">
                  <c:v>Manoj Bhandage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plots'!$W$5:$W$19</c:f>
              <c:numCache>
                <c:formatCode>General</c:formatCode>
                <c:ptCount val="12"/>
                <c:pt idx="6">
                  <c:v>15</c:v>
                </c:pt>
                <c:pt idx="7">
                  <c:v>15</c:v>
                </c:pt>
                <c:pt idx="8">
                  <c:v>15</c:v>
                </c:pt>
                <c:pt idx="9">
                  <c:v>15</c:v>
                </c:pt>
                <c:pt idx="10">
                  <c:v>15</c:v>
                </c:pt>
                <c:pt idx="11">
                  <c:v>15</c:v>
                </c:pt>
              </c:numCache>
            </c:numRef>
          </c:val>
          <c:extLst>
            <c:ext xmlns:c16="http://schemas.microsoft.com/office/drawing/2014/chart" uri="{C3380CC4-5D6E-409C-BE32-E72D297353CC}">
              <c16:uniqueId val="{0000000B-7202-4E44-8E38-AEE84D54EE96}"/>
            </c:ext>
          </c:extLst>
        </c:ser>
        <c:ser>
          <c:idx val="22"/>
          <c:order val="22"/>
          <c:tx>
            <c:strRef>
              <c:f>'experimental plots'!$X$3:$X$4</c:f>
              <c:strCache>
                <c:ptCount val="1"/>
                <c:pt idx="0">
                  <c:v>Matthew Breetzke</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plots'!$X$5:$X$19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0C-7202-4E44-8E38-AEE84D54EE96}"/>
            </c:ext>
          </c:extLst>
        </c:ser>
        <c:ser>
          <c:idx val="23"/>
          <c:order val="23"/>
          <c:tx>
            <c:strRef>
              <c:f>'experimental plots'!$Y$3:$Y$4</c:f>
              <c:strCache>
                <c:ptCount val="1"/>
                <c:pt idx="0">
                  <c:v>Mayank Yadav</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plots'!$Y$5:$Y$19</c:f>
              <c:numCache>
                <c:formatCode>General</c:formatCode>
                <c:ptCount val="12"/>
                <c:pt idx="0">
                  <c:v>#N/A</c:v>
                </c:pt>
                <c:pt idx="1">
                  <c:v>#N/A</c:v>
                </c:pt>
                <c:pt idx="2">
                  <c:v>50</c:v>
                </c:pt>
                <c:pt idx="3">
                  <c:v>40</c:v>
                </c:pt>
                <c:pt idx="4">
                  <c:v>40</c:v>
                </c:pt>
                <c:pt idx="5">
                  <c:v>40</c:v>
                </c:pt>
              </c:numCache>
            </c:numRef>
          </c:val>
          <c:extLst>
            <c:ext xmlns:c16="http://schemas.microsoft.com/office/drawing/2014/chart" uri="{C3380CC4-5D6E-409C-BE32-E72D297353CC}">
              <c16:uniqueId val="{0000000D-7202-4E44-8E38-AEE84D54EE96}"/>
            </c:ext>
          </c:extLst>
        </c:ser>
        <c:ser>
          <c:idx val="24"/>
          <c:order val="24"/>
          <c:tx>
            <c:strRef>
              <c:f>'experimental plots'!$Z$3:$Z$4</c:f>
              <c:strCache>
                <c:ptCount val="1"/>
                <c:pt idx="0">
                  <c:v>Mitchell Marsh</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plots'!$Z$5:$Z$19</c:f>
              <c:numCache>
                <c:formatCode>General</c:formatCode>
                <c:ptCount val="12"/>
                <c:pt idx="0">
                  <c:v>36.333333333333336</c:v>
                </c:pt>
                <c:pt idx="1">
                  <c:v>37.571428571428569</c:v>
                </c:pt>
                <c:pt idx="2">
                  <c:v>38.791666666666664</c:v>
                </c:pt>
                <c:pt idx="3">
                  <c:v>34.5</c:v>
                </c:pt>
                <c:pt idx="4">
                  <c:v>37.56363636363637</c:v>
                </c:pt>
                <c:pt idx="5">
                  <c:v>41.522727272727273</c:v>
                </c:pt>
              </c:numCache>
            </c:numRef>
          </c:val>
          <c:extLst>
            <c:ext xmlns:c16="http://schemas.microsoft.com/office/drawing/2014/chart" uri="{C3380CC4-5D6E-409C-BE32-E72D297353CC}">
              <c16:uniqueId val="{0000000E-7202-4E44-8E38-AEE84D54EE96}"/>
            </c:ext>
          </c:extLst>
        </c:ser>
        <c:ser>
          <c:idx val="25"/>
          <c:order val="25"/>
          <c:tx>
            <c:strRef>
              <c:f>'experimental plots'!$AA$3:$AA$4</c:f>
              <c:strCache>
                <c:ptCount val="1"/>
                <c:pt idx="0">
                  <c:v>Mohit Rathee</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plots'!$AA$5:$AA$19</c:f>
              <c:numCache>
                <c:formatCode>General</c:formatCode>
                <c:ptCount val="12"/>
                <c:pt idx="6">
                  <c:v>#N/A</c:v>
                </c:pt>
                <c:pt idx="7">
                  <c:v>#N/A</c:v>
                </c:pt>
                <c:pt idx="8">
                  <c:v>#N/A</c:v>
                </c:pt>
                <c:pt idx="9">
                  <c:v>#N/A</c:v>
                </c:pt>
                <c:pt idx="10">
                  <c:v>#N/A</c:v>
                </c:pt>
                <c:pt idx="11">
                  <c:v>#N/A</c:v>
                </c:pt>
              </c:numCache>
            </c:numRef>
          </c:val>
          <c:extLst>
            <c:ext xmlns:c16="http://schemas.microsoft.com/office/drawing/2014/chart" uri="{C3380CC4-5D6E-409C-BE32-E72D297353CC}">
              <c16:uniqueId val="{0000000F-7202-4E44-8E38-AEE84D54EE96}"/>
            </c:ext>
          </c:extLst>
        </c:ser>
        <c:ser>
          <c:idx val="26"/>
          <c:order val="26"/>
          <c:tx>
            <c:strRef>
              <c:f>'experimental plots'!$AB$3:$AB$4</c:f>
              <c:strCache>
                <c:ptCount val="1"/>
                <c:pt idx="0">
                  <c:v>Mohsin Khan</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plots'!$AB$5:$AB$19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23-7202-4E44-8E38-AEE84D54EE96}"/>
            </c:ext>
          </c:extLst>
        </c:ser>
        <c:ser>
          <c:idx val="27"/>
          <c:order val="27"/>
          <c:tx>
            <c:strRef>
              <c:f>'experimental plots'!$AC$3:$AC$4</c:f>
              <c:strCache>
                <c:ptCount val="1"/>
                <c:pt idx="0">
                  <c:v>Nicholas Pooran</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plots'!$AC$5:$AC$19</c:f>
              <c:numCache>
                <c:formatCode>General</c:formatCode>
                <c:ptCount val="12"/>
                <c:pt idx="0">
                  <c:v>51.392857142857146</c:v>
                </c:pt>
                <c:pt idx="1">
                  <c:v>46.25</c:v>
                </c:pt>
                <c:pt idx="2">
                  <c:v>45.722222222222221</c:v>
                </c:pt>
                <c:pt idx="3">
                  <c:v>43.209090909090904</c:v>
                </c:pt>
                <c:pt idx="4">
                  <c:v>43.454545454545453</c:v>
                </c:pt>
                <c:pt idx="5">
                  <c:v>44.564102564102569</c:v>
                </c:pt>
              </c:numCache>
            </c:numRef>
          </c:val>
          <c:extLst>
            <c:ext xmlns:c16="http://schemas.microsoft.com/office/drawing/2014/chart" uri="{C3380CC4-5D6E-409C-BE32-E72D297353CC}">
              <c16:uniqueId val="{00000024-7202-4E44-8E38-AEE84D54EE96}"/>
            </c:ext>
          </c:extLst>
        </c:ser>
        <c:ser>
          <c:idx val="28"/>
          <c:order val="28"/>
          <c:tx>
            <c:strRef>
              <c:f>'experimental plots'!$AD$3:$AD$4</c:f>
              <c:strCache>
                <c:ptCount val="1"/>
                <c:pt idx="0">
                  <c:v>Nuwan Thushara</c:v>
                </c:pt>
              </c:strCache>
            </c:strRef>
          </c:tx>
          <c:spPr>
            <a:ln w="34925" cap="rnd">
              <a:solidFill>
                <a:schemeClr val="accent5">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plots'!$AD$5:$AD$19</c:f>
              <c:numCache>
                <c:formatCode>General</c:formatCode>
                <c:ptCount val="12"/>
                <c:pt idx="6">
                  <c:v>#N/A</c:v>
                </c:pt>
                <c:pt idx="7">
                  <c:v>#N/A</c:v>
                </c:pt>
                <c:pt idx="8">
                  <c:v>#N/A</c:v>
                </c:pt>
                <c:pt idx="9">
                  <c:v>#N/A</c:v>
                </c:pt>
                <c:pt idx="10">
                  <c:v>#N/A</c:v>
                </c:pt>
                <c:pt idx="11">
                  <c:v>#N/A</c:v>
                </c:pt>
              </c:numCache>
            </c:numRef>
          </c:val>
          <c:extLst>
            <c:ext xmlns:c16="http://schemas.microsoft.com/office/drawing/2014/chart" uri="{C3380CC4-5D6E-409C-BE32-E72D297353CC}">
              <c16:uniqueId val="{00000025-7202-4E44-8E38-AEE84D54EE96}"/>
            </c:ext>
          </c:extLst>
        </c:ser>
        <c:ser>
          <c:idx val="29"/>
          <c:order val="29"/>
          <c:tx>
            <c:strRef>
              <c:f>'experimental plots'!$AE$3:$AE$4</c:f>
              <c:strCache>
                <c:ptCount val="1"/>
                <c:pt idx="0">
                  <c:v>Phil Salt</c:v>
                </c:pt>
              </c:strCache>
            </c:strRef>
          </c:tx>
          <c:spPr>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plots'!$AE$5:$AE$19</c:f>
              <c:numCache>
                <c:formatCode>General</c:formatCode>
                <c:ptCount val="12"/>
                <c:pt idx="6">
                  <c:v>35.214285714285715</c:v>
                </c:pt>
                <c:pt idx="7">
                  <c:v>30.517857142857142</c:v>
                </c:pt>
                <c:pt idx="8">
                  <c:v>31.75</c:v>
                </c:pt>
                <c:pt idx="9">
                  <c:v>31.75</c:v>
                </c:pt>
                <c:pt idx="10">
                  <c:v>31.75</c:v>
                </c:pt>
                <c:pt idx="11">
                  <c:v>38.222222222222221</c:v>
                </c:pt>
              </c:numCache>
            </c:numRef>
          </c:val>
          <c:extLst>
            <c:ext xmlns:c16="http://schemas.microsoft.com/office/drawing/2014/chart" uri="{C3380CC4-5D6E-409C-BE32-E72D297353CC}">
              <c16:uniqueId val="{00000026-7202-4E44-8E38-AEE84D54EE96}"/>
            </c:ext>
          </c:extLst>
        </c:ser>
        <c:ser>
          <c:idx val="30"/>
          <c:order val="30"/>
          <c:tx>
            <c:strRef>
              <c:f>'experimental plots'!$AF$3:$AF$4</c:f>
              <c:strCache>
                <c:ptCount val="1"/>
                <c:pt idx="0">
                  <c:v>Prince Yadav</c:v>
                </c:pt>
              </c:strCache>
            </c:strRef>
          </c:tx>
          <c:spPr>
            <a:ln w="34925" cap="rnd">
              <a:solidFill>
                <a:schemeClr val="accent1">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plots'!$AF$5:$AF$19</c:f>
              <c:numCache>
                <c:formatCode>General</c:formatCode>
                <c:ptCount val="12"/>
                <c:pt idx="0">
                  <c:v>8.3333333333333321</c:v>
                </c:pt>
                <c:pt idx="1">
                  <c:v>6.25</c:v>
                </c:pt>
                <c:pt idx="2">
                  <c:v>16</c:v>
                </c:pt>
                <c:pt idx="3">
                  <c:v>18.5</c:v>
                </c:pt>
                <c:pt idx="4">
                  <c:v>18.5</c:v>
                </c:pt>
                <c:pt idx="5">
                  <c:v>18.5</c:v>
                </c:pt>
              </c:numCache>
            </c:numRef>
          </c:val>
          <c:extLst>
            <c:ext xmlns:c16="http://schemas.microsoft.com/office/drawing/2014/chart" uri="{C3380CC4-5D6E-409C-BE32-E72D297353CC}">
              <c16:uniqueId val="{00000027-7202-4E44-8E38-AEE84D54EE96}"/>
            </c:ext>
          </c:extLst>
        </c:ser>
        <c:ser>
          <c:idx val="31"/>
          <c:order val="31"/>
          <c:tx>
            <c:strRef>
              <c:f>'experimental plots'!$AG$3:$AG$4</c:f>
              <c:strCache>
                <c:ptCount val="1"/>
                <c:pt idx="0">
                  <c:v>Rajat Patidar</c:v>
                </c:pt>
              </c:strCache>
            </c:strRef>
          </c:tx>
          <c:spPr>
            <a:ln w="34925" cap="rnd">
              <a:solidFill>
                <a:schemeClr val="accent2">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plots'!$AG$5:$AG$19</c:f>
              <c:numCache>
                <c:formatCode>General</c:formatCode>
                <c:ptCount val="12"/>
                <c:pt idx="6">
                  <c:v>31.142857142857142</c:v>
                </c:pt>
                <c:pt idx="7">
                  <c:v>28.041666666666668</c:v>
                </c:pt>
                <c:pt idx="8">
                  <c:v>25.904761904761905</c:v>
                </c:pt>
                <c:pt idx="9">
                  <c:v>23.5</c:v>
                </c:pt>
                <c:pt idx="10">
                  <c:v>22.171717171717169</c:v>
                </c:pt>
                <c:pt idx="11">
                  <c:v>21.8</c:v>
                </c:pt>
              </c:numCache>
            </c:numRef>
          </c:val>
          <c:extLst>
            <c:ext xmlns:c16="http://schemas.microsoft.com/office/drawing/2014/chart" uri="{C3380CC4-5D6E-409C-BE32-E72D297353CC}">
              <c16:uniqueId val="{00000028-7202-4E44-8E38-AEE84D54EE96}"/>
            </c:ext>
          </c:extLst>
        </c:ser>
        <c:ser>
          <c:idx val="32"/>
          <c:order val="32"/>
          <c:tx>
            <c:strRef>
              <c:f>'experimental plots'!$AH$3:$AH$4</c:f>
              <c:strCache>
                <c:ptCount val="1"/>
                <c:pt idx="0">
                  <c:v>Rajvardhan Hangargekar</c:v>
                </c:pt>
              </c:strCache>
            </c:strRef>
          </c:tx>
          <c:spPr>
            <a:ln w="34925" cap="rnd">
              <a:solidFill>
                <a:schemeClr val="accent3">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plots'!$AH$5:$AH$19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29-7202-4E44-8E38-AEE84D54EE96}"/>
            </c:ext>
          </c:extLst>
        </c:ser>
        <c:ser>
          <c:idx val="33"/>
          <c:order val="33"/>
          <c:tx>
            <c:strRef>
              <c:f>'experimental plots'!$AI$3:$AI$4</c:f>
              <c:strCache>
                <c:ptCount val="1"/>
                <c:pt idx="0">
                  <c:v>Rasikh Dar</c:v>
                </c:pt>
              </c:strCache>
            </c:strRef>
          </c:tx>
          <c:spPr>
            <a:ln w="34925" cap="rnd">
              <a:solidFill>
                <a:schemeClr val="accent4">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plots'!$AI$5:$AI$19</c:f>
              <c:numCache>
                <c:formatCode>General</c:formatCode>
                <c:ptCount val="12"/>
                <c:pt idx="6">
                  <c:v>20</c:v>
                </c:pt>
                <c:pt idx="7">
                  <c:v>20</c:v>
                </c:pt>
                <c:pt idx="8">
                  <c:v>20</c:v>
                </c:pt>
                <c:pt idx="9">
                  <c:v>20</c:v>
                </c:pt>
                <c:pt idx="10">
                  <c:v>20</c:v>
                </c:pt>
                <c:pt idx="11">
                  <c:v>20</c:v>
                </c:pt>
              </c:numCache>
            </c:numRef>
          </c:val>
          <c:extLst>
            <c:ext xmlns:c16="http://schemas.microsoft.com/office/drawing/2014/chart" uri="{C3380CC4-5D6E-409C-BE32-E72D297353CC}">
              <c16:uniqueId val="{0000002A-7202-4E44-8E38-AEE84D54EE96}"/>
            </c:ext>
          </c:extLst>
        </c:ser>
        <c:ser>
          <c:idx val="34"/>
          <c:order val="34"/>
          <c:tx>
            <c:strRef>
              <c:f>'experimental plots'!$AJ$3:$AJ$4</c:f>
              <c:strCache>
                <c:ptCount val="1"/>
                <c:pt idx="0">
                  <c:v>Ravi Bishnoi</c:v>
                </c:pt>
              </c:strCache>
            </c:strRef>
          </c:tx>
          <c:spPr>
            <a:ln w="34925" cap="rnd">
              <a:solidFill>
                <a:schemeClr val="accent5">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plots'!$AJ$5:$AJ$19</c:f>
              <c:numCache>
                <c:formatCode>General</c:formatCode>
                <c:ptCount val="12"/>
                <c:pt idx="0">
                  <c:v>32.5</c:v>
                </c:pt>
                <c:pt idx="1">
                  <c:v>28.888888888888886</c:v>
                </c:pt>
                <c:pt idx="2">
                  <c:v>28.5</c:v>
                </c:pt>
                <c:pt idx="3">
                  <c:v>28.5</c:v>
                </c:pt>
                <c:pt idx="4">
                  <c:v>25.909090909090914</c:v>
                </c:pt>
                <c:pt idx="5">
                  <c:v>28.63636363636364</c:v>
                </c:pt>
              </c:numCache>
            </c:numRef>
          </c:val>
          <c:extLst>
            <c:ext xmlns:c16="http://schemas.microsoft.com/office/drawing/2014/chart" uri="{C3380CC4-5D6E-409C-BE32-E72D297353CC}">
              <c16:uniqueId val="{0000002B-7202-4E44-8E38-AEE84D54EE96}"/>
            </c:ext>
          </c:extLst>
        </c:ser>
        <c:ser>
          <c:idx val="35"/>
          <c:order val="35"/>
          <c:tx>
            <c:strRef>
              <c:f>'experimental plots'!$AK$3:$AK$4</c:f>
              <c:strCache>
                <c:ptCount val="1"/>
                <c:pt idx="0">
                  <c:v>Rishabh Pant</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plots'!$AK$5:$AK$19</c:f>
              <c:numCache>
                <c:formatCode>General</c:formatCode>
                <c:ptCount val="12"/>
                <c:pt idx="0">
                  <c:v>14.666666666666668</c:v>
                </c:pt>
                <c:pt idx="1">
                  <c:v>12.80952380952381</c:v>
                </c:pt>
                <c:pt idx="2">
                  <c:v>11.875</c:v>
                </c:pt>
                <c:pt idx="3">
                  <c:v>12.676767676767678</c:v>
                </c:pt>
                <c:pt idx="4">
                  <c:v>13.45</c:v>
                </c:pt>
                <c:pt idx="5">
                  <c:v>13.76923076923077</c:v>
                </c:pt>
              </c:numCache>
            </c:numRef>
          </c:val>
          <c:extLst>
            <c:ext xmlns:c16="http://schemas.microsoft.com/office/drawing/2014/chart" uri="{C3380CC4-5D6E-409C-BE32-E72D297353CC}">
              <c16:uniqueId val="{0000002C-7202-4E44-8E38-AEE84D54EE96}"/>
            </c:ext>
          </c:extLst>
        </c:ser>
        <c:ser>
          <c:idx val="36"/>
          <c:order val="36"/>
          <c:tx>
            <c:strRef>
              <c:f>'experimental plots'!$AL$3:$AL$4</c:f>
              <c:strCache>
                <c:ptCount val="1"/>
                <c:pt idx="0">
                  <c:v>Romario Shepherd</c:v>
                </c:pt>
              </c:strCache>
            </c:strRef>
          </c:tx>
          <c:spPr>
            <a:ln w="34925" cap="rnd">
              <a:solidFill>
                <a:schemeClr val="accent1">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plots'!$AL$5:$AL$19</c:f>
              <c:numCache>
                <c:formatCode>General</c:formatCode>
                <c:ptCount val="12"/>
                <c:pt idx="6">
                  <c:v>#N/A</c:v>
                </c:pt>
                <c:pt idx="7">
                  <c:v>25</c:v>
                </c:pt>
                <c:pt idx="8">
                  <c:v>20</c:v>
                </c:pt>
                <c:pt idx="9">
                  <c:v>13.333333333333332</c:v>
                </c:pt>
                <c:pt idx="10">
                  <c:v>13.75</c:v>
                </c:pt>
                <c:pt idx="11">
                  <c:v>27</c:v>
                </c:pt>
              </c:numCache>
            </c:numRef>
          </c:val>
          <c:extLst>
            <c:ext xmlns:c16="http://schemas.microsoft.com/office/drawing/2014/chart" uri="{C3380CC4-5D6E-409C-BE32-E72D297353CC}">
              <c16:uniqueId val="{0000002D-7202-4E44-8E38-AEE84D54EE96}"/>
            </c:ext>
          </c:extLst>
        </c:ser>
        <c:ser>
          <c:idx val="37"/>
          <c:order val="37"/>
          <c:tx>
            <c:strRef>
              <c:f>'experimental plots'!$AM$3:$AM$4</c:f>
              <c:strCache>
                <c:ptCount val="1"/>
                <c:pt idx="0">
                  <c:v>Shahbaz Ahmed</c:v>
                </c:pt>
              </c:strCache>
            </c:strRef>
          </c:tx>
          <c:spPr>
            <a:ln w="34925" cap="rnd">
              <a:solidFill>
                <a:schemeClr val="accent2">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plots'!$AM$5:$AM$19</c:f>
              <c:numCache>
                <c:formatCode>General</c:formatCode>
                <c:ptCount val="12"/>
                <c:pt idx="0">
                  <c:v>0</c:v>
                </c:pt>
                <c:pt idx="1">
                  <c:v>0</c:v>
                </c:pt>
                <c:pt idx="2">
                  <c:v>0</c:v>
                </c:pt>
                <c:pt idx="3">
                  <c:v>0</c:v>
                </c:pt>
                <c:pt idx="4">
                  <c:v>0</c:v>
                </c:pt>
                <c:pt idx="5">
                  <c:v>12.5</c:v>
                </c:pt>
              </c:numCache>
            </c:numRef>
          </c:val>
          <c:extLst>
            <c:ext xmlns:c16="http://schemas.microsoft.com/office/drawing/2014/chart" uri="{C3380CC4-5D6E-409C-BE32-E72D297353CC}">
              <c16:uniqueId val="{0000002E-7202-4E44-8E38-AEE84D54EE96}"/>
            </c:ext>
          </c:extLst>
        </c:ser>
        <c:ser>
          <c:idx val="38"/>
          <c:order val="38"/>
          <c:tx>
            <c:strRef>
              <c:f>'experimental plots'!$AN$3:$AN$4</c:f>
              <c:strCache>
                <c:ptCount val="1"/>
                <c:pt idx="0">
                  <c:v>Shamar Joseph</c:v>
                </c:pt>
              </c:strCache>
            </c:strRef>
          </c:tx>
          <c:spPr>
            <a:ln w="34925" cap="rnd">
              <a:solidFill>
                <a:schemeClr val="accent3">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plots'!$AN$5:$AN$19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2F-7202-4E44-8E38-AEE84D54EE96}"/>
            </c:ext>
          </c:extLst>
        </c:ser>
        <c:ser>
          <c:idx val="39"/>
          <c:order val="39"/>
          <c:tx>
            <c:strRef>
              <c:f>'experimental plots'!$AO$3:$AO$4</c:f>
              <c:strCache>
                <c:ptCount val="1"/>
                <c:pt idx="0">
                  <c:v>Shardul Thakur</c:v>
                </c:pt>
              </c:strCache>
            </c:strRef>
          </c:tx>
          <c:spPr>
            <a:ln w="34925" cap="rnd">
              <a:solidFill>
                <a:schemeClr val="accent4">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plots'!$AO$5:$AO$19</c:f>
              <c:numCache>
                <c:formatCode>General</c:formatCode>
                <c:ptCount val="12"/>
                <c:pt idx="0">
                  <c:v>45.791666666666664</c:v>
                </c:pt>
                <c:pt idx="1">
                  <c:v>40.999999999999993</c:v>
                </c:pt>
                <c:pt idx="2">
                  <c:v>40.999999999999993</c:v>
                </c:pt>
                <c:pt idx="3">
                  <c:v>40.999999999999993</c:v>
                </c:pt>
                <c:pt idx="4">
                  <c:v>41.5</c:v>
                </c:pt>
                <c:pt idx="5">
                  <c:v>41.5</c:v>
                </c:pt>
              </c:numCache>
            </c:numRef>
          </c:val>
          <c:extLst>
            <c:ext xmlns:c16="http://schemas.microsoft.com/office/drawing/2014/chart" uri="{C3380CC4-5D6E-409C-BE32-E72D297353CC}">
              <c16:uniqueId val="{00000030-7202-4E44-8E38-AEE84D54EE96}"/>
            </c:ext>
          </c:extLst>
        </c:ser>
        <c:ser>
          <c:idx val="40"/>
          <c:order val="40"/>
          <c:tx>
            <c:strRef>
              <c:f>'experimental plots'!$AP$3:$AP$4</c:f>
              <c:strCache>
                <c:ptCount val="1"/>
                <c:pt idx="0">
                  <c:v>Suyash Sharma</c:v>
                </c:pt>
              </c:strCache>
            </c:strRef>
          </c:tx>
          <c:spPr>
            <a:ln w="34925" cap="rnd">
              <a:solidFill>
                <a:schemeClr val="accent5">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plots'!$AP$5:$AP$19</c:f>
              <c:numCache>
                <c:formatCode>General</c:formatCode>
                <c:ptCount val="12"/>
                <c:pt idx="6">
                  <c:v>10.833333333333332</c:v>
                </c:pt>
                <c:pt idx="7">
                  <c:v>16.428571428571427</c:v>
                </c:pt>
                <c:pt idx="8">
                  <c:v>14.375</c:v>
                </c:pt>
                <c:pt idx="9">
                  <c:v>12.777777777777777</c:v>
                </c:pt>
                <c:pt idx="10">
                  <c:v>11.5</c:v>
                </c:pt>
                <c:pt idx="11">
                  <c:v>12.727272727272727</c:v>
                </c:pt>
              </c:numCache>
            </c:numRef>
          </c:val>
          <c:extLst>
            <c:ext xmlns:c16="http://schemas.microsoft.com/office/drawing/2014/chart" uri="{C3380CC4-5D6E-409C-BE32-E72D297353CC}">
              <c16:uniqueId val="{00000031-7202-4E44-8E38-AEE84D54EE96}"/>
            </c:ext>
          </c:extLst>
        </c:ser>
        <c:ser>
          <c:idx val="41"/>
          <c:order val="41"/>
          <c:tx>
            <c:strRef>
              <c:f>'experimental plots'!$AQ$3:$AQ$4</c:f>
              <c:strCache>
                <c:ptCount val="1"/>
                <c:pt idx="0">
                  <c:v>Swapnil Singh</c:v>
                </c:pt>
              </c:strCache>
            </c:strRef>
          </c:tx>
          <c:spPr>
            <a:ln w="34925" cap="rnd">
              <a:solidFill>
                <a:schemeClr val="accent6">
                  <a:lumMod val="70000"/>
                  <a:lumOff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plots'!$AQ$5:$AQ$19</c:f>
              <c:numCache>
                <c:formatCode>General</c:formatCode>
                <c:ptCount val="12"/>
                <c:pt idx="6">
                  <c:v>#N/A</c:v>
                </c:pt>
                <c:pt idx="7">
                  <c:v>#N/A</c:v>
                </c:pt>
                <c:pt idx="8">
                  <c:v>#N/A</c:v>
                </c:pt>
                <c:pt idx="9">
                  <c:v>#N/A</c:v>
                </c:pt>
                <c:pt idx="10">
                  <c:v>#N/A</c:v>
                </c:pt>
                <c:pt idx="11">
                  <c:v>#N/A</c:v>
                </c:pt>
              </c:numCache>
            </c:numRef>
          </c:val>
          <c:extLst>
            <c:ext xmlns:c16="http://schemas.microsoft.com/office/drawing/2014/chart" uri="{C3380CC4-5D6E-409C-BE32-E72D297353CC}">
              <c16:uniqueId val="{00000032-7202-4E44-8E38-AEE84D54EE96}"/>
            </c:ext>
          </c:extLst>
        </c:ser>
        <c:ser>
          <c:idx val="42"/>
          <c:order val="42"/>
          <c:tx>
            <c:strRef>
              <c:f>'experimental plots'!$AR$3:$AR$4</c:f>
              <c:strCache>
                <c:ptCount val="1"/>
                <c:pt idx="0">
                  <c:v>Swastik Chikara</c:v>
                </c:pt>
              </c:strCache>
            </c:strRef>
          </c:tx>
          <c:spPr>
            <a:ln w="34925" cap="rnd">
              <a:solidFill>
                <a:schemeClr val="accent1">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plots'!$AR$5:$AR$19</c:f>
              <c:numCache>
                <c:formatCode>General</c:formatCode>
                <c:ptCount val="12"/>
                <c:pt idx="6">
                  <c:v>#N/A</c:v>
                </c:pt>
                <c:pt idx="7">
                  <c:v>#N/A</c:v>
                </c:pt>
                <c:pt idx="8">
                  <c:v>#N/A</c:v>
                </c:pt>
                <c:pt idx="9">
                  <c:v>#N/A</c:v>
                </c:pt>
                <c:pt idx="10">
                  <c:v>#N/A</c:v>
                </c:pt>
                <c:pt idx="11">
                  <c:v>#N/A</c:v>
                </c:pt>
              </c:numCache>
            </c:numRef>
          </c:val>
          <c:extLst>
            <c:ext xmlns:c16="http://schemas.microsoft.com/office/drawing/2014/chart" uri="{C3380CC4-5D6E-409C-BE32-E72D297353CC}">
              <c16:uniqueId val="{00000033-7202-4E44-8E38-AEE84D54EE96}"/>
            </c:ext>
          </c:extLst>
        </c:ser>
        <c:ser>
          <c:idx val="43"/>
          <c:order val="43"/>
          <c:tx>
            <c:strRef>
              <c:f>'experimental plots'!$AS$3:$AS$4</c:f>
              <c:strCache>
                <c:ptCount val="1"/>
                <c:pt idx="0">
                  <c:v>Tim David</c:v>
                </c:pt>
              </c:strCache>
            </c:strRef>
          </c:tx>
          <c:spPr>
            <a:ln w="34925" cap="rnd">
              <a:solidFill>
                <a:schemeClr val="accent2">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plots'!$AS$5:$AS$19</c:f>
              <c:numCache>
                <c:formatCode>General</c:formatCode>
                <c:ptCount val="12"/>
                <c:pt idx="6">
                  <c:v>33.714285714285715</c:v>
                </c:pt>
                <c:pt idx="7">
                  <c:v>36.125</c:v>
                </c:pt>
                <c:pt idx="8">
                  <c:v>34.666666666666664</c:v>
                </c:pt>
                <c:pt idx="9">
                  <c:v>32.833333333333329</c:v>
                </c:pt>
                <c:pt idx="10">
                  <c:v>28.97402597402597</c:v>
                </c:pt>
                <c:pt idx="11">
                  <c:v>25.875</c:v>
                </c:pt>
              </c:numCache>
            </c:numRef>
          </c:val>
          <c:extLst>
            <c:ext xmlns:c16="http://schemas.microsoft.com/office/drawing/2014/chart" uri="{C3380CC4-5D6E-409C-BE32-E72D297353CC}">
              <c16:uniqueId val="{00000034-7202-4E44-8E38-AEE84D54EE96}"/>
            </c:ext>
          </c:extLst>
        </c:ser>
        <c:ser>
          <c:idx val="44"/>
          <c:order val="44"/>
          <c:tx>
            <c:strRef>
              <c:f>'experimental plots'!$AT$3:$AT$4</c:f>
              <c:strCache>
                <c:ptCount val="1"/>
                <c:pt idx="0">
                  <c:v>Virat Kohli</c:v>
                </c:pt>
              </c:strCache>
            </c:strRef>
          </c:tx>
          <c:spPr>
            <a:ln w="34925" cap="rnd">
              <a:solidFill>
                <a:schemeClr val="accent3">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plots'!$AT$5:$AT$19</c:f>
              <c:numCache>
                <c:formatCode>General</c:formatCode>
                <c:ptCount val="12"/>
                <c:pt idx="6">
                  <c:v>34.61904761904762</c:v>
                </c:pt>
                <c:pt idx="7">
                  <c:v>39.321428571428569</c:v>
                </c:pt>
                <c:pt idx="8">
                  <c:v>43.208333333333336</c:v>
                </c:pt>
                <c:pt idx="9">
                  <c:v>45.611111111111114</c:v>
                </c:pt>
                <c:pt idx="10">
                  <c:v>47.290909090909096</c:v>
                </c:pt>
                <c:pt idx="11">
                  <c:v>46.93181818181818</c:v>
                </c:pt>
              </c:numCache>
            </c:numRef>
          </c:val>
          <c:extLst>
            <c:ext xmlns:c16="http://schemas.microsoft.com/office/drawing/2014/chart" uri="{C3380CC4-5D6E-409C-BE32-E72D297353CC}">
              <c16:uniqueId val="{00000035-7202-4E44-8E38-AEE84D54EE96}"/>
            </c:ext>
          </c:extLst>
        </c:ser>
        <c:ser>
          <c:idx val="45"/>
          <c:order val="45"/>
          <c:tx>
            <c:strRef>
              <c:f>'experimental plots'!$AU$3:$AU$4</c:f>
              <c:strCache>
                <c:ptCount val="1"/>
                <c:pt idx="0">
                  <c:v>Yash Dayal</c:v>
                </c:pt>
              </c:strCache>
            </c:strRef>
          </c:tx>
          <c:spPr>
            <a:ln w="34925" cap="rnd">
              <a:solidFill>
                <a:schemeClr val="accent4">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plots'!$AU$5:$AU$19</c:f>
              <c:numCache>
                <c:formatCode>General</c:formatCode>
                <c:ptCount val="12"/>
                <c:pt idx="6">
                  <c:v>27.142857142857142</c:v>
                </c:pt>
                <c:pt idx="7">
                  <c:v>23.75</c:v>
                </c:pt>
                <c:pt idx="8">
                  <c:v>23.888888888888889</c:v>
                </c:pt>
                <c:pt idx="9">
                  <c:v>24</c:v>
                </c:pt>
                <c:pt idx="10">
                  <c:v>24.09090909090909</c:v>
                </c:pt>
                <c:pt idx="11">
                  <c:v>22.083333333333336</c:v>
                </c:pt>
              </c:numCache>
            </c:numRef>
          </c:val>
          <c:extLst>
            <c:ext xmlns:c16="http://schemas.microsoft.com/office/drawing/2014/chart" uri="{C3380CC4-5D6E-409C-BE32-E72D297353CC}">
              <c16:uniqueId val="{00000036-7202-4E44-8E38-AEE84D54EE96}"/>
            </c:ext>
          </c:extLst>
        </c:ser>
        <c:ser>
          <c:idx val="46"/>
          <c:order val="46"/>
          <c:tx>
            <c:strRef>
              <c:f>'experimental plots'!$AV$3:$AV$4</c:f>
              <c:strCache>
                <c:ptCount val="1"/>
                <c:pt idx="0">
                  <c:v>Yuvraj Chaudhary</c:v>
                </c:pt>
              </c:strCache>
            </c:strRef>
          </c:tx>
          <c:spPr>
            <a:ln w="34925" cap="rnd">
              <a:solidFill>
                <a:schemeClr val="accent5">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plots'!$AV$5:$AV$19</c:f>
              <c:numCache>
                <c:formatCode>General</c:formatCode>
                <c:ptCount val="12"/>
                <c:pt idx="0">
                  <c:v>#N/A</c:v>
                </c:pt>
                <c:pt idx="1">
                  <c:v>#N/A</c:v>
                </c:pt>
                <c:pt idx="2">
                  <c:v>#N/A</c:v>
                </c:pt>
                <c:pt idx="3">
                  <c:v>#N/A</c:v>
                </c:pt>
                <c:pt idx="4">
                  <c:v>#N/A</c:v>
                </c:pt>
                <c:pt idx="5">
                  <c:v>#N/A</c:v>
                </c:pt>
              </c:numCache>
            </c:numRef>
          </c:val>
          <c:extLst>
            <c:ext xmlns:c16="http://schemas.microsoft.com/office/drawing/2014/chart" uri="{C3380CC4-5D6E-409C-BE32-E72D297353CC}">
              <c16:uniqueId val="{00000037-7202-4E44-8E38-AEE84D54EE96}"/>
            </c:ext>
          </c:extLst>
        </c:ser>
        <c:ser>
          <c:idx val="47"/>
          <c:order val="47"/>
          <c:tx>
            <c:strRef>
              <c:f>'experimental plots'!$AW$3:$AW$4</c:f>
              <c:strCache>
                <c:ptCount val="1"/>
                <c:pt idx="0">
                  <c:v>William O Rourke</c:v>
                </c:pt>
              </c:strCache>
            </c:strRef>
          </c:tx>
          <c:spPr>
            <a:ln w="34925" cap="rnd">
              <a:solidFill>
                <a:schemeClr val="accent6">
                  <a:lumMod val="7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plots'!$AW$5:$AW$19</c:f>
              <c:numCache>
                <c:formatCode>General</c:formatCode>
                <c:ptCount val="12"/>
                <c:pt idx="4">
                  <c:v>25</c:v>
                </c:pt>
                <c:pt idx="5">
                  <c:v>57.5</c:v>
                </c:pt>
              </c:numCache>
            </c:numRef>
          </c:val>
          <c:extLst>
            <c:ext xmlns:c16="http://schemas.microsoft.com/office/drawing/2014/chart" uri="{C3380CC4-5D6E-409C-BE32-E72D297353CC}">
              <c16:uniqueId val="{00000038-7202-4E44-8E38-AEE84D54EE96}"/>
            </c:ext>
          </c:extLst>
        </c:ser>
        <c:ser>
          <c:idx val="48"/>
          <c:order val="48"/>
          <c:tx>
            <c:strRef>
              <c:f>'experimental plots'!$AX$3:$AX$4</c:f>
              <c:strCache>
                <c:ptCount val="1"/>
                <c:pt idx="0">
                  <c:v>Mayank Agarwal</c:v>
                </c:pt>
              </c:strCache>
            </c:strRef>
          </c:tx>
          <c:spPr>
            <a:ln w="34925" cap="rnd">
              <a:solidFill>
                <a:schemeClr val="accent1">
                  <a:lumMod val="50000"/>
                  <a:lumOff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cat>
            <c:multiLvlStrRef>
              <c:f>'experimental plots'!$A$5:$A$19</c:f>
              <c:multiLvlStrCache>
                <c:ptCount val="12"/>
                <c:lvl>
                  <c:pt idx="0">
                    <c:v>26-04-2025</c:v>
                  </c:pt>
                  <c:pt idx="1">
                    <c:v>27-04-2025</c:v>
                  </c:pt>
                  <c:pt idx="2">
                    <c:v>04-05-2025</c:v>
                  </c:pt>
                  <c:pt idx="3">
                    <c:v>07-05-2025</c:v>
                  </c:pt>
                  <c:pt idx="4">
                    <c:v>22-05-2025</c:v>
                  </c:pt>
                  <c:pt idx="5">
                    <c:v>27-05-2025</c:v>
                  </c:pt>
                  <c:pt idx="6">
                    <c:v>23-04-2025</c:v>
                  </c:pt>
                  <c:pt idx="7">
                    <c:v>24-04-2025</c:v>
                  </c:pt>
                  <c:pt idx="8">
                    <c:v>27-04-2025</c:v>
                  </c:pt>
                  <c:pt idx="9">
                    <c:v>02-05-2025</c:v>
                  </c:pt>
                  <c:pt idx="10">
                    <c:v>07-05-2025</c:v>
                  </c:pt>
                  <c:pt idx="11">
                    <c:v>27-05-2025</c:v>
                  </c:pt>
                </c:lvl>
                <c:lvl>
                  <c:pt idx="0">
                    <c:v>LSG</c:v>
                  </c:pt>
                  <c:pt idx="6">
                    <c:v>RCB</c:v>
                  </c:pt>
                </c:lvl>
              </c:multiLvlStrCache>
            </c:multiLvlStrRef>
          </c:cat>
          <c:val>
            <c:numRef>
              <c:f>'experimental plots'!$AX$5:$AX$19</c:f>
              <c:numCache>
                <c:formatCode>General</c:formatCode>
                <c:ptCount val="12"/>
                <c:pt idx="11">
                  <c:v>0</c:v>
                </c:pt>
              </c:numCache>
            </c:numRef>
          </c:val>
          <c:extLst>
            <c:ext xmlns:c16="http://schemas.microsoft.com/office/drawing/2014/chart" uri="{C3380CC4-5D6E-409C-BE32-E72D297353CC}">
              <c16:uniqueId val="{00000039-7202-4E44-8E38-AEE84D54EE96}"/>
            </c:ext>
          </c:extLst>
        </c:ser>
        <c:dLbls>
          <c:showLegendKey val="0"/>
          <c:showVal val="0"/>
          <c:showCatName val="0"/>
          <c:showSerName val="0"/>
          <c:showPercent val="0"/>
          <c:showBubbleSize val="0"/>
        </c:dLbls>
        <c:axId val="282037584"/>
        <c:axId val="1948843584"/>
      </c:radarChart>
      <c:catAx>
        <c:axId val="28203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152399</xdr:rowOff>
    </xdr:from>
    <xdr:to>
      <xdr:col>22</xdr:col>
      <xdr:colOff>609600</xdr:colOff>
      <xdr:row>89</xdr:row>
      <xdr:rowOff>104774</xdr:rowOff>
    </xdr:to>
    <xdr:graphicFrame macro="">
      <xdr:nvGraphicFramePr>
        <xdr:cNvPr id="2" name="Chart 1">
          <a:extLst>
            <a:ext uri="{FF2B5EF4-FFF2-40B4-BE49-F238E27FC236}">
              <a16:creationId xmlns:a16="http://schemas.microsoft.com/office/drawing/2014/main" id="{7DC316EA-CD6B-A40D-43DF-173AE8878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0</xdr:rowOff>
    </xdr:from>
    <xdr:to>
      <xdr:col>1</xdr:col>
      <xdr:colOff>80283</xdr:colOff>
      <xdr:row>34</xdr:row>
      <xdr:rowOff>180975</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AA48BBFF-691E-47E1-A2AD-1EE8A5E6AA35}"/>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0" y="3009900"/>
              <a:ext cx="1828800" cy="360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16</xdr:row>
      <xdr:rowOff>0</xdr:rowOff>
    </xdr:from>
    <xdr:to>
      <xdr:col>21</xdr:col>
      <xdr:colOff>419100</xdr:colOff>
      <xdr:row>50</xdr:row>
      <xdr:rowOff>38101</xdr:rowOff>
    </xdr:to>
    <xdr:graphicFrame macro="">
      <xdr:nvGraphicFramePr>
        <xdr:cNvPr id="8" name="Chart 7">
          <a:extLst>
            <a:ext uri="{FF2B5EF4-FFF2-40B4-BE49-F238E27FC236}">
              <a16:creationId xmlns:a16="http://schemas.microsoft.com/office/drawing/2014/main" id="{427F4AA0-5609-46A9-ACA7-1D487C62C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57150</xdr:colOff>
      <xdr:row>16</xdr:row>
      <xdr:rowOff>0</xdr:rowOff>
    </xdr:from>
    <xdr:to>
      <xdr:col>3</xdr:col>
      <xdr:colOff>666750</xdr:colOff>
      <xdr:row>50</xdr:row>
      <xdr:rowOff>28575</xdr:rowOff>
    </xdr:to>
    <mc:AlternateContent xmlns:mc="http://schemas.openxmlformats.org/markup-compatibility/2006" xmlns:a14="http://schemas.microsoft.com/office/drawing/2010/main">
      <mc:Choice Requires="a14">
        <xdr:graphicFrame macro="">
          <xdr:nvGraphicFramePr>
            <xdr:cNvPr id="9" name="Players">
              <a:extLst>
                <a:ext uri="{FF2B5EF4-FFF2-40B4-BE49-F238E27FC236}">
                  <a16:creationId xmlns:a16="http://schemas.microsoft.com/office/drawing/2014/main" id="{6A230CD4-42C9-47E9-8058-897AF60A553F}"/>
                </a:ext>
              </a:extLst>
            </xdr:cNvPr>
            <xdr:cNvGraphicFramePr/>
          </xdr:nvGraphicFramePr>
          <xdr:xfrm>
            <a:off x="0" y="0"/>
            <a:ext cx="0" cy="0"/>
          </xdr:xfrm>
          <a:graphic>
            <a:graphicData uri="http://schemas.microsoft.com/office/drawing/2010/slicer">
              <sle:slicer xmlns:sle="http://schemas.microsoft.com/office/drawing/2010/slicer" name="Players"/>
            </a:graphicData>
          </a:graphic>
        </xdr:graphicFrame>
      </mc:Choice>
      <mc:Fallback xmlns="">
        <xdr:sp macro="" textlink="">
          <xdr:nvSpPr>
            <xdr:cNvPr id="0" name=""/>
            <xdr:cNvSpPr>
              <a:spLocks noTextEdit="1"/>
            </xdr:cNvSpPr>
          </xdr:nvSpPr>
          <xdr:spPr>
            <a:xfrm>
              <a:off x="2238375" y="3009900"/>
              <a:ext cx="1828800" cy="620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8</xdr:col>
      <xdr:colOff>600075</xdr:colOff>
      <xdr:row>20</xdr:row>
      <xdr:rowOff>152400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88E2E8A3-B6B6-49F2-96E3-D77C7E1397D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4514850" y="485775"/>
              <a:ext cx="120967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36</xdr:row>
      <xdr:rowOff>1</xdr:rowOff>
    </xdr:from>
    <xdr:to>
      <xdr:col>9</xdr:col>
      <xdr:colOff>9525</xdr:colOff>
      <xdr:row>53</xdr:row>
      <xdr:rowOff>121709</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82EF0817-E704-4008-BE7C-2D889E9A7AC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4514850" y="5581651"/>
              <a:ext cx="1228725"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Prakash" refreshedDate="45804.648459837961" createdVersion="8" refreshedVersion="8" minRefreshableVersion="3" recordCount="1506" xr:uid="{1BCA99E3-9EA5-45D7-979D-D98DA80ADFE4}">
  <cacheSource type="worksheet">
    <worksheetSource ref="A1:E1048576" sheet="historical"/>
  </cacheSource>
  <cacheFields count="5">
    <cacheField name="Players" numFmtId="0">
      <sharedItems containsBlank="1" count="243">
        <s v="Robin Minz"/>
        <s v="AM Ghazanfar"/>
        <s v="Arjun Tendulkar"/>
        <s v="Reece Topley"/>
        <s v="Lizaad Williams"/>
        <s v="Krishnan Shrijith"/>
        <s v="Bevon Jacobs"/>
        <s v="Ashwani Kumar"/>
        <s v="Hardik Pandya"/>
        <s v="Karn Sharma"/>
        <s v="N Tilak Varma"/>
        <s v="Vignesh Puthur"/>
        <s v="Naman Dhir"/>
        <s v="Suryakumar Yadav"/>
        <s v="Will Jacks"/>
        <s v="Ryan Rickelton"/>
        <s v="Raj Bawa"/>
        <s v="Mujeeb Ur Rahman"/>
        <s v="Trent Boult"/>
        <s v="Mitchell Santner"/>
        <s v="Jasprit Bumrah"/>
        <s v="Deepak Chahar"/>
        <s v="Satyanarayana Raju"/>
        <s v="Rohit Sharma"/>
        <s v="Atharva Taide"/>
        <s v="Sachin Baby"/>
        <s v="Brydon Carse"/>
        <s v="Eshan Malinga"/>
        <s v="Harshal Patel"/>
        <s v="Pat Cummins"/>
        <s v="Heinrich Klaasen"/>
        <s v="Travis Head"/>
        <s v="Zeeshan Ansari"/>
        <s v="Adam Zampa"/>
        <s v="Nitish Kumar Reddy"/>
        <s v="Aniket Verma"/>
        <s v="Mohammed Shami"/>
        <s v="Abhishek Sharma"/>
        <s v="Wiaan Mulder"/>
        <s v="Kamindu Mendis"/>
        <s v="Simarjeet Singh"/>
        <s v="Ishan Kishan"/>
        <s v="Abhinav Manohar"/>
        <s v="Rahul Chahar"/>
        <s v="Jaydev Unadkat"/>
        <s v="Romario Shepherd"/>
        <s v="Swastik Chikara"/>
        <s v="Swapnil Singh"/>
        <s v="Nuwan Thushara"/>
        <s v="Mohit Rathee"/>
        <s v="Jacob Bethell"/>
        <s v="Lungi Ngidi"/>
        <s v="Abhinandan Singh"/>
        <s v="Josh Hazlewood"/>
        <s v="Phil Salt"/>
        <s v="Virat Kohli"/>
        <s v="Bhuvneshwar Kumar"/>
        <s v="Tim David"/>
        <s v="Krunal Pandya"/>
        <s v="Jitesh Sharma"/>
        <s v="Rajat Patidar"/>
        <s v="Yash Dayal"/>
        <s v="Liam Livingstone"/>
        <s v="Rasikh Dar"/>
        <s v="Devdutt Padikkal"/>
        <s v="Manoj Bhandage"/>
        <s v="Suyash Sharma"/>
        <s v="Akash Madhwal"/>
        <s v="Kunal Singh Rathore"/>
        <s v="Kwena Maphaka"/>
        <s v="Ashok Sharma"/>
        <s v="Vaibhav Suryavanshi"/>
        <s v="Wanindu Hasaranga"/>
        <s v="Yashasvi Jaiswal"/>
        <s v="Shimron Hetmyer"/>
        <s v="Sanju Samson"/>
        <s v="Riyan Parag"/>
        <s v="Jofra Archer"/>
        <s v="Maheesh Theekshana"/>
        <s v="Dhruv Jurel"/>
        <s v="Tushar Deshpande"/>
        <s v="Sandeep Sharma"/>
        <s v="Kumar Kartikeya Singh"/>
        <s v="Nitish Rana"/>
        <s v="Shubham Dubey"/>
        <s v="Yudhvir Singh"/>
        <s v="Fazalhaq Farooqi"/>
        <s v="Shreyas Gopal"/>
        <s v="Vansh Bedi"/>
        <s v="C Andre Siddarth"/>
        <s v="Gurjapneet Singh"/>
        <s v="Kamlesh Nagarkoti"/>
        <s v="Ramakrishna Ghosh"/>
        <s v="Noor Ahmad"/>
        <s v="Matheesha Pathirana"/>
        <s v="Khaleel Ahmed"/>
        <s v="Ravichandran Ashwin"/>
        <s v="Ravindra Jadeja"/>
        <s v="Shivam Dube"/>
        <s v="Nathan Ellis"/>
        <s v="Anshul Kamboj"/>
        <s v="Rachin Ravindra"/>
        <s v="Ruturaj Gaikwad"/>
        <s v="MS Dhoni"/>
        <s v="Vijay Shankar"/>
        <s v="Devon Conway"/>
        <s v="Shaik Rasheed"/>
        <s v="Mukesh Choudhary"/>
        <s v="Sam Curran"/>
        <s v="Rahul Tripathi"/>
        <s v="Deepak Hooda"/>
        <s v="Jamie Overton"/>
        <s v="Ayush Mhatre"/>
        <s v="Umran Malik"/>
        <s v="Rahmanullah Gurbaz"/>
        <s v="Luvnith Sisodia"/>
        <s v="Mayank Markande"/>
        <s v="Rovman Powell"/>
        <s v="Anukul Roy"/>
        <s v="Sunil Narine"/>
        <s v="Harshit Rana"/>
        <s v="Vaibhav Arora"/>
        <s v="Varun Chakravarthy"/>
        <s v="Ajinkya Rahane"/>
        <s v="Moeen Ali"/>
        <s v="Angkrish Raghuvanshi"/>
        <s v="Andre Russell"/>
        <s v="Anrich Nortje"/>
        <s v="Venkatesh Iyer"/>
        <s v="Rinku Singh"/>
        <s v="Quinton de Kock"/>
        <s v="Spencer Johnson"/>
        <s v="Ramandeep Singh"/>
        <s v="Manish Pandey"/>
        <s v="Vishnu Vinod"/>
        <s v="Harnoor Singh"/>
        <s v="Kuldeep Sen"/>
        <s v="Praveen Dubey"/>
        <s v="Aaron Hardie"/>
        <s v="Musheer Khan"/>
        <s v="Pyla Avinash"/>
        <s v="Harpreet Brar"/>
        <s v="Xavier Bartlett"/>
        <s v="Marco Jansen"/>
        <s v="Arshdeep Singh"/>
        <s v="Yuzvendra Chahal"/>
        <s v="Glenn Maxwell"/>
        <s v="Lockie Ferguson"/>
        <s v="Shreyas Iyer"/>
        <s v="Priyansh Arya"/>
        <s v="Nehal Wadhera"/>
        <s v="Prabhsimran Singh"/>
        <s v="Shashank Singh"/>
        <s v="Josh Inglis"/>
        <s v="Yash Thakur"/>
        <s v="Marcus Stoinis"/>
        <s v="Suryansh Shedge"/>
        <s v="Vyshak Vijay kumar"/>
        <s v="Azmatullah Omarzai"/>
        <s v="Mayank Yadav"/>
        <s v="Mohsin Khan"/>
        <s v="Aryan Juyal"/>
        <s v="Himmat Singh"/>
        <s v="Rajvardhan Hangargekar"/>
        <s v="Arshin Kulkarni"/>
        <s v="Akash Singh"/>
        <s v="Matthew Breetzke"/>
        <s v="Shamar Joseph"/>
        <s v="Yuvraj Chaudhary"/>
        <s v="Nicholas Pooran"/>
        <s v="Aiden Markram"/>
        <s v="Shardul Thakur"/>
        <s v="Mitchell Marsh"/>
        <s v="Avesh Khan"/>
        <s v="Ravi Bishnoi"/>
        <s v="M Siddharth"/>
        <s v="Digvesh Singh"/>
        <s v="Ayush Badoni"/>
        <s v="Akash Deep"/>
        <s v="Abdul Samad"/>
        <s v="David Miller"/>
        <s v="Rishabh Pant"/>
        <s v="Prince Yadav"/>
        <s v="Shahbaz Ahmed"/>
        <s v="T Natarajan"/>
        <s v="Donovan Ferreira"/>
        <s v="Darshan Nalkande"/>
        <s v="Ajay Mandal"/>
        <s v="Dushmantha Chameera"/>
        <s v="Manvanth Kumar"/>
        <s v="Tripurana Vijay"/>
        <s v="Madhav Tiwari"/>
        <s v="Mitchell Starc"/>
        <s v="Kuldeep Yadav"/>
        <s v="K L Rahul"/>
        <s v="Tristan Stubbs"/>
        <s v="Axar Patel"/>
        <s v="Vipraj Nigam"/>
        <s v="Faf du Plessis"/>
        <s v="Abishek Porel"/>
        <s v="Ashutosh Sharma"/>
        <s v="Mukesh Kumar"/>
        <s v="Karun Nair"/>
        <s v="Jake Fraser-McGurk"/>
        <s v="Mohit Sharma"/>
        <s v="Sameer Rizvi"/>
        <s v="Anuj Rawat"/>
        <s v="Glenn Phillips"/>
        <s v="Mahipal Lomror"/>
        <s v="Nishant Sindhu"/>
        <s v="Kumar Kushagra"/>
        <s v="Manav Suthar"/>
        <s v="Gerald Coetzee"/>
        <s v="Gurnoor Brar"/>
        <s v="Jayant Yadav"/>
        <s v="Karim Janat"/>
        <s v="Sai Sudharsan"/>
        <s v="Sai Kishore"/>
        <s v="Mohammed Siraj"/>
        <s v="Prasidh Krishna"/>
        <s v="Kulwant Khejroliya"/>
        <s v="Shubman Gill"/>
        <s v="Jos Buttler"/>
        <s v="Rashid Khan"/>
        <s v="Kagiso Rabada"/>
        <s v="Mohd Arshad Khan"/>
        <s v="Sherfane Rutherford"/>
        <s v="Washington Sundar"/>
        <s v="Ishant Sharma"/>
        <s v="Shahrukh Khan"/>
        <s v="Rahul Tewatia"/>
        <s v="Chetan Sakariya"/>
        <s v="Dewald Brevis"/>
        <s v="Corbin Bosch"/>
        <s v="Urvil Patel"/>
        <s v="Mustafizur Rahman"/>
        <s v="William O Rourke"/>
        <s v="Harsh Dubey"/>
        <s v="Mitchell J Owen"/>
        <s v="Pravin Dubey"/>
        <s v="Kyle Jamieson"/>
        <s v="Mayank Agarwal"/>
        <m/>
      </sharedItems>
    </cacheField>
    <cacheField name="Team" numFmtId="0">
      <sharedItems containsBlank="1" count="11">
        <s v="MI"/>
        <s v="SRH"/>
        <s v="RCB"/>
        <s v="RR"/>
        <s v="CSK"/>
        <s v="KKR"/>
        <s v="PBKS"/>
        <s v="LSG"/>
        <s v="DC"/>
        <s v="GT"/>
        <m/>
      </sharedItems>
    </cacheField>
    <cacheField name="Type" numFmtId="0">
      <sharedItems containsBlank="1"/>
    </cacheField>
    <cacheField name="date" numFmtId="14">
      <sharedItems containsNonDate="0" containsDate="1" containsString="0" containsBlank="1" minDate="2025-04-22T00:00:00" maxDate="2025-05-28T00:00:00" count="24">
        <d v="2025-04-22T00:00:00"/>
        <d v="2025-04-23T00:00:00"/>
        <d v="2025-04-24T00:00:00"/>
        <d v="2025-04-25T00:00:00"/>
        <d v="2025-04-26T00:00:00"/>
        <d v="2025-04-27T00:00:00"/>
        <d v="2025-04-28T00:00:00"/>
        <d v="2025-04-29T00:00:00"/>
        <d v="2025-04-30T00:00:00"/>
        <d v="2025-05-01T00:00:00"/>
        <d v="2025-05-02T00:00:00"/>
        <d v="2025-05-04T00:00:00"/>
        <d v="2025-05-05T00:00:00"/>
        <d v="2025-05-07T00:00:00"/>
        <d v="2025-05-17T00:00:00"/>
        <d v="2025-05-18T00:00:00"/>
        <d v="2025-05-19T00:00:00"/>
        <d v="2025-05-20T00:00:00"/>
        <d v="2025-05-21T00:00:00"/>
        <d v="2025-05-22T00:00:00"/>
        <d v="2025-05-24T00:00:00"/>
        <d v="2025-05-25T00:00:00"/>
        <d v="2025-05-27T00:00:00"/>
        <m/>
      </sharedItems>
    </cacheField>
    <cacheField name="indicative_pts" numFmtId="2">
      <sharedItems containsBlank="1" containsMixedTypes="1" containsNumber="1" minValue="0" maxValue="75"/>
    </cacheField>
  </cacheFields>
  <extLst>
    <ext xmlns:x14="http://schemas.microsoft.com/office/spreadsheetml/2009/9/main" uri="{725AE2AE-9491-48be-B2B4-4EB974FC3084}">
      <x14:pivotCacheDefinition pivotCacheId="67895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6">
  <r>
    <x v="0"/>
    <x v="0"/>
    <s v="BAT"/>
    <x v="0"/>
    <s v=""/>
  </r>
  <r>
    <x v="1"/>
    <x v="0"/>
    <s v="BOWL"/>
    <x v="0"/>
    <s v=""/>
  </r>
  <r>
    <x v="2"/>
    <x v="0"/>
    <s v="BOWL"/>
    <x v="0"/>
    <s v=""/>
  </r>
  <r>
    <x v="3"/>
    <x v="0"/>
    <s v="BOWL"/>
    <x v="0"/>
    <s v=""/>
  </r>
  <r>
    <x v="4"/>
    <x v="0"/>
    <s v="BOWL"/>
    <x v="0"/>
    <s v=""/>
  </r>
  <r>
    <x v="5"/>
    <x v="0"/>
    <s v="BAT"/>
    <x v="0"/>
    <s v=""/>
  </r>
  <r>
    <x v="6"/>
    <x v="0"/>
    <s v="BAT"/>
    <x v="0"/>
    <s v=""/>
  </r>
  <r>
    <x v="7"/>
    <x v="0"/>
    <s v="BOWL"/>
    <x v="0"/>
    <n v="70"/>
  </r>
  <r>
    <x v="8"/>
    <x v="0"/>
    <s v="AR"/>
    <x v="0"/>
    <n v="66.333333333333329"/>
  </r>
  <r>
    <x v="9"/>
    <x v="0"/>
    <s v="BOWL"/>
    <x v="0"/>
    <n v="45"/>
  </r>
  <r>
    <x v="10"/>
    <x v="0"/>
    <s v="AR"/>
    <x v="0"/>
    <n v="42.971428571428568"/>
  </r>
  <r>
    <x v="11"/>
    <x v="0"/>
    <s v="AR"/>
    <x v="0"/>
    <n v="41.25"/>
  </r>
  <r>
    <x v="12"/>
    <x v="0"/>
    <s v="AR"/>
    <x v="0"/>
    <n v="36.085714285714289"/>
  </r>
  <r>
    <x v="13"/>
    <x v="0"/>
    <s v="BAT"/>
    <x v="0"/>
    <n v="35.142857142857146"/>
  </r>
  <r>
    <x v="14"/>
    <x v="0"/>
    <s v="AR"/>
    <x v="0"/>
    <n v="31"/>
  </r>
  <r>
    <x v="15"/>
    <x v="0"/>
    <s v="BAT"/>
    <x v="0"/>
    <n v="30.380952380952383"/>
  </r>
  <r>
    <x v="16"/>
    <x v="0"/>
    <s v="AR"/>
    <x v="0"/>
    <n v="30"/>
  </r>
  <r>
    <x v="17"/>
    <x v="0"/>
    <m/>
    <x v="0"/>
    <n v="25"/>
  </r>
  <r>
    <x v="18"/>
    <x v="0"/>
    <s v="BOWL"/>
    <x v="0"/>
    <n v="22.428571428571427"/>
  </r>
  <r>
    <x v="19"/>
    <x v="0"/>
    <s v="AR"/>
    <x v="0"/>
    <n v="22.392857142857142"/>
  </r>
  <r>
    <x v="20"/>
    <x v="0"/>
    <s v="BOWL"/>
    <x v="0"/>
    <n v="21.666666666666664"/>
  </r>
  <r>
    <x v="21"/>
    <x v="0"/>
    <s v="BOWL"/>
    <x v="0"/>
    <n v="20"/>
  </r>
  <r>
    <x v="22"/>
    <x v="0"/>
    <s v="BOWL"/>
    <x v="0"/>
    <n v="20"/>
  </r>
  <r>
    <x v="23"/>
    <x v="0"/>
    <s v="BAT"/>
    <x v="0"/>
    <n v="11.2"/>
  </r>
  <r>
    <x v="0"/>
    <x v="0"/>
    <s v="BAT"/>
    <x v="1"/>
    <s v=""/>
  </r>
  <r>
    <x v="1"/>
    <x v="0"/>
    <s v="BOWL"/>
    <x v="1"/>
    <s v=""/>
  </r>
  <r>
    <x v="2"/>
    <x v="0"/>
    <s v="BOWL"/>
    <x v="1"/>
    <s v=""/>
  </r>
  <r>
    <x v="3"/>
    <x v="0"/>
    <s v="BOWL"/>
    <x v="1"/>
    <s v=""/>
  </r>
  <r>
    <x v="4"/>
    <x v="0"/>
    <s v="BOWL"/>
    <x v="1"/>
    <s v=""/>
  </r>
  <r>
    <x v="5"/>
    <x v="0"/>
    <s v="BAT"/>
    <x v="1"/>
    <s v=""/>
  </r>
  <r>
    <x v="6"/>
    <x v="0"/>
    <s v="BAT"/>
    <x v="1"/>
    <s v=""/>
  </r>
  <r>
    <x v="8"/>
    <x v="0"/>
    <s v="AR"/>
    <x v="1"/>
    <n v="59.071428571428569"/>
  </r>
  <r>
    <x v="7"/>
    <x v="0"/>
    <s v="BOWL"/>
    <x v="1"/>
    <n v="55"/>
  </r>
  <r>
    <x v="9"/>
    <x v="0"/>
    <s v="BOWL"/>
    <x v="1"/>
    <n v="45"/>
  </r>
  <r>
    <x v="10"/>
    <x v="0"/>
    <s v="AR"/>
    <x v="1"/>
    <n v="43.774999999999999"/>
  </r>
  <r>
    <x v="11"/>
    <x v="0"/>
    <s v="AR"/>
    <x v="1"/>
    <n v="41.25"/>
  </r>
  <r>
    <x v="13"/>
    <x v="0"/>
    <s v="BAT"/>
    <x v="1"/>
    <n v="39.732142857142854"/>
  </r>
  <r>
    <x v="12"/>
    <x v="0"/>
    <s v="AR"/>
    <x v="1"/>
    <n v="33.674999999999997"/>
  </r>
  <r>
    <x v="15"/>
    <x v="0"/>
    <s v="BAT"/>
    <x v="1"/>
    <n v="31.535714285714285"/>
  </r>
  <r>
    <x v="14"/>
    <x v="0"/>
    <s v="AR"/>
    <x v="1"/>
    <n v="30.285714285714285"/>
  </r>
  <r>
    <x v="16"/>
    <x v="0"/>
    <s v="AR"/>
    <x v="1"/>
    <n v="30"/>
  </r>
  <r>
    <x v="20"/>
    <x v="0"/>
    <s v="BOWL"/>
    <x v="1"/>
    <n v="28.75"/>
  </r>
  <r>
    <x v="19"/>
    <x v="0"/>
    <s v="AR"/>
    <x v="1"/>
    <n v="25.25"/>
  </r>
  <r>
    <x v="17"/>
    <x v="0"/>
    <m/>
    <x v="1"/>
    <n v="25"/>
  </r>
  <r>
    <x v="21"/>
    <x v="0"/>
    <s v="BOWL"/>
    <x v="1"/>
    <n v="20.625"/>
  </r>
  <r>
    <x v="22"/>
    <x v="0"/>
    <s v="BOWL"/>
    <x v="1"/>
    <n v="20"/>
  </r>
  <r>
    <x v="18"/>
    <x v="0"/>
    <s v="BOWL"/>
    <x v="1"/>
    <n v="19.75"/>
  </r>
  <r>
    <x v="23"/>
    <x v="0"/>
    <s v="BAT"/>
    <x v="1"/>
    <n v="13.666666666666666"/>
  </r>
  <r>
    <x v="24"/>
    <x v="1"/>
    <s v="BAT"/>
    <x v="1"/>
    <s v=""/>
  </r>
  <r>
    <x v="25"/>
    <x v="1"/>
    <s v="BAT"/>
    <x v="1"/>
    <s v=""/>
  </r>
  <r>
    <x v="26"/>
    <x v="1"/>
    <s v="AR"/>
    <x v="1"/>
    <s v=""/>
  </r>
  <r>
    <x v="27"/>
    <x v="1"/>
    <s v="BOWL"/>
    <x v="1"/>
    <n v="50"/>
  </r>
  <r>
    <x v="28"/>
    <x v="1"/>
    <s v="AR"/>
    <x v="1"/>
    <n v="46.5"/>
  </r>
  <r>
    <x v="29"/>
    <x v="1"/>
    <s v="AR"/>
    <x v="1"/>
    <n v="41.971428571428568"/>
  </r>
  <r>
    <x v="30"/>
    <x v="1"/>
    <s v="BAT"/>
    <x v="1"/>
    <n v="37.404761904761905"/>
  </r>
  <r>
    <x v="31"/>
    <x v="1"/>
    <s v="BAT"/>
    <x v="1"/>
    <n v="35.595238095238095"/>
  </r>
  <r>
    <x v="32"/>
    <x v="1"/>
    <s v="BOWL"/>
    <x v="1"/>
    <n v="32"/>
  </r>
  <r>
    <x v="33"/>
    <x v="1"/>
    <s v="BOWL"/>
    <x v="1"/>
    <n v="25"/>
  </r>
  <r>
    <x v="34"/>
    <x v="1"/>
    <s v="AR"/>
    <x v="1"/>
    <n v="24.085714285714285"/>
  </r>
  <r>
    <x v="35"/>
    <x v="1"/>
    <s v="BAT"/>
    <x v="1"/>
    <n v="23.428571428571427"/>
  </r>
  <r>
    <x v="36"/>
    <x v="1"/>
    <s v="BOWL"/>
    <x v="1"/>
    <n v="21.333333333333332"/>
  </r>
  <r>
    <x v="37"/>
    <x v="1"/>
    <s v="AR"/>
    <x v="1"/>
    <n v="15.166666666666666"/>
  </r>
  <r>
    <x v="38"/>
    <x v="1"/>
    <m/>
    <x v="1"/>
    <n v="15"/>
  </r>
  <r>
    <x v="39"/>
    <x v="1"/>
    <s v="AR"/>
    <x v="1"/>
    <n v="13.5"/>
  </r>
  <r>
    <x v="40"/>
    <x v="1"/>
    <s v="BOWL"/>
    <x v="1"/>
    <n v="12.5"/>
  </r>
  <r>
    <x v="41"/>
    <x v="1"/>
    <s v="BAT"/>
    <x v="1"/>
    <n v="9.6190476190476186"/>
  </r>
  <r>
    <x v="42"/>
    <x v="1"/>
    <s v="BAT"/>
    <x v="1"/>
    <n v="8.5"/>
  </r>
  <r>
    <x v="43"/>
    <x v="1"/>
    <s v="BOWL"/>
    <x v="1"/>
    <n v="0"/>
  </r>
  <r>
    <x v="44"/>
    <x v="1"/>
    <s v="BOWL"/>
    <x v="1"/>
    <n v="0"/>
  </r>
  <r>
    <x v="45"/>
    <x v="2"/>
    <s v="AR"/>
    <x v="1"/>
    <s v=""/>
  </r>
  <r>
    <x v="46"/>
    <x v="2"/>
    <s v="BAT"/>
    <x v="1"/>
    <s v=""/>
  </r>
  <r>
    <x v="47"/>
    <x v="2"/>
    <s v="AR"/>
    <x v="1"/>
    <s v=""/>
  </r>
  <r>
    <x v="48"/>
    <x v="2"/>
    <s v="BOWL"/>
    <x v="1"/>
    <s v=""/>
  </r>
  <r>
    <x v="49"/>
    <x v="2"/>
    <s v="BOWL"/>
    <x v="1"/>
    <s v=""/>
  </r>
  <r>
    <x v="50"/>
    <x v="2"/>
    <s v="AR"/>
    <x v="1"/>
    <s v=""/>
  </r>
  <r>
    <x v="51"/>
    <x v="2"/>
    <s v="BOWL"/>
    <x v="1"/>
    <s v=""/>
  </r>
  <r>
    <x v="52"/>
    <x v="2"/>
    <s v="BOWL"/>
    <x v="1"/>
    <s v=""/>
  </r>
  <r>
    <x v="53"/>
    <x v="2"/>
    <s v="BOWL"/>
    <x v="1"/>
    <n v="42.857142857142854"/>
  </r>
  <r>
    <x v="54"/>
    <x v="2"/>
    <s v="BAT"/>
    <x v="1"/>
    <n v="35.214285714285715"/>
  </r>
  <r>
    <x v="55"/>
    <x v="2"/>
    <s v="BAT"/>
    <x v="1"/>
    <n v="34.61904761904762"/>
  </r>
  <r>
    <x v="56"/>
    <x v="2"/>
    <s v="BOWL"/>
    <x v="1"/>
    <n v="33.999999999999993"/>
  </r>
  <r>
    <x v="57"/>
    <x v="2"/>
    <s v="AR"/>
    <x v="1"/>
    <n v="33.714285714285715"/>
  </r>
  <r>
    <x v="58"/>
    <x v="2"/>
    <s v="AR"/>
    <x v="1"/>
    <n v="32.714285714285715"/>
  </r>
  <r>
    <x v="59"/>
    <x v="2"/>
    <s v="BAT"/>
    <x v="1"/>
    <n v="31.785714285714288"/>
  </r>
  <r>
    <x v="60"/>
    <x v="2"/>
    <s v="BAT"/>
    <x v="1"/>
    <n v="31.142857142857142"/>
  </r>
  <r>
    <x v="61"/>
    <x v="2"/>
    <s v="BOWL"/>
    <x v="1"/>
    <n v="27.142857142857142"/>
  </r>
  <r>
    <x v="62"/>
    <x v="2"/>
    <s v="AR"/>
    <x v="1"/>
    <n v="20.171428571428571"/>
  </r>
  <r>
    <x v="63"/>
    <x v="2"/>
    <s v="BOWL"/>
    <x v="1"/>
    <n v="20"/>
  </r>
  <r>
    <x v="64"/>
    <x v="2"/>
    <s v="BAT"/>
    <x v="1"/>
    <n v="18.3"/>
  </r>
  <r>
    <x v="65"/>
    <x v="2"/>
    <s v="AR"/>
    <x v="1"/>
    <n v="15"/>
  </r>
  <r>
    <x v="66"/>
    <x v="2"/>
    <s v="BOWL"/>
    <x v="1"/>
    <n v="10.833333333333332"/>
  </r>
  <r>
    <x v="67"/>
    <x v="3"/>
    <s v="BOWL"/>
    <x v="1"/>
    <s v=""/>
  </r>
  <r>
    <x v="68"/>
    <x v="3"/>
    <s v="BAT"/>
    <x v="1"/>
    <s v=""/>
  </r>
  <r>
    <x v="69"/>
    <x v="3"/>
    <s v="BOWL"/>
    <x v="1"/>
    <s v=""/>
  </r>
  <r>
    <x v="70"/>
    <x v="3"/>
    <s v="BOWL"/>
    <x v="1"/>
    <s v=""/>
  </r>
  <r>
    <x v="71"/>
    <x v="3"/>
    <s v="BAT"/>
    <x v="1"/>
    <s v=""/>
  </r>
  <r>
    <x v="72"/>
    <x v="3"/>
    <s v="BOWL"/>
    <x v="1"/>
    <n v="45"/>
  </r>
  <r>
    <x v="73"/>
    <x v="3"/>
    <s v="AR"/>
    <x v="1"/>
    <n v="41.333333333333329"/>
  </r>
  <r>
    <x v="74"/>
    <x v="3"/>
    <s v="BAT"/>
    <x v="1"/>
    <n v="31.523809523809526"/>
  </r>
  <r>
    <x v="75"/>
    <x v="3"/>
    <s v="BAT"/>
    <x v="1"/>
    <n v="30.619047619047617"/>
  </r>
  <r>
    <x v="76"/>
    <x v="3"/>
    <s v="AR"/>
    <x v="1"/>
    <n v="30.238095238095241"/>
  </r>
  <r>
    <x v="77"/>
    <x v="3"/>
    <s v="BOWL"/>
    <x v="1"/>
    <n v="28.80952380952381"/>
  </r>
  <r>
    <x v="78"/>
    <x v="3"/>
    <s v="BOWL"/>
    <x v="1"/>
    <n v="26.5"/>
  </r>
  <r>
    <x v="79"/>
    <x v="3"/>
    <s v="BAT"/>
    <x v="1"/>
    <n v="25.595238095238095"/>
  </r>
  <r>
    <x v="80"/>
    <x v="3"/>
    <s v="BOWL"/>
    <x v="1"/>
    <n v="24.833333333333336"/>
  </r>
  <r>
    <x v="81"/>
    <x v="3"/>
    <s v="BOWL"/>
    <x v="1"/>
    <n v="20"/>
  </r>
  <r>
    <x v="82"/>
    <x v="3"/>
    <s v="BOWL"/>
    <x v="1"/>
    <n v="16.666666666666664"/>
  </r>
  <r>
    <x v="83"/>
    <x v="3"/>
    <s v="AR"/>
    <x v="1"/>
    <n v="14.5"/>
  </r>
  <r>
    <x v="84"/>
    <x v="3"/>
    <s v="BAT"/>
    <x v="1"/>
    <n v="5"/>
  </r>
  <r>
    <x v="85"/>
    <x v="3"/>
    <s v="AR"/>
    <x v="1"/>
    <n v="0"/>
  </r>
  <r>
    <x v="86"/>
    <x v="3"/>
    <s v="BOWL"/>
    <x v="1"/>
    <n v="0"/>
  </r>
  <r>
    <x v="46"/>
    <x v="2"/>
    <s v="BAT"/>
    <x v="2"/>
    <s v=""/>
  </r>
  <r>
    <x v="47"/>
    <x v="2"/>
    <s v="AR"/>
    <x v="2"/>
    <s v=""/>
  </r>
  <r>
    <x v="48"/>
    <x v="2"/>
    <s v="BOWL"/>
    <x v="2"/>
    <s v=""/>
  </r>
  <r>
    <x v="49"/>
    <x v="2"/>
    <s v="BOWL"/>
    <x v="2"/>
    <s v=""/>
  </r>
  <r>
    <x v="50"/>
    <x v="2"/>
    <s v="AR"/>
    <x v="2"/>
    <s v=""/>
  </r>
  <r>
    <x v="51"/>
    <x v="2"/>
    <s v="BOWL"/>
    <x v="2"/>
    <s v=""/>
  </r>
  <r>
    <x v="52"/>
    <x v="2"/>
    <s v="BOWL"/>
    <x v="2"/>
    <s v=""/>
  </r>
  <r>
    <x v="55"/>
    <x v="2"/>
    <s v="BAT"/>
    <x v="2"/>
    <n v="39.321428571428569"/>
  </r>
  <r>
    <x v="53"/>
    <x v="2"/>
    <s v="BOWL"/>
    <x v="2"/>
    <n v="37.5"/>
  </r>
  <r>
    <x v="58"/>
    <x v="2"/>
    <s v="AR"/>
    <x v="2"/>
    <n v="37"/>
  </r>
  <r>
    <x v="57"/>
    <x v="2"/>
    <s v="AR"/>
    <x v="2"/>
    <n v="36.125"/>
  </r>
  <r>
    <x v="54"/>
    <x v="2"/>
    <s v="BAT"/>
    <x v="2"/>
    <n v="30.517857142857142"/>
  </r>
  <r>
    <x v="56"/>
    <x v="2"/>
    <s v="BOWL"/>
    <x v="2"/>
    <n v="29.238095238095237"/>
  </r>
  <r>
    <x v="59"/>
    <x v="2"/>
    <s v="BAT"/>
    <x v="2"/>
    <n v="29.074999999999999"/>
  </r>
  <r>
    <x v="60"/>
    <x v="2"/>
    <s v="BAT"/>
    <x v="2"/>
    <n v="28.041666666666668"/>
  </r>
  <r>
    <x v="45"/>
    <x v="2"/>
    <s v="AR"/>
    <x v="2"/>
    <n v="25"/>
  </r>
  <r>
    <x v="61"/>
    <x v="2"/>
    <s v="BOWL"/>
    <x v="2"/>
    <n v="23.75"/>
  </r>
  <r>
    <x v="64"/>
    <x v="2"/>
    <s v="BAT"/>
    <x v="2"/>
    <n v="21.976190476190474"/>
  </r>
  <r>
    <x v="62"/>
    <x v="2"/>
    <s v="AR"/>
    <x v="2"/>
    <n v="20.171428571428571"/>
  </r>
  <r>
    <x v="63"/>
    <x v="2"/>
    <s v="BOWL"/>
    <x v="2"/>
    <n v="20"/>
  </r>
  <r>
    <x v="66"/>
    <x v="2"/>
    <s v="BOWL"/>
    <x v="2"/>
    <n v="16.428571428571427"/>
  </r>
  <r>
    <x v="65"/>
    <x v="2"/>
    <s v="AR"/>
    <x v="2"/>
    <n v="15"/>
  </r>
  <r>
    <x v="67"/>
    <x v="3"/>
    <s v="BOWL"/>
    <x v="2"/>
    <s v=""/>
  </r>
  <r>
    <x v="68"/>
    <x v="3"/>
    <s v="BAT"/>
    <x v="2"/>
    <s v=""/>
  </r>
  <r>
    <x v="69"/>
    <x v="3"/>
    <s v="BOWL"/>
    <x v="2"/>
    <s v=""/>
  </r>
  <r>
    <x v="70"/>
    <x v="3"/>
    <s v="BOWL"/>
    <x v="2"/>
    <s v=""/>
  </r>
  <r>
    <x v="72"/>
    <x v="3"/>
    <s v="BOWL"/>
    <x v="2"/>
    <n v="46.5"/>
  </r>
  <r>
    <x v="73"/>
    <x v="3"/>
    <s v="AR"/>
    <x v="2"/>
    <n v="46.267857142857146"/>
  </r>
  <r>
    <x v="76"/>
    <x v="3"/>
    <s v="AR"/>
    <x v="2"/>
    <n v="33.517857142857139"/>
  </r>
  <r>
    <x v="74"/>
    <x v="3"/>
    <s v="BAT"/>
    <x v="2"/>
    <n v="30.839285714285715"/>
  </r>
  <r>
    <x v="75"/>
    <x v="3"/>
    <s v="BAT"/>
    <x v="2"/>
    <n v="30.619047619047617"/>
  </r>
  <r>
    <x v="77"/>
    <x v="3"/>
    <s v="BOWL"/>
    <x v="2"/>
    <n v="28.541666666666668"/>
  </r>
  <r>
    <x v="80"/>
    <x v="3"/>
    <s v="BOWL"/>
    <x v="2"/>
    <n v="25.071428571428569"/>
  </r>
  <r>
    <x v="79"/>
    <x v="3"/>
    <s v="BAT"/>
    <x v="2"/>
    <n v="24.785714285714285"/>
  </r>
  <r>
    <x v="78"/>
    <x v="3"/>
    <s v="BOWL"/>
    <x v="2"/>
    <n v="23.375"/>
  </r>
  <r>
    <x v="81"/>
    <x v="3"/>
    <s v="BOWL"/>
    <x v="2"/>
    <n v="20.625"/>
  </r>
  <r>
    <x v="82"/>
    <x v="3"/>
    <s v="BOWL"/>
    <x v="2"/>
    <n v="16.666666666666664"/>
  </r>
  <r>
    <x v="83"/>
    <x v="3"/>
    <s v="AR"/>
    <x v="2"/>
    <n v="13.571428571428571"/>
  </r>
  <r>
    <x v="84"/>
    <x v="3"/>
    <s v="BAT"/>
    <x v="2"/>
    <n v="7.333333333333333"/>
  </r>
  <r>
    <x v="71"/>
    <x v="3"/>
    <s v="BAT"/>
    <x v="2"/>
    <n v="0"/>
  </r>
  <r>
    <x v="85"/>
    <x v="3"/>
    <s v="AR"/>
    <x v="2"/>
    <n v="0"/>
  </r>
  <r>
    <x v="86"/>
    <x v="3"/>
    <s v="BOWL"/>
    <x v="2"/>
    <n v="0"/>
  </r>
  <r>
    <x v="24"/>
    <x v="1"/>
    <s v="BAT"/>
    <x v="3"/>
    <s v=""/>
  </r>
  <r>
    <x v="25"/>
    <x v="1"/>
    <s v="BAT"/>
    <x v="3"/>
    <s v=""/>
  </r>
  <r>
    <x v="26"/>
    <x v="1"/>
    <s v="AR"/>
    <x v="3"/>
    <s v=""/>
  </r>
  <r>
    <x v="27"/>
    <x v="1"/>
    <s v="BOWL"/>
    <x v="3"/>
    <n v="41.666666666666671"/>
  </r>
  <r>
    <x v="28"/>
    <x v="1"/>
    <s v="AR"/>
    <x v="3"/>
    <n v="39.428571428571431"/>
  </r>
  <r>
    <x v="30"/>
    <x v="1"/>
    <s v="BAT"/>
    <x v="3"/>
    <n v="37.5"/>
  </r>
  <r>
    <x v="29"/>
    <x v="1"/>
    <s v="AR"/>
    <x v="3"/>
    <n v="36.541666666666671"/>
  </r>
  <r>
    <x v="32"/>
    <x v="1"/>
    <s v="BOWL"/>
    <x v="3"/>
    <n v="30.833333333333336"/>
  </r>
  <r>
    <x v="31"/>
    <x v="1"/>
    <s v="BAT"/>
    <x v="3"/>
    <n v="30.625"/>
  </r>
  <r>
    <x v="33"/>
    <x v="1"/>
    <s v="BOWL"/>
    <x v="3"/>
    <n v="25"/>
  </r>
  <r>
    <x v="35"/>
    <x v="1"/>
    <s v="BAT"/>
    <x v="3"/>
    <n v="21.791666666666668"/>
  </r>
  <r>
    <x v="36"/>
    <x v="1"/>
    <s v="BOWL"/>
    <x v="3"/>
    <n v="21.333333333333332"/>
  </r>
  <r>
    <x v="34"/>
    <x v="1"/>
    <s v="AR"/>
    <x v="3"/>
    <n v="20.583333333333332"/>
  </r>
  <r>
    <x v="44"/>
    <x v="1"/>
    <s v="BOWL"/>
    <x v="3"/>
    <n v="20"/>
  </r>
  <r>
    <x v="37"/>
    <x v="1"/>
    <s v="AR"/>
    <x v="3"/>
    <n v="16.017857142857142"/>
  </r>
  <r>
    <x v="38"/>
    <x v="1"/>
    <m/>
    <x v="3"/>
    <n v="15"/>
  </r>
  <r>
    <x v="39"/>
    <x v="1"/>
    <s v="AR"/>
    <x v="3"/>
    <n v="13.5"/>
  </r>
  <r>
    <x v="40"/>
    <x v="1"/>
    <s v="BOWL"/>
    <x v="3"/>
    <n v="12.5"/>
  </r>
  <r>
    <x v="42"/>
    <x v="1"/>
    <s v="BAT"/>
    <x v="3"/>
    <n v="11"/>
  </r>
  <r>
    <x v="41"/>
    <x v="1"/>
    <s v="BAT"/>
    <x v="3"/>
    <n v="8.4642857142857153"/>
  </r>
  <r>
    <x v="43"/>
    <x v="1"/>
    <s v="BOWL"/>
    <x v="3"/>
    <n v="0"/>
  </r>
  <r>
    <x v="87"/>
    <x v="4"/>
    <s v="BOWL"/>
    <x v="2"/>
    <s v=""/>
  </r>
  <r>
    <x v="88"/>
    <x v="4"/>
    <s v="BAT"/>
    <x v="2"/>
    <s v=""/>
  </r>
  <r>
    <x v="89"/>
    <x v="4"/>
    <s v="BAT"/>
    <x v="2"/>
    <s v=""/>
  </r>
  <r>
    <x v="90"/>
    <x v="4"/>
    <s v="BOWL"/>
    <x v="2"/>
    <s v=""/>
  </r>
  <r>
    <x v="91"/>
    <x v="4"/>
    <s v="AR"/>
    <x v="2"/>
    <s v=""/>
  </r>
  <r>
    <x v="92"/>
    <x v="4"/>
    <s v="AR"/>
    <x v="2"/>
    <s v=""/>
  </r>
  <r>
    <x v="93"/>
    <x v="4"/>
    <s v="BOWL"/>
    <x v="2"/>
    <n v="42.857142857142854"/>
  </r>
  <r>
    <x v="94"/>
    <x v="4"/>
    <s v="BOWL"/>
    <x v="2"/>
    <n v="41"/>
  </r>
  <r>
    <x v="95"/>
    <x v="4"/>
    <s v="BOWL"/>
    <x v="2"/>
    <n v="39.285714285714285"/>
  </r>
  <r>
    <x v="96"/>
    <x v="4"/>
    <s v="AR"/>
    <x v="2"/>
    <n v="31.833333333333336"/>
  </r>
  <r>
    <x v="97"/>
    <x v="4"/>
    <s v="AR"/>
    <x v="2"/>
    <n v="30.714285714285712"/>
  </r>
  <r>
    <x v="98"/>
    <x v="4"/>
    <s v="AR"/>
    <x v="2"/>
    <n v="27.119047619047617"/>
  </r>
  <r>
    <x v="99"/>
    <x v="4"/>
    <s v="BOWL"/>
    <x v="2"/>
    <n v="25"/>
  </r>
  <r>
    <x v="100"/>
    <x v="4"/>
    <s v="AR"/>
    <x v="2"/>
    <n v="25"/>
  </r>
  <r>
    <x v="101"/>
    <x v="4"/>
    <s v="AR"/>
    <x v="2"/>
    <n v="24.452380952380953"/>
  </r>
  <r>
    <x v="102"/>
    <x v="4"/>
    <s v="BAT"/>
    <x v="2"/>
    <n v="23.75"/>
  </r>
  <r>
    <x v="103"/>
    <x v="4"/>
    <s v="BAT"/>
    <x v="2"/>
    <n v="23.095238095238095"/>
  </r>
  <r>
    <x v="104"/>
    <x v="4"/>
    <s v="AR"/>
    <x v="2"/>
    <n v="18.25"/>
  </r>
  <r>
    <x v="105"/>
    <x v="4"/>
    <s v="BAT"/>
    <x v="2"/>
    <n v="17.5"/>
  </r>
  <r>
    <x v="106"/>
    <x v="4"/>
    <s v="BAT"/>
    <x v="2"/>
    <n v="15"/>
  </r>
  <r>
    <x v="107"/>
    <x v="4"/>
    <s v="BOWL"/>
    <x v="2"/>
    <n v="12.5"/>
  </r>
  <r>
    <x v="108"/>
    <x v="4"/>
    <s v="AR"/>
    <x v="2"/>
    <n v="11.5"/>
  </r>
  <r>
    <x v="109"/>
    <x v="4"/>
    <s v="BAT"/>
    <x v="2"/>
    <n v="11"/>
  </r>
  <r>
    <x v="110"/>
    <x v="4"/>
    <s v="AR"/>
    <x v="2"/>
    <n v="6.5"/>
  </r>
  <r>
    <x v="111"/>
    <x v="4"/>
    <s v="AR"/>
    <x v="2"/>
    <n v="0"/>
  </r>
  <r>
    <x v="87"/>
    <x v="4"/>
    <s v="BOWL"/>
    <x v="3"/>
    <s v=""/>
  </r>
  <r>
    <x v="88"/>
    <x v="4"/>
    <s v="BAT"/>
    <x v="3"/>
    <s v=""/>
  </r>
  <r>
    <x v="89"/>
    <x v="4"/>
    <s v="BAT"/>
    <x v="3"/>
    <s v=""/>
  </r>
  <r>
    <x v="90"/>
    <x v="4"/>
    <s v="BOWL"/>
    <x v="3"/>
    <s v=""/>
  </r>
  <r>
    <x v="91"/>
    <x v="4"/>
    <s v="AR"/>
    <x v="3"/>
    <s v=""/>
  </r>
  <r>
    <x v="92"/>
    <x v="4"/>
    <s v="AR"/>
    <x v="3"/>
    <s v=""/>
  </r>
  <r>
    <x v="93"/>
    <x v="4"/>
    <s v="BOWL"/>
    <x v="3"/>
    <n v="37.5"/>
  </r>
  <r>
    <x v="97"/>
    <x v="4"/>
    <s v="AR"/>
    <x v="3"/>
    <n v="34.392857142857139"/>
  </r>
  <r>
    <x v="95"/>
    <x v="4"/>
    <s v="BOWL"/>
    <x v="3"/>
    <n v="34.375"/>
  </r>
  <r>
    <x v="94"/>
    <x v="4"/>
    <s v="BOWL"/>
    <x v="3"/>
    <n v="34.166666666666671"/>
  </r>
  <r>
    <x v="98"/>
    <x v="4"/>
    <s v="AR"/>
    <x v="3"/>
    <n v="29.464285714285715"/>
  </r>
  <r>
    <x v="96"/>
    <x v="4"/>
    <s v="AR"/>
    <x v="3"/>
    <n v="27.428571428571431"/>
  </r>
  <r>
    <x v="106"/>
    <x v="4"/>
    <s v="BAT"/>
    <x v="3"/>
    <n v="26.5"/>
  </r>
  <r>
    <x v="99"/>
    <x v="4"/>
    <s v="BOWL"/>
    <x v="3"/>
    <n v="25"/>
  </r>
  <r>
    <x v="100"/>
    <x v="4"/>
    <s v="AR"/>
    <x v="3"/>
    <n v="25"/>
  </r>
  <r>
    <x v="102"/>
    <x v="4"/>
    <s v="BAT"/>
    <x v="3"/>
    <n v="23.75"/>
  </r>
  <r>
    <x v="101"/>
    <x v="4"/>
    <s v="AR"/>
    <x v="3"/>
    <n v="21.75"/>
  </r>
  <r>
    <x v="103"/>
    <x v="4"/>
    <s v="BAT"/>
    <x v="3"/>
    <n v="20.482142857142858"/>
  </r>
  <r>
    <x v="105"/>
    <x v="4"/>
    <s v="BAT"/>
    <x v="3"/>
    <n v="17.5"/>
  </r>
  <r>
    <x v="104"/>
    <x v="4"/>
    <s v="AR"/>
    <x v="3"/>
    <n v="17.25"/>
  </r>
  <r>
    <x v="112"/>
    <x v="4"/>
    <m/>
    <x v="3"/>
    <n v="15"/>
  </r>
  <r>
    <x v="107"/>
    <x v="4"/>
    <s v="BOWL"/>
    <x v="3"/>
    <n v="12.5"/>
  </r>
  <r>
    <x v="108"/>
    <x v="4"/>
    <s v="AR"/>
    <x v="3"/>
    <n v="11.5"/>
  </r>
  <r>
    <x v="109"/>
    <x v="4"/>
    <s v="BAT"/>
    <x v="3"/>
    <n v="11"/>
  </r>
  <r>
    <x v="110"/>
    <x v="4"/>
    <s v="AR"/>
    <x v="3"/>
    <n v="6.5"/>
  </r>
  <r>
    <x v="111"/>
    <x v="4"/>
    <s v="AR"/>
    <x v="3"/>
    <n v="4"/>
  </r>
  <r>
    <x v="113"/>
    <x v="5"/>
    <s v="BOWL"/>
    <x v="3"/>
    <s v=""/>
  </r>
  <r>
    <x v="114"/>
    <x v="5"/>
    <s v="BAT"/>
    <x v="3"/>
    <s v=""/>
  </r>
  <r>
    <x v="115"/>
    <x v="5"/>
    <s v="BAT"/>
    <x v="3"/>
    <s v=""/>
  </r>
  <r>
    <x v="116"/>
    <x v="5"/>
    <s v="BOWL"/>
    <x v="3"/>
    <s v=""/>
  </r>
  <r>
    <x v="117"/>
    <x v="5"/>
    <s v="BAT"/>
    <x v="3"/>
    <s v=""/>
  </r>
  <r>
    <x v="118"/>
    <x v="5"/>
    <s v="AR"/>
    <x v="3"/>
    <s v=""/>
  </r>
  <r>
    <x v="119"/>
    <x v="5"/>
    <s v="BOWL"/>
    <x v="3"/>
    <n v="48.866666666666667"/>
  </r>
  <r>
    <x v="120"/>
    <x v="5"/>
    <s v="BOWL"/>
    <x v="3"/>
    <n v="48.285714285714285"/>
  </r>
  <r>
    <x v="121"/>
    <x v="5"/>
    <s v="BOWL"/>
    <x v="3"/>
    <n v="38.333333333333329"/>
  </r>
  <r>
    <x v="122"/>
    <x v="5"/>
    <s v="AR"/>
    <x v="3"/>
    <n v="37.857142857142861"/>
  </r>
  <r>
    <x v="123"/>
    <x v="5"/>
    <s v="BAT"/>
    <x v="3"/>
    <n v="35.238095238095241"/>
  </r>
  <r>
    <x v="124"/>
    <x v="5"/>
    <s v="AR"/>
    <x v="3"/>
    <n v="35"/>
  </r>
  <r>
    <x v="125"/>
    <x v="5"/>
    <s v="BAT"/>
    <x v="3"/>
    <n v="26.5"/>
  </r>
  <r>
    <x v="126"/>
    <x v="5"/>
    <s v="AR"/>
    <x v="3"/>
    <n v="26.392857142857142"/>
  </r>
  <r>
    <x v="127"/>
    <x v="5"/>
    <s v="BOWL"/>
    <x v="3"/>
    <n v="25"/>
  </r>
  <r>
    <x v="128"/>
    <x v="5"/>
    <s v="AR"/>
    <x v="3"/>
    <n v="21.678571428571427"/>
  </r>
  <r>
    <x v="129"/>
    <x v="5"/>
    <s v="BAT"/>
    <x v="3"/>
    <n v="19.885714285714286"/>
  </r>
  <r>
    <x v="130"/>
    <x v="5"/>
    <s v="BAT"/>
    <x v="3"/>
    <n v="14.095238095238095"/>
  </r>
  <r>
    <x v="131"/>
    <x v="5"/>
    <s v="BOWL"/>
    <x v="3"/>
    <n v="11"/>
  </r>
  <r>
    <x v="132"/>
    <x v="5"/>
    <s v="AR"/>
    <x v="3"/>
    <n v="10.904761904761905"/>
  </r>
  <r>
    <x v="133"/>
    <x v="5"/>
    <s v="BAT"/>
    <x v="3"/>
    <n v="0"/>
  </r>
  <r>
    <x v="134"/>
    <x v="6"/>
    <s v="BAT"/>
    <x v="3"/>
    <s v=""/>
  </r>
  <r>
    <x v="135"/>
    <x v="6"/>
    <s v="BAT"/>
    <x v="3"/>
    <s v=""/>
  </r>
  <r>
    <x v="136"/>
    <x v="6"/>
    <s v="BOWL"/>
    <x v="3"/>
    <s v=""/>
  </r>
  <r>
    <x v="137"/>
    <x v="6"/>
    <s v="AR"/>
    <x v="3"/>
    <s v=""/>
  </r>
  <r>
    <x v="138"/>
    <x v="6"/>
    <s v="AR"/>
    <x v="3"/>
    <s v=""/>
  </r>
  <r>
    <x v="139"/>
    <x v="6"/>
    <s v="AR"/>
    <x v="3"/>
    <s v=""/>
  </r>
  <r>
    <x v="140"/>
    <x v="6"/>
    <s v="BAT"/>
    <x v="3"/>
    <s v=""/>
  </r>
  <r>
    <x v="141"/>
    <x v="6"/>
    <s v="AR"/>
    <x v="3"/>
    <n v="50"/>
  </r>
  <r>
    <x v="142"/>
    <x v="6"/>
    <s v="BOWL"/>
    <x v="3"/>
    <n v="47.5"/>
  </r>
  <r>
    <x v="143"/>
    <x v="6"/>
    <s v="AR"/>
    <x v="3"/>
    <n v="38"/>
  </r>
  <r>
    <x v="144"/>
    <x v="6"/>
    <s v="BOWL"/>
    <x v="3"/>
    <n v="36.714285714285715"/>
  </r>
  <r>
    <x v="145"/>
    <x v="6"/>
    <s v="BOWL"/>
    <x v="3"/>
    <n v="32.857142857142854"/>
  </r>
  <r>
    <x v="146"/>
    <x v="6"/>
    <s v="AR"/>
    <x v="3"/>
    <n v="31.916666666666664"/>
  </r>
  <r>
    <x v="147"/>
    <x v="6"/>
    <s v="BOWL"/>
    <x v="3"/>
    <n v="31.25"/>
  </r>
  <r>
    <x v="148"/>
    <x v="6"/>
    <s v="BAT"/>
    <x v="3"/>
    <n v="30.952380952380953"/>
  </r>
  <r>
    <x v="149"/>
    <x v="6"/>
    <s v="AR"/>
    <x v="3"/>
    <n v="27.928571428571427"/>
  </r>
  <r>
    <x v="150"/>
    <x v="6"/>
    <s v="BAT"/>
    <x v="3"/>
    <n v="26.9"/>
  </r>
  <r>
    <x v="151"/>
    <x v="6"/>
    <s v="BAT"/>
    <x v="3"/>
    <n v="19.976190476190474"/>
  </r>
  <r>
    <x v="152"/>
    <x v="6"/>
    <s v="AR"/>
    <x v="3"/>
    <n v="19.285714285714285"/>
  </r>
  <r>
    <x v="153"/>
    <x v="6"/>
    <s v="BAT"/>
    <x v="3"/>
    <n v="17"/>
  </r>
  <r>
    <x v="154"/>
    <x v="6"/>
    <s v="BOWL"/>
    <x v="3"/>
    <n v="12.5"/>
  </r>
  <r>
    <x v="155"/>
    <x v="6"/>
    <s v="AR"/>
    <x v="3"/>
    <n v="8"/>
  </r>
  <r>
    <x v="156"/>
    <x v="6"/>
    <s v="AR"/>
    <x v="3"/>
    <n v="5.75"/>
  </r>
  <r>
    <x v="157"/>
    <x v="6"/>
    <s v="BOWL"/>
    <x v="3"/>
    <n v="0"/>
  </r>
  <r>
    <x v="158"/>
    <x v="6"/>
    <s v="AR"/>
    <x v="3"/>
    <n v="0"/>
  </r>
  <r>
    <x v="113"/>
    <x v="5"/>
    <s v="BOWL"/>
    <x v="4"/>
    <s v=""/>
  </r>
  <r>
    <x v="115"/>
    <x v="5"/>
    <s v="BAT"/>
    <x v="4"/>
    <s v=""/>
  </r>
  <r>
    <x v="116"/>
    <x v="5"/>
    <s v="BOWL"/>
    <x v="4"/>
    <s v=""/>
  </r>
  <r>
    <x v="117"/>
    <x v="5"/>
    <s v="BAT"/>
    <x v="4"/>
    <s v=""/>
  </r>
  <r>
    <x v="118"/>
    <x v="5"/>
    <s v="AR"/>
    <x v="4"/>
    <s v=""/>
  </r>
  <r>
    <x v="120"/>
    <x v="5"/>
    <s v="BOWL"/>
    <x v="4"/>
    <n v="45.125"/>
  </r>
  <r>
    <x v="119"/>
    <x v="5"/>
    <s v="BOWL"/>
    <x v="4"/>
    <n v="44.309523809523817"/>
  </r>
  <r>
    <x v="123"/>
    <x v="5"/>
    <s v="BAT"/>
    <x v="4"/>
    <n v="37.5"/>
  </r>
  <r>
    <x v="121"/>
    <x v="5"/>
    <s v="BOWL"/>
    <x v="4"/>
    <n v="36.428571428571431"/>
  </r>
  <r>
    <x v="122"/>
    <x v="5"/>
    <s v="AR"/>
    <x v="4"/>
    <n v="33.125"/>
  </r>
  <r>
    <x v="126"/>
    <x v="5"/>
    <s v="AR"/>
    <x v="4"/>
    <n v="29.3"/>
  </r>
  <r>
    <x v="125"/>
    <x v="5"/>
    <s v="BAT"/>
    <x v="4"/>
    <n v="26.642857142857142"/>
  </r>
  <r>
    <x v="124"/>
    <x v="5"/>
    <s v="AR"/>
    <x v="4"/>
    <n v="26.25"/>
  </r>
  <r>
    <x v="127"/>
    <x v="5"/>
    <s v="BOWL"/>
    <x v="4"/>
    <n v="25"/>
  </r>
  <r>
    <x v="129"/>
    <x v="5"/>
    <s v="BAT"/>
    <x v="4"/>
    <n v="21.458333333333336"/>
  </r>
  <r>
    <x v="128"/>
    <x v="5"/>
    <s v="AR"/>
    <x v="4"/>
    <n v="20.625"/>
  </r>
  <r>
    <x v="114"/>
    <x v="5"/>
    <s v="BAT"/>
    <x v="4"/>
    <n v="15"/>
  </r>
  <r>
    <x v="130"/>
    <x v="5"/>
    <s v="BAT"/>
    <x v="4"/>
    <n v="14.095238095238095"/>
  </r>
  <r>
    <x v="132"/>
    <x v="5"/>
    <s v="AR"/>
    <x v="4"/>
    <n v="11.375"/>
  </r>
  <r>
    <x v="131"/>
    <x v="5"/>
    <s v="BOWL"/>
    <x v="4"/>
    <n v="11"/>
  </r>
  <r>
    <x v="133"/>
    <x v="5"/>
    <s v="BAT"/>
    <x v="4"/>
    <n v="0"/>
  </r>
  <r>
    <x v="134"/>
    <x v="6"/>
    <s v="BAT"/>
    <x v="4"/>
    <s v=""/>
  </r>
  <r>
    <x v="135"/>
    <x v="6"/>
    <s v="BAT"/>
    <x v="4"/>
    <s v=""/>
  </r>
  <r>
    <x v="136"/>
    <x v="6"/>
    <s v="BOWL"/>
    <x v="4"/>
    <s v=""/>
  </r>
  <r>
    <x v="137"/>
    <x v="6"/>
    <s v="AR"/>
    <x v="4"/>
    <s v=""/>
  </r>
  <r>
    <x v="138"/>
    <x v="6"/>
    <s v="AR"/>
    <x v="4"/>
    <s v=""/>
  </r>
  <r>
    <x v="139"/>
    <x v="6"/>
    <s v="AR"/>
    <x v="4"/>
    <s v=""/>
  </r>
  <r>
    <x v="140"/>
    <x v="6"/>
    <s v="BAT"/>
    <x v="4"/>
    <s v=""/>
  </r>
  <r>
    <x v="143"/>
    <x v="6"/>
    <s v="AR"/>
    <x v="4"/>
    <n v="41"/>
  </r>
  <r>
    <x v="141"/>
    <x v="6"/>
    <s v="AR"/>
    <x v="4"/>
    <n v="37.5"/>
  </r>
  <r>
    <x v="144"/>
    <x v="6"/>
    <s v="BOWL"/>
    <x v="4"/>
    <n v="35.375"/>
  </r>
  <r>
    <x v="146"/>
    <x v="6"/>
    <s v="AR"/>
    <x v="4"/>
    <n v="31.916666666666664"/>
  </r>
  <r>
    <x v="145"/>
    <x v="6"/>
    <s v="BOWL"/>
    <x v="4"/>
    <n v="31.875"/>
  </r>
  <r>
    <x v="142"/>
    <x v="6"/>
    <s v="BOWL"/>
    <x v="4"/>
    <n v="31.666666666666664"/>
  </r>
  <r>
    <x v="147"/>
    <x v="6"/>
    <s v="BOWL"/>
    <x v="4"/>
    <n v="31.25"/>
  </r>
  <r>
    <x v="148"/>
    <x v="6"/>
    <s v="BAT"/>
    <x v="4"/>
    <n v="27.464285714285715"/>
  </r>
  <r>
    <x v="149"/>
    <x v="6"/>
    <s v="AR"/>
    <x v="4"/>
    <n v="27.196428571428573"/>
  </r>
  <r>
    <x v="150"/>
    <x v="6"/>
    <s v="BAT"/>
    <x v="4"/>
    <n v="25.452380952380953"/>
  </r>
  <r>
    <x v="153"/>
    <x v="6"/>
    <s v="BAT"/>
    <x v="4"/>
    <n v="23"/>
  </r>
  <r>
    <x v="151"/>
    <x v="6"/>
    <s v="BAT"/>
    <x v="4"/>
    <n v="21.875"/>
  </r>
  <r>
    <x v="152"/>
    <x v="6"/>
    <s v="AR"/>
    <x v="4"/>
    <n v="21.416666666666668"/>
  </r>
  <r>
    <x v="154"/>
    <x v="6"/>
    <s v="BOWL"/>
    <x v="4"/>
    <n v="12.5"/>
  </r>
  <r>
    <x v="155"/>
    <x v="6"/>
    <s v="AR"/>
    <x v="4"/>
    <n v="6.6"/>
  </r>
  <r>
    <x v="156"/>
    <x v="6"/>
    <s v="AR"/>
    <x v="4"/>
    <n v="5.75"/>
  </r>
  <r>
    <x v="157"/>
    <x v="6"/>
    <s v="BOWL"/>
    <x v="4"/>
    <n v="0"/>
  </r>
  <r>
    <x v="158"/>
    <x v="6"/>
    <s v="AR"/>
    <x v="4"/>
    <n v="0"/>
  </r>
  <r>
    <x v="0"/>
    <x v="0"/>
    <s v="BAT"/>
    <x v="5"/>
    <s v=""/>
  </r>
  <r>
    <x v="1"/>
    <x v="0"/>
    <s v="BOWL"/>
    <x v="5"/>
    <s v=""/>
  </r>
  <r>
    <x v="2"/>
    <x v="0"/>
    <s v="BOWL"/>
    <x v="5"/>
    <s v=""/>
  </r>
  <r>
    <x v="3"/>
    <x v="0"/>
    <s v="BOWL"/>
    <x v="5"/>
    <s v=""/>
  </r>
  <r>
    <x v="4"/>
    <x v="0"/>
    <s v="BOWL"/>
    <x v="5"/>
    <s v=""/>
  </r>
  <r>
    <x v="5"/>
    <x v="0"/>
    <s v="BAT"/>
    <x v="5"/>
    <s v=""/>
  </r>
  <r>
    <x v="6"/>
    <x v="0"/>
    <s v="BAT"/>
    <x v="5"/>
    <s v=""/>
  </r>
  <r>
    <x v="8"/>
    <x v="0"/>
    <s v="AR"/>
    <x v="5"/>
    <n v="56.75"/>
  </r>
  <r>
    <x v="7"/>
    <x v="0"/>
    <s v="BOWL"/>
    <x v="5"/>
    <n v="55"/>
  </r>
  <r>
    <x v="9"/>
    <x v="0"/>
    <s v="BOWL"/>
    <x v="5"/>
    <n v="45"/>
  </r>
  <r>
    <x v="13"/>
    <x v="0"/>
    <s v="BAT"/>
    <x v="5"/>
    <n v="39.791666666666664"/>
  </r>
  <r>
    <x v="10"/>
    <x v="0"/>
    <s v="AR"/>
    <x v="5"/>
    <n v="39"/>
  </r>
  <r>
    <x v="11"/>
    <x v="0"/>
    <s v="AR"/>
    <x v="5"/>
    <n v="36"/>
  </r>
  <r>
    <x v="12"/>
    <x v="0"/>
    <s v="AR"/>
    <x v="5"/>
    <n v="33.466666666666669"/>
  </r>
  <r>
    <x v="15"/>
    <x v="0"/>
    <s v="BAT"/>
    <x v="5"/>
    <n v="32.458333333333329"/>
  </r>
  <r>
    <x v="16"/>
    <x v="0"/>
    <s v="AR"/>
    <x v="5"/>
    <n v="30"/>
  </r>
  <r>
    <x v="14"/>
    <x v="0"/>
    <s v="AR"/>
    <x v="5"/>
    <n v="29.708333333333336"/>
  </r>
  <r>
    <x v="18"/>
    <x v="0"/>
    <s v="BOWL"/>
    <x v="5"/>
    <n v="28.777777777777779"/>
  </r>
  <r>
    <x v="20"/>
    <x v="0"/>
    <s v="BOWL"/>
    <x v="5"/>
    <n v="28"/>
  </r>
  <r>
    <x v="17"/>
    <x v="0"/>
    <m/>
    <x v="5"/>
    <n v="25"/>
  </r>
  <r>
    <x v="19"/>
    <x v="0"/>
    <s v="AR"/>
    <x v="5"/>
    <n v="24.694444444444443"/>
  </r>
  <r>
    <x v="21"/>
    <x v="0"/>
    <s v="BOWL"/>
    <x v="5"/>
    <n v="23.888888888888889"/>
  </r>
  <r>
    <x v="23"/>
    <x v="0"/>
    <s v="BAT"/>
    <x v="5"/>
    <n v="21.714285714285715"/>
  </r>
  <r>
    <x v="22"/>
    <x v="0"/>
    <s v="BOWL"/>
    <x v="5"/>
    <n v="20"/>
  </r>
  <r>
    <x v="159"/>
    <x v="7"/>
    <s v="BOWL"/>
    <x v="4"/>
    <s v=""/>
  </r>
  <r>
    <x v="160"/>
    <x v="7"/>
    <s v="BOWL"/>
    <x v="4"/>
    <s v=""/>
  </r>
  <r>
    <x v="161"/>
    <x v="7"/>
    <s v="BAT"/>
    <x v="4"/>
    <s v=""/>
  </r>
  <r>
    <x v="162"/>
    <x v="7"/>
    <s v="BAT"/>
    <x v="4"/>
    <s v=""/>
  </r>
  <r>
    <x v="163"/>
    <x v="7"/>
    <s v="AR"/>
    <x v="4"/>
    <s v=""/>
  </r>
  <r>
    <x v="164"/>
    <x v="7"/>
    <s v="AR"/>
    <x v="4"/>
    <s v=""/>
  </r>
  <r>
    <x v="165"/>
    <x v="7"/>
    <s v="BOWL"/>
    <x v="4"/>
    <s v=""/>
  </r>
  <r>
    <x v="166"/>
    <x v="7"/>
    <s v="BAT"/>
    <x v="4"/>
    <s v=""/>
  </r>
  <r>
    <x v="167"/>
    <x v="7"/>
    <s v="BOWL"/>
    <x v="4"/>
    <s v=""/>
  </r>
  <r>
    <x v="168"/>
    <x v="7"/>
    <s v="AR"/>
    <x v="4"/>
    <s v=""/>
  </r>
  <r>
    <x v="169"/>
    <x v="7"/>
    <s v="BAT"/>
    <x v="4"/>
    <n v="51.392857142857146"/>
  </r>
  <r>
    <x v="170"/>
    <x v="7"/>
    <s v="BAT"/>
    <x v="4"/>
    <n v="47.214285714285715"/>
  </r>
  <r>
    <x v="171"/>
    <x v="7"/>
    <m/>
    <x v="4"/>
    <n v="45.791666666666664"/>
  </r>
  <r>
    <x v="172"/>
    <x v="7"/>
    <s v="AR"/>
    <x v="4"/>
    <n v="36.333333333333336"/>
  </r>
  <r>
    <x v="173"/>
    <x v="7"/>
    <s v="BOWL"/>
    <x v="4"/>
    <n v="32.857142857142854"/>
  </r>
  <r>
    <x v="174"/>
    <x v="7"/>
    <s v="BOWL"/>
    <x v="4"/>
    <n v="32.5"/>
  </r>
  <r>
    <x v="175"/>
    <x v="7"/>
    <s v="BOWL"/>
    <x v="4"/>
    <n v="32.5"/>
  </r>
  <r>
    <x v="176"/>
    <x v="7"/>
    <s v="BOWL"/>
    <x v="4"/>
    <n v="30"/>
  </r>
  <r>
    <x v="177"/>
    <x v="7"/>
    <s v="AR"/>
    <x v="4"/>
    <n v="25.583333333333332"/>
  </r>
  <r>
    <x v="178"/>
    <x v="7"/>
    <s v="BOWL"/>
    <x v="4"/>
    <n v="18.75"/>
  </r>
  <r>
    <x v="179"/>
    <x v="7"/>
    <s v="AR"/>
    <x v="4"/>
    <n v="17.785714285714285"/>
  </r>
  <r>
    <x v="180"/>
    <x v="7"/>
    <s v="BAT"/>
    <x v="4"/>
    <n v="16.625"/>
  </r>
  <r>
    <x v="181"/>
    <x v="7"/>
    <s v="BAT"/>
    <x v="4"/>
    <n v="14.666666666666668"/>
  </r>
  <r>
    <x v="182"/>
    <x v="7"/>
    <s v="BOWL"/>
    <x v="4"/>
    <n v="8.3333333333333321"/>
  </r>
  <r>
    <x v="183"/>
    <x v="7"/>
    <s v="AR"/>
    <x v="4"/>
    <n v="0"/>
  </r>
  <r>
    <x v="159"/>
    <x v="7"/>
    <s v="BOWL"/>
    <x v="5"/>
    <s v=""/>
  </r>
  <r>
    <x v="160"/>
    <x v="7"/>
    <s v="BOWL"/>
    <x v="5"/>
    <s v=""/>
  </r>
  <r>
    <x v="161"/>
    <x v="7"/>
    <s v="BAT"/>
    <x v="5"/>
    <s v=""/>
  </r>
  <r>
    <x v="162"/>
    <x v="7"/>
    <s v="BAT"/>
    <x v="5"/>
    <s v=""/>
  </r>
  <r>
    <x v="163"/>
    <x v="7"/>
    <s v="AR"/>
    <x v="5"/>
    <s v=""/>
  </r>
  <r>
    <x v="164"/>
    <x v="7"/>
    <s v="AR"/>
    <x v="5"/>
    <s v=""/>
  </r>
  <r>
    <x v="165"/>
    <x v="7"/>
    <s v="BOWL"/>
    <x v="5"/>
    <s v=""/>
  </r>
  <r>
    <x v="166"/>
    <x v="7"/>
    <s v="BAT"/>
    <x v="5"/>
    <s v=""/>
  </r>
  <r>
    <x v="167"/>
    <x v="7"/>
    <s v="BOWL"/>
    <x v="5"/>
    <s v=""/>
  </r>
  <r>
    <x v="168"/>
    <x v="7"/>
    <s v="AR"/>
    <x v="5"/>
    <s v=""/>
  </r>
  <r>
    <x v="170"/>
    <x v="7"/>
    <s v="BAT"/>
    <x v="5"/>
    <n v="53.611111111111114"/>
  </r>
  <r>
    <x v="169"/>
    <x v="7"/>
    <s v="BAT"/>
    <x v="5"/>
    <n v="46.25"/>
  </r>
  <r>
    <x v="171"/>
    <x v="7"/>
    <m/>
    <x v="5"/>
    <n v="40.999999999999993"/>
  </r>
  <r>
    <x v="172"/>
    <x v="7"/>
    <s v="AR"/>
    <x v="5"/>
    <n v="37.571428571428569"/>
  </r>
  <r>
    <x v="175"/>
    <x v="7"/>
    <s v="BOWL"/>
    <x v="5"/>
    <n v="32.5"/>
  </r>
  <r>
    <x v="174"/>
    <x v="7"/>
    <s v="BOWL"/>
    <x v="5"/>
    <n v="28.888888888888886"/>
  </r>
  <r>
    <x v="173"/>
    <x v="7"/>
    <s v="BOWL"/>
    <x v="5"/>
    <n v="28.75"/>
  </r>
  <r>
    <x v="177"/>
    <x v="7"/>
    <s v="AR"/>
    <x v="5"/>
    <n v="27.19047619047619"/>
  </r>
  <r>
    <x v="176"/>
    <x v="7"/>
    <s v="BOWL"/>
    <x v="5"/>
    <n v="26.666666666666668"/>
  </r>
  <r>
    <x v="178"/>
    <x v="7"/>
    <s v="BOWL"/>
    <x v="5"/>
    <n v="18.75"/>
  </r>
  <r>
    <x v="180"/>
    <x v="7"/>
    <s v="BAT"/>
    <x v="5"/>
    <n v="18.041666666666664"/>
  </r>
  <r>
    <x v="179"/>
    <x v="7"/>
    <s v="AR"/>
    <x v="5"/>
    <n v="15.607142857142858"/>
  </r>
  <r>
    <x v="181"/>
    <x v="7"/>
    <s v="BAT"/>
    <x v="5"/>
    <n v="12.80952380952381"/>
  </r>
  <r>
    <x v="182"/>
    <x v="7"/>
    <s v="BOWL"/>
    <x v="5"/>
    <n v="6.25"/>
  </r>
  <r>
    <x v="183"/>
    <x v="7"/>
    <s v="AR"/>
    <x v="5"/>
    <n v="0"/>
  </r>
  <r>
    <x v="184"/>
    <x v="8"/>
    <s v="BOWL"/>
    <x v="4"/>
    <s v=""/>
  </r>
  <r>
    <x v="185"/>
    <x v="8"/>
    <s v="BAT"/>
    <x v="4"/>
    <s v=""/>
  </r>
  <r>
    <x v="186"/>
    <x v="8"/>
    <s v="AR"/>
    <x v="4"/>
    <s v=""/>
  </r>
  <r>
    <x v="187"/>
    <x v="8"/>
    <s v="AR"/>
    <x v="4"/>
    <s v=""/>
  </r>
  <r>
    <x v="188"/>
    <x v="8"/>
    <s v="BOWL"/>
    <x v="4"/>
    <s v=""/>
  </r>
  <r>
    <x v="189"/>
    <x v="8"/>
    <s v="AR"/>
    <x v="4"/>
    <s v=""/>
  </r>
  <r>
    <x v="190"/>
    <x v="8"/>
    <s v="AR"/>
    <x v="4"/>
    <s v=""/>
  </r>
  <r>
    <x v="191"/>
    <x v="8"/>
    <s v="AR"/>
    <x v="4"/>
    <s v=""/>
  </r>
  <r>
    <x v="192"/>
    <x v="8"/>
    <s v="BOWL"/>
    <x v="4"/>
    <n v="47.928571428571431"/>
  </r>
  <r>
    <x v="193"/>
    <x v="8"/>
    <s v="BOWL"/>
    <x v="4"/>
    <n v="45.357142857142854"/>
  </r>
  <r>
    <x v="194"/>
    <x v="8"/>
    <s v="BAT"/>
    <x v="4"/>
    <n v="42.1"/>
  </r>
  <r>
    <x v="195"/>
    <x v="8"/>
    <s v="BAT"/>
    <x v="4"/>
    <n v="37.023809523809526"/>
  </r>
  <r>
    <x v="196"/>
    <x v="8"/>
    <s v="AR"/>
    <x v="4"/>
    <n v="32.342857142857142"/>
  </r>
  <r>
    <x v="197"/>
    <x v="8"/>
    <s v="AR"/>
    <x v="4"/>
    <n v="32.142857142857146"/>
  </r>
  <r>
    <x v="198"/>
    <x v="8"/>
    <s v="BAT"/>
    <x v="4"/>
    <n v="30.5"/>
  </r>
  <r>
    <x v="199"/>
    <x v="8"/>
    <s v="BAT"/>
    <x v="4"/>
    <n v="22.976190476190474"/>
  </r>
  <r>
    <x v="200"/>
    <x v="8"/>
    <s v="AR"/>
    <x v="4"/>
    <n v="22.5"/>
  </r>
  <r>
    <x v="201"/>
    <x v="8"/>
    <s v="BOWL"/>
    <x v="4"/>
    <n v="20"/>
  </r>
  <r>
    <x v="202"/>
    <x v="8"/>
    <s v="BAT"/>
    <x v="4"/>
    <n v="15.5"/>
  </r>
  <r>
    <x v="203"/>
    <x v="8"/>
    <s v="BAT"/>
    <x v="4"/>
    <n v="10.9"/>
  </r>
  <r>
    <x v="204"/>
    <x v="8"/>
    <s v="BOWL"/>
    <x v="4"/>
    <n v="8.3333333333333321"/>
  </r>
  <r>
    <x v="205"/>
    <x v="8"/>
    <s v="AR"/>
    <x v="4"/>
    <n v="4"/>
  </r>
  <r>
    <x v="184"/>
    <x v="8"/>
    <s v="BOWL"/>
    <x v="5"/>
    <s v=""/>
  </r>
  <r>
    <x v="185"/>
    <x v="8"/>
    <s v="BAT"/>
    <x v="5"/>
    <s v=""/>
  </r>
  <r>
    <x v="186"/>
    <x v="8"/>
    <s v="AR"/>
    <x v="5"/>
    <s v=""/>
  </r>
  <r>
    <x v="187"/>
    <x v="8"/>
    <s v="AR"/>
    <x v="5"/>
    <s v=""/>
  </r>
  <r>
    <x v="189"/>
    <x v="8"/>
    <s v="AR"/>
    <x v="5"/>
    <s v=""/>
  </r>
  <r>
    <x v="190"/>
    <x v="8"/>
    <s v="AR"/>
    <x v="5"/>
    <s v=""/>
  </r>
  <r>
    <x v="191"/>
    <x v="8"/>
    <s v="AR"/>
    <x v="5"/>
    <s v=""/>
  </r>
  <r>
    <x v="192"/>
    <x v="8"/>
    <s v="BOWL"/>
    <x v="5"/>
    <n v="45.25"/>
  </r>
  <r>
    <x v="194"/>
    <x v="8"/>
    <s v="BAT"/>
    <x v="5"/>
    <n v="44.761904761904766"/>
  </r>
  <r>
    <x v="193"/>
    <x v="8"/>
    <s v="BOWL"/>
    <x v="5"/>
    <n v="40"/>
  </r>
  <r>
    <x v="195"/>
    <x v="8"/>
    <s v="BAT"/>
    <x v="5"/>
    <n v="37.291666666666671"/>
  </r>
  <r>
    <x v="196"/>
    <x v="8"/>
    <s v="AR"/>
    <x v="5"/>
    <n v="33.125"/>
  </r>
  <r>
    <x v="201"/>
    <x v="8"/>
    <s v="BOWL"/>
    <x v="5"/>
    <n v="31.875"/>
  </r>
  <r>
    <x v="198"/>
    <x v="8"/>
    <s v="BAT"/>
    <x v="5"/>
    <n v="30.5"/>
  </r>
  <r>
    <x v="197"/>
    <x v="8"/>
    <s v="AR"/>
    <x v="5"/>
    <n v="28.75"/>
  </r>
  <r>
    <x v="199"/>
    <x v="8"/>
    <s v="BAT"/>
    <x v="5"/>
    <n v="26.732142857142858"/>
  </r>
  <r>
    <x v="188"/>
    <x v="8"/>
    <s v="BOWL"/>
    <x v="5"/>
    <n v="25"/>
  </r>
  <r>
    <x v="200"/>
    <x v="8"/>
    <s v="AR"/>
    <x v="5"/>
    <n v="21.785714285714285"/>
  </r>
  <r>
    <x v="202"/>
    <x v="8"/>
    <s v="BAT"/>
    <x v="5"/>
    <n v="15.333333333333334"/>
  </r>
  <r>
    <x v="203"/>
    <x v="8"/>
    <s v="BAT"/>
    <x v="5"/>
    <n v="10.9"/>
  </r>
  <r>
    <x v="204"/>
    <x v="8"/>
    <s v="BOWL"/>
    <x v="5"/>
    <n v="8.3333333333333321"/>
  </r>
  <r>
    <x v="205"/>
    <x v="8"/>
    <s v="AR"/>
    <x v="5"/>
    <n v="4"/>
  </r>
  <r>
    <x v="46"/>
    <x v="2"/>
    <s v="BAT"/>
    <x v="5"/>
    <s v=""/>
  </r>
  <r>
    <x v="47"/>
    <x v="2"/>
    <s v="AR"/>
    <x v="5"/>
    <s v=""/>
  </r>
  <r>
    <x v="48"/>
    <x v="2"/>
    <s v="BOWL"/>
    <x v="5"/>
    <s v=""/>
  </r>
  <r>
    <x v="49"/>
    <x v="2"/>
    <s v="BOWL"/>
    <x v="5"/>
    <s v=""/>
  </r>
  <r>
    <x v="50"/>
    <x v="2"/>
    <s v="AR"/>
    <x v="5"/>
    <s v=""/>
  </r>
  <r>
    <x v="51"/>
    <x v="2"/>
    <s v="BOWL"/>
    <x v="5"/>
    <s v=""/>
  </r>
  <r>
    <x v="52"/>
    <x v="2"/>
    <s v="BOWL"/>
    <x v="5"/>
    <s v=""/>
  </r>
  <r>
    <x v="53"/>
    <x v="2"/>
    <s v="BOWL"/>
    <x v="5"/>
    <n v="44.444444444444443"/>
  </r>
  <r>
    <x v="55"/>
    <x v="2"/>
    <s v="BAT"/>
    <x v="5"/>
    <n v="43.208333333333336"/>
  </r>
  <r>
    <x v="58"/>
    <x v="2"/>
    <s v="AR"/>
    <x v="5"/>
    <n v="38.666666666666664"/>
  </r>
  <r>
    <x v="57"/>
    <x v="2"/>
    <s v="AR"/>
    <x v="5"/>
    <n v="34.666666666666664"/>
  </r>
  <r>
    <x v="59"/>
    <x v="2"/>
    <s v="BAT"/>
    <x v="5"/>
    <n v="33.5"/>
  </r>
  <r>
    <x v="54"/>
    <x v="2"/>
    <s v="BAT"/>
    <x v="5"/>
    <n v="31.75"/>
  </r>
  <r>
    <x v="56"/>
    <x v="2"/>
    <s v="BOWL"/>
    <x v="5"/>
    <n v="30.666666666666668"/>
  </r>
  <r>
    <x v="64"/>
    <x v="2"/>
    <s v="BAT"/>
    <x v="5"/>
    <n v="26.017857142857142"/>
  </r>
  <r>
    <x v="60"/>
    <x v="2"/>
    <s v="BAT"/>
    <x v="5"/>
    <n v="25.904761904761905"/>
  </r>
  <r>
    <x v="61"/>
    <x v="2"/>
    <s v="BOWL"/>
    <x v="5"/>
    <n v="23.888888888888889"/>
  </r>
  <r>
    <x v="62"/>
    <x v="2"/>
    <s v="AR"/>
    <x v="5"/>
    <n v="20.171428571428571"/>
  </r>
  <r>
    <x v="45"/>
    <x v="2"/>
    <s v="AR"/>
    <x v="5"/>
    <n v="20"/>
  </r>
  <r>
    <x v="63"/>
    <x v="2"/>
    <s v="BOWL"/>
    <x v="5"/>
    <n v="20"/>
  </r>
  <r>
    <x v="65"/>
    <x v="2"/>
    <s v="AR"/>
    <x v="5"/>
    <n v="15"/>
  </r>
  <r>
    <x v="66"/>
    <x v="2"/>
    <s v="BOWL"/>
    <x v="5"/>
    <n v="14.375"/>
  </r>
  <r>
    <x v="206"/>
    <x v="9"/>
    <s v="BAT"/>
    <x v="5"/>
    <s v=""/>
  </r>
  <r>
    <x v="207"/>
    <x v="9"/>
    <s v="BAT"/>
    <x v="5"/>
    <s v=""/>
  </r>
  <r>
    <x v="208"/>
    <x v="9"/>
    <s v="AR"/>
    <x v="5"/>
    <s v=""/>
  </r>
  <r>
    <x v="209"/>
    <x v="9"/>
    <s v="AR"/>
    <x v="5"/>
    <s v=""/>
  </r>
  <r>
    <x v="210"/>
    <x v="9"/>
    <s v="BAT"/>
    <x v="5"/>
    <s v=""/>
  </r>
  <r>
    <x v="211"/>
    <x v="9"/>
    <s v="BOWL"/>
    <x v="5"/>
    <s v=""/>
  </r>
  <r>
    <x v="212"/>
    <x v="9"/>
    <s v="BOWL"/>
    <x v="5"/>
    <s v=""/>
  </r>
  <r>
    <x v="213"/>
    <x v="9"/>
    <s v="BOWL"/>
    <x v="5"/>
    <s v=""/>
  </r>
  <r>
    <x v="214"/>
    <x v="9"/>
    <s v="AR"/>
    <x v="5"/>
    <s v=""/>
  </r>
  <r>
    <x v="215"/>
    <x v="9"/>
    <s v="AR"/>
    <x v="5"/>
    <s v=""/>
  </r>
  <r>
    <x v="216"/>
    <x v="9"/>
    <s v="AR"/>
    <x v="5"/>
    <n v="61.9"/>
  </r>
  <r>
    <x v="217"/>
    <x v="9"/>
    <s v="AR"/>
    <x v="5"/>
    <n v="49.166666666666671"/>
  </r>
  <r>
    <x v="218"/>
    <x v="9"/>
    <s v="BOWL"/>
    <x v="5"/>
    <n v="44.166666666666671"/>
  </r>
  <r>
    <x v="219"/>
    <x v="9"/>
    <s v="BOWL"/>
    <x v="5"/>
    <n v="44.166666666666671"/>
  </r>
  <r>
    <x v="220"/>
    <x v="9"/>
    <s v="BOWL"/>
    <x v="5"/>
    <n v="40"/>
  </r>
  <r>
    <x v="221"/>
    <x v="9"/>
    <s v="BAT"/>
    <x v="5"/>
    <n v="36.9"/>
  </r>
  <r>
    <x v="222"/>
    <x v="9"/>
    <s v="BAT"/>
    <x v="5"/>
    <n v="34"/>
  </r>
  <r>
    <x v="223"/>
    <x v="9"/>
    <s v="BOWL"/>
    <x v="5"/>
    <n v="29.166666666666664"/>
  </r>
  <r>
    <x v="224"/>
    <x v="9"/>
    <s v="BOWL"/>
    <x v="5"/>
    <n v="25"/>
  </r>
  <r>
    <x v="225"/>
    <x v="9"/>
    <s v="AR"/>
    <x v="5"/>
    <n v="23.75"/>
  </r>
  <r>
    <x v="226"/>
    <x v="9"/>
    <s v="BAT"/>
    <x v="5"/>
    <n v="22.4"/>
  </r>
  <r>
    <x v="227"/>
    <x v="9"/>
    <s v="AR"/>
    <x v="5"/>
    <n v="22"/>
  </r>
  <r>
    <x v="228"/>
    <x v="9"/>
    <s v="BOWL"/>
    <x v="5"/>
    <n v="18.333333333333332"/>
  </r>
  <r>
    <x v="229"/>
    <x v="9"/>
    <s v="AR"/>
    <x v="5"/>
    <n v="11.166666666666666"/>
  </r>
  <r>
    <x v="230"/>
    <x v="9"/>
    <s v="AR"/>
    <x v="5"/>
    <n v="9.5"/>
  </r>
  <r>
    <x v="67"/>
    <x v="3"/>
    <s v="BOWL"/>
    <x v="6"/>
    <s v=""/>
  </r>
  <r>
    <x v="68"/>
    <x v="3"/>
    <s v="BAT"/>
    <x v="6"/>
    <s v=""/>
  </r>
  <r>
    <x v="69"/>
    <x v="3"/>
    <s v="BOWL"/>
    <x v="6"/>
    <s v=""/>
  </r>
  <r>
    <x v="70"/>
    <x v="3"/>
    <s v="BOWL"/>
    <x v="6"/>
    <s v=""/>
  </r>
  <r>
    <x v="73"/>
    <x v="3"/>
    <s v="AR"/>
    <x v="6"/>
    <n v="46.791666666666664"/>
  </r>
  <r>
    <x v="72"/>
    <x v="3"/>
    <s v="BOWL"/>
    <x v="6"/>
    <n v="42.5"/>
  </r>
  <r>
    <x v="76"/>
    <x v="3"/>
    <s v="AR"/>
    <x v="6"/>
    <n v="32.208333333333336"/>
  </r>
  <r>
    <x v="75"/>
    <x v="3"/>
    <s v="BAT"/>
    <x v="6"/>
    <n v="30.619047619047617"/>
  </r>
  <r>
    <x v="74"/>
    <x v="3"/>
    <s v="BAT"/>
    <x v="6"/>
    <n v="30.208333333333332"/>
  </r>
  <r>
    <x v="79"/>
    <x v="3"/>
    <s v="BAT"/>
    <x v="6"/>
    <n v="29.333333333333336"/>
  </r>
  <r>
    <x v="77"/>
    <x v="3"/>
    <s v="BOWL"/>
    <x v="6"/>
    <n v="27.916666666666668"/>
  </r>
  <r>
    <x v="81"/>
    <x v="3"/>
    <s v="BOWL"/>
    <x v="6"/>
    <n v="23.888888888888889"/>
  </r>
  <r>
    <x v="78"/>
    <x v="3"/>
    <s v="BOWL"/>
    <x v="6"/>
    <n v="23.375"/>
  </r>
  <r>
    <x v="80"/>
    <x v="3"/>
    <s v="BOWL"/>
    <x v="6"/>
    <n v="21.958333333333332"/>
  </r>
  <r>
    <x v="83"/>
    <x v="3"/>
    <s v="AR"/>
    <x v="6"/>
    <n v="18.708333333333332"/>
  </r>
  <r>
    <x v="82"/>
    <x v="3"/>
    <s v="BOWL"/>
    <x v="6"/>
    <n v="16.666666666666664"/>
  </r>
  <r>
    <x v="71"/>
    <x v="3"/>
    <s v="BAT"/>
    <x v="6"/>
    <n v="16"/>
  </r>
  <r>
    <x v="84"/>
    <x v="3"/>
    <s v="BAT"/>
    <x v="6"/>
    <n v="8.75"/>
  </r>
  <r>
    <x v="85"/>
    <x v="3"/>
    <s v="AR"/>
    <x v="6"/>
    <n v="0"/>
  </r>
  <r>
    <x v="86"/>
    <x v="3"/>
    <s v="BOWL"/>
    <x v="6"/>
    <n v="0"/>
  </r>
  <r>
    <x v="206"/>
    <x v="9"/>
    <s v="BAT"/>
    <x v="6"/>
    <s v=""/>
  </r>
  <r>
    <x v="207"/>
    <x v="9"/>
    <s v="BAT"/>
    <x v="6"/>
    <s v=""/>
  </r>
  <r>
    <x v="208"/>
    <x v="9"/>
    <s v="AR"/>
    <x v="6"/>
    <s v=""/>
  </r>
  <r>
    <x v="209"/>
    <x v="9"/>
    <s v="AR"/>
    <x v="6"/>
    <s v=""/>
  </r>
  <r>
    <x v="210"/>
    <x v="9"/>
    <s v="BAT"/>
    <x v="6"/>
    <s v=""/>
  </r>
  <r>
    <x v="211"/>
    <x v="9"/>
    <s v="BOWL"/>
    <x v="6"/>
    <s v=""/>
  </r>
  <r>
    <x v="212"/>
    <x v="9"/>
    <s v="BOWL"/>
    <x v="6"/>
    <s v=""/>
  </r>
  <r>
    <x v="213"/>
    <x v="9"/>
    <s v="BOWL"/>
    <x v="6"/>
    <s v=""/>
  </r>
  <r>
    <x v="214"/>
    <x v="9"/>
    <s v="AR"/>
    <x v="6"/>
    <s v=""/>
  </r>
  <r>
    <x v="215"/>
    <x v="9"/>
    <s v="AR"/>
    <x v="6"/>
    <s v=""/>
  </r>
  <r>
    <x v="216"/>
    <x v="9"/>
    <s v="AR"/>
    <x v="6"/>
    <n v="57.232142857142854"/>
  </r>
  <r>
    <x v="219"/>
    <x v="9"/>
    <s v="BOWL"/>
    <x v="6"/>
    <n v="55.625"/>
  </r>
  <r>
    <x v="217"/>
    <x v="9"/>
    <s v="AR"/>
    <x v="6"/>
    <n v="45"/>
  </r>
  <r>
    <x v="222"/>
    <x v="9"/>
    <s v="BAT"/>
    <x v="6"/>
    <n v="44.5"/>
  </r>
  <r>
    <x v="218"/>
    <x v="9"/>
    <s v="BOWL"/>
    <x v="6"/>
    <n v="41.25"/>
  </r>
  <r>
    <x v="220"/>
    <x v="9"/>
    <s v="BOWL"/>
    <x v="6"/>
    <n v="40"/>
  </r>
  <r>
    <x v="221"/>
    <x v="9"/>
    <s v="BAT"/>
    <x v="6"/>
    <n v="38.214285714285715"/>
  </r>
  <r>
    <x v="223"/>
    <x v="9"/>
    <s v="BOWL"/>
    <x v="6"/>
    <n v="29.375"/>
  </r>
  <r>
    <x v="227"/>
    <x v="9"/>
    <s v="AR"/>
    <x v="6"/>
    <n v="28.666666666666664"/>
  </r>
  <r>
    <x v="225"/>
    <x v="9"/>
    <s v="AR"/>
    <x v="6"/>
    <n v="27"/>
  </r>
  <r>
    <x v="226"/>
    <x v="9"/>
    <s v="BAT"/>
    <x v="6"/>
    <n v="25.833333333333332"/>
  </r>
  <r>
    <x v="224"/>
    <x v="9"/>
    <s v="BOWL"/>
    <x v="6"/>
    <n v="25"/>
  </r>
  <r>
    <x v="228"/>
    <x v="9"/>
    <s v="BOWL"/>
    <x v="6"/>
    <n v="21"/>
  </r>
  <r>
    <x v="229"/>
    <x v="9"/>
    <s v="AR"/>
    <x v="6"/>
    <n v="13"/>
  </r>
  <r>
    <x v="230"/>
    <x v="9"/>
    <s v="AR"/>
    <x v="6"/>
    <n v="10.9"/>
  </r>
  <r>
    <x v="184"/>
    <x v="8"/>
    <s v="BOWL"/>
    <x v="7"/>
    <s v=""/>
  </r>
  <r>
    <x v="185"/>
    <x v="8"/>
    <s v="BAT"/>
    <x v="7"/>
    <s v=""/>
  </r>
  <r>
    <x v="186"/>
    <x v="8"/>
    <s v="AR"/>
    <x v="7"/>
    <s v=""/>
  </r>
  <r>
    <x v="187"/>
    <x v="8"/>
    <s v="AR"/>
    <x v="7"/>
    <s v=""/>
  </r>
  <r>
    <x v="189"/>
    <x v="8"/>
    <s v="AR"/>
    <x v="7"/>
    <s v=""/>
  </r>
  <r>
    <x v="190"/>
    <x v="8"/>
    <s v="AR"/>
    <x v="7"/>
    <s v=""/>
  </r>
  <r>
    <x v="191"/>
    <x v="8"/>
    <s v="AR"/>
    <x v="7"/>
    <s v=""/>
  </r>
  <r>
    <x v="194"/>
    <x v="8"/>
    <s v="BAT"/>
    <x v="7"/>
    <n v="44.339285714285715"/>
  </r>
  <r>
    <x v="192"/>
    <x v="8"/>
    <s v="BOWL"/>
    <x v="7"/>
    <n v="41.555555555555557"/>
  </r>
  <r>
    <x v="195"/>
    <x v="8"/>
    <s v="BAT"/>
    <x v="7"/>
    <n v="37.238095238095241"/>
  </r>
  <r>
    <x v="196"/>
    <x v="8"/>
    <s v="AR"/>
    <x v="7"/>
    <n v="36.428571428571423"/>
  </r>
  <r>
    <x v="193"/>
    <x v="8"/>
    <s v="BOWL"/>
    <x v="7"/>
    <n v="35.833333333333329"/>
  </r>
  <r>
    <x v="198"/>
    <x v="8"/>
    <s v="BAT"/>
    <x v="7"/>
    <n v="28.916666666666668"/>
  </r>
  <r>
    <x v="201"/>
    <x v="8"/>
    <s v="BOWL"/>
    <x v="7"/>
    <n v="28.333333333333332"/>
  </r>
  <r>
    <x v="197"/>
    <x v="8"/>
    <s v="AR"/>
    <x v="7"/>
    <n v="27.861111111111114"/>
  </r>
  <r>
    <x v="199"/>
    <x v="8"/>
    <s v="BAT"/>
    <x v="7"/>
    <n v="26.916666666666668"/>
  </r>
  <r>
    <x v="188"/>
    <x v="8"/>
    <s v="BOWL"/>
    <x v="7"/>
    <n v="25"/>
  </r>
  <r>
    <x v="200"/>
    <x v="8"/>
    <s v="AR"/>
    <x v="7"/>
    <n v="18.149999999999999"/>
  </r>
  <r>
    <x v="202"/>
    <x v="8"/>
    <s v="BAT"/>
    <x v="7"/>
    <n v="15.5"/>
  </r>
  <r>
    <x v="203"/>
    <x v="8"/>
    <s v="BAT"/>
    <x v="7"/>
    <n v="10.9"/>
  </r>
  <r>
    <x v="204"/>
    <x v="8"/>
    <s v="BOWL"/>
    <x v="7"/>
    <n v="8.3333333333333321"/>
  </r>
  <r>
    <x v="205"/>
    <x v="8"/>
    <s v="AR"/>
    <x v="7"/>
    <n v="4"/>
  </r>
  <r>
    <x v="113"/>
    <x v="5"/>
    <s v="BOWL"/>
    <x v="7"/>
    <s v=""/>
  </r>
  <r>
    <x v="115"/>
    <x v="5"/>
    <s v="BAT"/>
    <x v="7"/>
    <s v=""/>
  </r>
  <r>
    <x v="116"/>
    <x v="5"/>
    <s v="BOWL"/>
    <x v="7"/>
    <s v=""/>
  </r>
  <r>
    <x v="118"/>
    <x v="5"/>
    <s v="AR"/>
    <x v="7"/>
    <s v=""/>
  </r>
  <r>
    <x v="120"/>
    <x v="5"/>
    <s v="BOWL"/>
    <x v="7"/>
    <n v="40.472222222222221"/>
  </r>
  <r>
    <x v="121"/>
    <x v="5"/>
    <s v="BOWL"/>
    <x v="7"/>
    <n v="40"/>
  </r>
  <r>
    <x v="119"/>
    <x v="5"/>
    <s v="BOWL"/>
    <x v="7"/>
    <n v="39.035714285714285"/>
  </r>
  <r>
    <x v="123"/>
    <x v="5"/>
    <s v="BAT"/>
    <x v="7"/>
    <n v="36.666666666666664"/>
  </r>
  <r>
    <x v="122"/>
    <x v="5"/>
    <s v="AR"/>
    <x v="7"/>
    <n v="32.222222222222221"/>
  </r>
  <r>
    <x v="126"/>
    <x v="5"/>
    <s v="AR"/>
    <x v="7"/>
    <n v="29.577777777777779"/>
  </r>
  <r>
    <x v="125"/>
    <x v="5"/>
    <s v="BAT"/>
    <x v="7"/>
    <n v="26.375"/>
  </r>
  <r>
    <x v="124"/>
    <x v="5"/>
    <s v="AR"/>
    <x v="7"/>
    <n v="26.25"/>
  </r>
  <r>
    <x v="127"/>
    <x v="5"/>
    <s v="BOWL"/>
    <x v="7"/>
    <n v="25"/>
  </r>
  <r>
    <x v="128"/>
    <x v="5"/>
    <s v="AR"/>
    <x v="7"/>
    <n v="21.666666666666664"/>
  </r>
  <r>
    <x v="129"/>
    <x v="5"/>
    <s v="BAT"/>
    <x v="7"/>
    <n v="20.833333333333336"/>
  </r>
  <r>
    <x v="117"/>
    <x v="5"/>
    <s v="BAT"/>
    <x v="7"/>
    <n v="15"/>
  </r>
  <r>
    <x v="130"/>
    <x v="5"/>
    <s v="BAT"/>
    <x v="7"/>
    <n v="14.095238095238095"/>
  </r>
  <r>
    <x v="132"/>
    <x v="5"/>
    <s v="AR"/>
    <x v="7"/>
    <n v="11.375"/>
  </r>
  <r>
    <x v="131"/>
    <x v="5"/>
    <s v="BOWL"/>
    <x v="7"/>
    <n v="11"/>
  </r>
  <r>
    <x v="114"/>
    <x v="5"/>
    <s v="BAT"/>
    <x v="7"/>
    <n v="8.5"/>
  </r>
  <r>
    <x v="231"/>
    <x v="5"/>
    <m/>
    <x v="7"/>
    <n v="0"/>
  </r>
  <r>
    <x v="133"/>
    <x v="5"/>
    <s v="BAT"/>
    <x v="7"/>
    <n v="0"/>
  </r>
  <r>
    <x v="134"/>
    <x v="6"/>
    <s v="BAT"/>
    <x v="8"/>
    <s v=""/>
  </r>
  <r>
    <x v="135"/>
    <x v="6"/>
    <s v="BAT"/>
    <x v="8"/>
    <s v=""/>
  </r>
  <r>
    <x v="136"/>
    <x v="6"/>
    <s v="BOWL"/>
    <x v="8"/>
    <s v=""/>
  </r>
  <r>
    <x v="137"/>
    <x v="6"/>
    <s v="AR"/>
    <x v="8"/>
    <s v=""/>
  </r>
  <r>
    <x v="138"/>
    <x v="6"/>
    <s v="AR"/>
    <x v="8"/>
    <s v=""/>
  </r>
  <r>
    <x v="139"/>
    <x v="6"/>
    <s v="AR"/>
    <x v="8"/>
    <s v=""/>
  </r>
  <r>
    <x v="140"/>
    <x v="6"/>
    <s v="BAT"/>
    <x v="8"/>
    <s v=""/>
  </r>
  <r>
    <x v="143"/>
    <x v="6"/>
    <s v="AR"/>
    <x v="8"/>
    <n v="36.288888888888884"/>
  </r>
  <r>
    <x v="149"/>
    <x v="6"/>
    <s v="AR"/>
    <x v="8"/>
    <n v="32.5"/>
  </r>
  <r>
    <x v="142"/>
    <x v="6"/>
    <s v="BOWL"/>
    <x v="8"/>
    <n v="31.666666666666664"/>
  </r>
  <r>
    <x v="144"/>
    <x v="6"/>
    <s v="BOWL"/>
    <x v="8"/>
    <n v="31.555555555555557"/>
  </r>
  <r>
    <x v="147"/>
    <x v="6"/>
    <s v="BOWL"/>
    <x v="8"/>
    <n v="31.25"/>
  </r>
  <r>
    <x v="146"/>
    <x v="6"/>
    <s v="AR"/>
    <x v="8"/>
    <n v="28.6"/>
  </r>
  <r>
    <x v="145"/>
    <x v="6"/>
    <s v="BOWL"/>
    <x v="8"/>
    <n v="28.333333333333332"/>
  </r>
  <r>
    <x v="151"/>
    <x v="6"/>
    <s v="BAT"/>
    <x v="8"/>
    <n v="27.791666666666668"/>
  </r>
  <r>
    <x v="148"/>
    <x v="6"/>
    <s v="BAT"/>
    <x v="8"/>
    <n v="27.208333333333332"/>
  </r>
  <r>
    <x v="141"/>
    <x v="6"/>
    <s v="AR"/>
    <x v="8"/>
    <n v="25"/>
  </r>
  <r>
    <x v="150"/>
    <x v="6"/>
    <s v="BAT"/>
    <x v="8"/>
    <n v="24.916666666666668"/>
  </r>
  <r>
    <x v="152"/>
    <x v="6"/>
    <s v="AR"/>
    <x v="8"/>
    <n v="21"/>
  </r>
  <r>
    <x v="153"/>
    <x v="6"/>
    <s v="BAT"/>
    <x v="8"/>
    <n v="20.25"/>
  </r>
  <r>
    <x v="154"/>
    <x v="6"/>
    <s v="BOWL"/>
    <x v="8"/>
    <n v="12.5"/>
  </r>
  <r>
    <x v="155"/>
    <x v="6"/>
    <s v="AR"/>
    <x v="8"/>
    <n v="6.6"/>
  </r>
  <r>
    <x v="156"/>
    <x v="6"/>
    <s v="AR"/>
    <x v="8"/>
    <n v="5.75"/>
  </r>
  <r>
    <x v="157"/>
    <x v="6"/>
    <s v="BOWL"/>
    <x v="8"/>
    <n v="0"/>
  </r>
  <r>
    <x v="158"/>
    <x v="6"/>
    <s v="AR"/>
    <x v="8"/>
    <n v="0"/>
  </r>
  <r>
    <x v="87"/>
    <x v="4"/>
    <s v="BOWL"/>
    <x v="8"/>
    <s v=""/>
  </r>
  <r>
    <x v="88"/>
    <x v="4"/>
    <s v="BAT"/>
    <x v="8"/>
    <s v=""/>
  </r>
  <r>
    <x v="89"/>
    <x v="4"/>
    <s v="BAT"/>
    <x v="8"/>
    <s v=""/>
  </r>
  <r>
    <x v="90"/>
    <x v="4"/>
    <s v="BOWL"/>
    <x v="8"/>
    <s v=""/>
  </r>
  <r>
    <x v="91"/>
    <x v="4"/>
    <s v="AR"/>
    <x v="8"/>
    <s v=""/>
  </r>
  <r>
    <x v="92"/>
    <x v="4"/>
    <s v="AR"/>
    <x v="8"/>
    <s v=""/>
  </r>
  <r>
    <x v="112"/>
    <x v="4"/>
    <m/>
    <x v="8"/>
    <n v="45"/>
  </r>
  <r>
    <x v="93"/>
    <x v="4"/>
    <s v="BOWL"/>
    <x v="8"/>
    <n v="39.388888888888893"/>
  </r>
  <r>
    <x v="97"/>
    <x v="4"/>
    <s v="AR"/>
    <x v="8"/>
    <n v="35.791666666666664"/>
  </r>
  <r>
    <x v="95"/>
    <x v="4"/>
    <s v="BOWL"/>
    <x v="8"/>
    <n v="33.333333333333329"/>
  </r>
  <r>
    <x v="94"/>
    <x v="4"/>
    <s v="BOWL"/>
    <x v="8"/>
    <n v="29.285714285714285"/>
  </r>
  <r>
    <x v="96"/>
    <x v="4"/>
    <s v="AR"/>
    <x v="8"/>
    <n v="27.428571428571431"/>
  </r>
  <r>
    <x v="98"/>
    <x v="4"/>
    <s v="AR"/>
    <x v="8"/>
    <n v="27.333333333333332"/>
  </r>
  <r>
    <x v="100"/>
    <x v="4"/>
    <s v="AR"/>
    <x v="8"/>
    <n v="27"/>
  </r>
  <r>
    <x v="99"/>
    <x v="4"/>
    <s v="BOWL"/>
    <x v="8"/>
    <n v="25"/>
  </r>
  <r>
    <x v="102"/>
    <x v="4"/>
    <s v="BAT"/>
    <x v="8"/>
    <n v="23.75"/>
  </r>
  <r>
    <x v="101"/>
    <x v="4"/>
    <s v="AR"/>
    <x v="8"/>
    <n v="21.75"/>
  </r>
  <r>
    <x v="103"/>
    <x v="4"/>
    <s v="BAT"/>
    <x v="8"/>
    <n v="18.75"/>
  </r>
  <r>
    <x v="105"/>
    <x v="4"/>
    <s v="BAT"/>
    <x v="8"/>
    <n v="17.5"/>
  </r>
  <r>
    <x v="104"/>
    <x v="4"/>
    <s v="AR"/>
    <x v="8"/>
    <n v="17.25"/>
  </r>
  <r>
    <x v="108"/>
    <x v="4"/>
    <s v="AR"/>
    <x v="8"/>
    <n v="16"/>
  </r>
  <r>
    <x v="106"/>
    <x v="4"/>
    <s v="BAT"/>
    <x v="8"/>
    <n v="14.5"/>
  </r>
  <r>
    <x v="110"/>
    <x v="4"/>
    <s v="AR"/>
    <x v="8"/>
    <n v="13.583333333333334"/>
  </r>
  <r>
    <x v="107"/>
    <x v="4"/>
    <s v="BOWL"/>
    <x v="8"/>
    <n v="12.5"/>
  </r>
  <r>
    <x v="109"/>
    <x v="4"/>
    <s v="BAT"/>
    <x v="8"/>
    <n v="11"/>
  </r>
  <r>
    <x v="111"/>
    <x v="4"/>
    <s v="AR"/>
    <x v="8"/>
    <n v="4"/>
  </r>
  <r>
    <x v="232"/>
    <x v="4"/>
    <m/>
    <x v="8"/>
    <n v="0"/>
  </r>
  <r>
    <x v="0"/>
    <x v="0"/>
    <s v="BAT"/>
    <x v="9"/>
    <s v=""/>
  </r>
  <r>
    <x v="1"/>
    <x v="0"/>
    <s v="BOWL"/>
    <x v="9"/>
    <s v=""/>
  </r>
  <r>
    <x v="2"/>
    <x v="0"/>
    <s v="BOWL"/>
    <x v="9"/>
    <s v=""/>
  </r>
  <r>
    <x v="3"/>
    <x v="0"/>
    <s v="BOWL"/>
    <x v="9"/>
    <s v=""/>
  </r>
  <r>
    <x v="4"/>
    <x v="0"/>
    <s v="BOWL"/>
    <x v="9"/>
    <s v=""/>
  </r>
  <r>
    <x v="5"/>
    <x v="0"/>
    <s v="BAT"/>
    <x v="9"/>
    <s v=""/>
  </r>
  <r>
    <x v="6"/>
    <x v="0"/>
    <s v="BAT"/>
    <x v="9"/>
    <s v=""/>
  </r>
  <r>
    <x v="7"/>
    <x v="0"/>
    <s v="BOWL"/>
    <x v="9"/>
    <n v="55"/>
  </r>
  <r>
    <x v="8"/>
    <x v="0"/>
    <s v="AR"/>
    <x v="9"/>
    <n v="53.666666666666671"/>
  </r>
  <r>
    <x v="9"/>
    <x v="0"/>
    <s v="BOWL"/>
    <x v="9"/>
    <n v="48.75"/>
  </r>
  <r>
    <x v="13"/>
    <x v="0"/>
    <s v="BAT"/>
    <x v="9"/>
    <n v="46.154545454545456"/>
  </r>
  <r>
    <x v="20"/>
    <x v="0"/>
    <s v="BOWL"/>
    <x v="9"/>
    <n v="43.571428571428569"/>
  </r>
  <r>
    <x v="18"/>
    <x v="0"/>
    <s v="BOWL"/>
    <x v="9"/>
    <n v="38.727272727272734"/>
  </r>
  <r>
    <x v="15"/>
    <x v="0"/>
    <s v="BAT"/>
    <x v="9"/>
    <n v="38.109090909090909"/>
  </r>
  <r>
    <x v="14"/>
    <x v="0"/>
    <s v="AR"/>
    <x v="9"/>
    <n v="36.642857142857139"/>
  </r>
  <r>
    <x v="10"/>
    <x v="0"/>
    <s v="AR"/>
    <x v="9"/>
    <n v="36.623376623376629"/>
  </r>
  <r>
    <x v="11"/>
    <x v="0"/>
    <s v="AR"/>
    <x v="9"/>
    <n v="36"/>
  </r>
  <r>
    <x v="12"/>
    <x v="0"/>
    <s v="AR"/>
    <x v="9"/>
    <n v="33.166666666666671"/>
  </r>
  <r>
    <x v="16"/>
    <x v="0"/>
    <s v="AR"/>
    <x v="9"/>
    <n v="30"/>
  </r>
  <r>
    <x v="233"/>
    <x v="0"/>
    <m/>
    <x v="9"/>
    <n v="27.5"/>
  </r>
  <r>
    <x v="23"/>
    <x v="0"/>
    <s v="BAT"/>
    <x v="9"/>
    <n v="25.611111111111111"/>
  </r>
  <r>
    <x v="17"/>
    <x v="0"/>
    <m/>
    <x v="9"/>
    <n v="25"/>
  </r>
  <r>
    <x v="19"/>
    <x v="0"/>
    <s v="AR"/>
    <x v="9"/>
    <n v="24.694444444444443"/>
  </r>
  <r>
    <x v="21"/>
    <x v="0"/>
    <s v="BOWL"/>
    <x v="9"/>
    <n v="23.681818181818183"/>
  </r>
  <r>
    <x v="22"/>
    <x v="0"/>
    <s v="BOWL"/>
    <x v="9"/>
    <n v="20"/>
  </r>
  <r>
    <x v="68"/>
    <x v="3"/>
    <s v="BAT"/>
    <x v="9"/>
    <s v=""/>
  </r>
  <r>
    <x v="69"/>
    <x v="3"/>
    <s v="BOWL"/>
    <x v="9"/>
    <s v=""/>
  </r>
  <r>
    <x v="70"/>
    <x v="3"/>
    <s v="BOWL"/>
    <x v="9"/>
    <s v=""/>
  </r>
  <r>
    <x v="73"/>
    <x v="3"/>
    <s v="AR"/>
    <x v="9"/>
    <n v="47.309090909090912"/>
  </r>
  <r>
    <x v="72"/>
    <x v="3"/>
    <s v="BOWL"/>
    <x v="9"/>
    <n v="37.5"/>
  </r>
  <r>
    <x v="76"/>
    <x v="3"/>
    <s v="AR"/>
    <x v="9"/>
    <n v="35.718181818181819"/>
  </r>
  <r>
    <x v="75"/>
    <x v="3"/>
    <s v="BAT"/>
    <x v="9"/>
    <n v="30.619047619047617"/>
  </r>
  <r>
    <x v="77"/>
    <x v="3"/>
    <s v="BOWL"/>
    <x v="9"/>
    <n v="28.290909090909089"/>
  </r>
  <r>
    <x v="74"/>
    <x v="3"/>
    <s v="BAT"/>
    <x v="9"/>
    <n v="27.272727272727273"/>
  </r>
  <r>
    <x v="79"/>
    <x v="3"/>
    <s v="BAT"/>
    <x v="9"/>
    <n v="26.707070707070706"/>
  </r>
  <r>
    <x v="78"/>
    <x v="3"/>
    <s v="BOWL"/>
    <x v="9"/>
    <n v="26.666666666666668"/>
  </r>
  <r>
    <x v="81"/>
    <x v="3"/>
    <s v="BOWL"/>
    <x v="9"/>
    <n v="24"/>
  </r>
  <r>
    <x v="80"/>
    <x v="3"/>
    <s v="BOWL"/>
    <x v="9"/>
    <n v="21.958333333333332"/>
  </r>
  <r>
    <x v="71"/>
    <x v="3"/>
    <s v="BAT"/>
    <x v="9"/>
    <n v="16.666666666666668"/>
  </r>
  <r>
    <x v="83"/>
    <x v="3"/>
    <s v="AR"/>
    <x v="9"/>
    <n v="16.327272727272728"/>
  </r>
  <r>
    <x v="82"/>
    <x v="3"/>
    <s v="BOWL"/>
    <x v="9"/>
    <n v="13.5"/>
  </r>
  <r>
    <x v="84"/>
    <x v="3"/>
    <s v="BAT"/>
    <x v="9"/>
    <n v="9.875"/>
  </r>
  <r>
    <x v="67"/>
    <x v="3"/>
    <s v="BOWL"/>
    <x v="9"/>
    <n v="0"/>
  </r>
  <r>
    <x v="85"/>
    <x v="3"/>
    <s v="AR"/>
    <x v="9"/>
    <n v="0"/>
  </r>
  <r>
    <x v="86"/>
    <x v="3"/>
    <s v="BOWL"/>
    <x v="9"/>
    <n v="0"/>
  </r>
  <r>
    <x v="206"/>
    <x v="9"/>
    <s v="BAT"/>
    <x v="10"/>
    <s v=""/>
  </r>
  <r>
    <x v="207"/>
    <x v="9"/>
    <s v="BAT"/>
    <x v="10"/>
    <s v=""/>
  </r>
  <r>
    <x v="208"/>
    <x v="9"/>
    <s v="AR"/>
    <x v="10"/>
    <s v=""/>
  </r>
  <r>
    <x v="209"/>
    <x v="9"/>
    <s v="AR"/>
    <x v="10"/>
    <s v=""/>
  </r>
  <r>
    <x v="210"/>
    <x v="9"/>
    <s v="BAT"/>
    <x v="10"/>
    <s v=""/>
  </r>
  <r>
    <x v="211"/>
    <x v="9"/>
    <s v="BOWL"/>
    <x v="10"/>
    <s v=""/>
  </r>
  <r>
    <x v="212"/>
    <x v="9"/>
    <s v="BOWL"/>
    <x v="10"/>
    <s v=""/>
  </r>
  <r>
    <x v="213"/>
    <x v="9"/>
    <s v="BOWL"/>
    <x v="10"/>
    <s v=""/>
  </r>
  <r>
    <x v="214"/>
    <x v="9"/>
    <s v="AR"/>
    <x v="10"/>
    <s v=""/>
  </r>
  <r>
    <x v="215"/>
    <x v="9"/>
    <s v="AR"/>
    <x v="10"/>
    <s v=""/>
  </r>
  <r>
    <x v="216"/>
    <x v="9"/>
    <s v="AR"/>
    <x v="10"/>
    <n v="55.083333333333336"/>
  </r>
  <r>
    <x v="219"/>
    <x v="9"/>
    <s v="BOWL"/>
    <x v="10"/>
    <n v="52.222222222222221"/>
  </r>
  <r>
    <x v="222"/>
    <x v="9"/>
    <s v="BAT"/>
    <x v="10"/>
    <n v="45.291666666666664"/>
  </r>
  <r>
    <x v="221"/>
    <x v="9"/>
    <s v="BAT"/>
    <x v="10"/>
    <n v="44.041666666666664"/>
  </r>
  <r>
    <x v="220"/>
    <x v="9"/>
    <s v="BOWL"/>
    <x v="10"/>
    <n v="40"/>
  </r>
  <r>
    <x v="217"/>
    <x v="9"/>
    <s v="AR"/>
    <x v="10"/>
    <n v="39.999999999999993"/>
  </r>
  <r>
    <x v="218"/>
    <x v="9"/>
    <s v="BOWL"/>
    <x v="10"/>
    <n v="36.666666666666664"/>
  </r>
  <r>
    <x v="223"/>
    <x v="9"/>
    <s v="BOWL"/>
    <x v="10"/>
    <n v="29.444444444444446"/>
  </r>
  <r>
    <x v="227"/>
    <x v="9"/>
    <s v="AR"/>
    <x v="10"/>
    <n v="27.5"/>
  </r>
  <r>
    <x v="225"/>
    <x v="9"/>
    <s v="AR"/>
    <x v="10"/>
    <n v="27"/>
  </r>
  <r>
    <x v="226"/>
    <x v="9"/>
    <s v="BAT"/>
    <x v="10"/>
    <n v="25.833333333333332"/>
  </r>
  <r>
    <x v="224"/>
    <x v="9"/>
    <s v="BOWL"/>
    <x v="10"/>
    <n v="25"/>
  </r>
  <r>
    <x v="228"/>
    <x v="9"/>
    <s v="BOWL"/>
    <x v="10"/>
    <n v="17.5"/>
  </r>
  <r>
    <x v="229"/>
    <x v="9"/>
    <s v="AR"/>
    <x v="10"/>
    <n v="11.733333333333334"/>
  </r>
  <r>
    <x v="230"/>
    <x v="9"/>
    <s v="AR"/>
    <x v="10"/>
    <n v="11"/>
  </r>
  <r>
    <x v="24"/>
    <x v="1"/>
    <s v="BAT"/>
    <x v="10"/>
    <s v=""/>
  </r>
  <r>
    <x v="25"/>
    <x v="1"/>
    <s v="BAT"/>
    <x v="10"/>
    <s v=""/>
  </r>
  <r>
    <x v="26"/>
    <x v="1"/>
    <s v="AR"/>
    <x v="10"/>
    <s v=""/>
  </r>
  <r>
    <x v="28"/>
    <x v="1"/>
    <s v="AR"/>
    <x v="10"/>
    <n v="47.375"/>
  </r>
  <r>
    <x v="27"/>
    <x v="1"/>
    <s v="BOWL"/>
    <x v="10"/>
    <n v="41.666666666666671"/>
  </r>
  <r>
    <x v="29"/>
    <x v="1"/>
    <s v="AR"/>
    <x v="10"/>
    <n v="38.833333333333329"/>
  </r>
  <r>
    <x v="39"/>
    <x v="1"/>
    <s v="AR"/>
    <x v="10"/>
    <n v="35.666666666666664"/>
  </r>
  <r>
    <x v="30"/>
    <x v="1"/>
    <s v="BAT"/>
    <x v="10"/>
    <n v="35.458333333333336"/>
  </r>
  <r>
    <x v="44"/>
    <x v="1"/>
    <s v="BOWL"/>
    <x v="10"/>
    <n v="30"/>
  </r>
  <r>
    <x v="31"/>
    <x v="1"/>
    <s v="BAT"/>
    <x v="10"/>
    <n v="29.25"/>
  </r>
  <r>
    <x v="32"/>
    <x v="1"/>
    <s v="BOWL"/>
    <x v="10"/>
    <n v="26.428571428571431"/>
  </r>
  <r>
    <x v="33"/>
    <x v="1"/>
    <s v="BOWL"/>
    <x v="10"/>
    <n v="25"/>
  </r>
  <r>
    <x v="36"/>
    <x v="1"/>
    <s v="BOWL"/>
    <x v="10"/>
    <n v="23.833333333333332"/>
  </r>
  <r>
    <x v="35"/>
    <x v="1"/>
    <s v="BAT"/>
    <x v="10"/>
    <n v="23.238095238095241"/>
  </r>
  <r>
    <x v="37"/>
    <x v="1"/>
    <s v="AR"/>
    <x v="10"/>
    <n v="20.708333333333336"/>
  </r>
  <r>
    <x v="34"/>
    <x v="1"/>
    <s v="AR"/>
    <x v="10"/>
    <n v="20.476190476190474"/>
  </r>
  <r>
    <x v="38"/>
    <x v="1"/>
    <m/>
    <x v="10"/>
    <n v="15"/>
  </r>
  <r>
    <x v="41"/>
    <x v="1"/>
    <s v="BAT"/>
    <x v="10"/>
    <n v="14.625"/>
  </r>
  <r>
    <x v="40"/>
    <x v="1"/>
    <s v="BOWL"/>
    <x v="10"/>
    <n v="12.5"/>
  </r>
  <r>
    <x v="42"/>
    <x v="1"/>
    <s v="BAT"/>
    <x v="10"/>
    <n v="11"/>
  </r>
  <r>
    <x v="43"/>
    <x v="1"/>
    <s v="BOWL"/>
    <x v="10"/>
    <n v="0"/>
  </r>
  <r>
    <x v="46"/>
    <x v="2"/>
    <s v="BAT"/>
    <x v="10"/>
    <s v=""/>
  </r>
  <r>
    <x v="47"/>
    <x v="2"/>
    <s v="AR"/>
    <x v="10"/>
    <s v=""/>
  </r>
  <r>
    <x v="48"/>
    <x v="2"/>
    <s v="BOWL"/>
    <x v="10"/>
    <s v=""/>
  </r>
  <r>
    <x v="49"/>
    <x v="2"/>
    <s v="BOWL"/>
    <x v="10"/>
    <s v=""/>
  </r>
  <r>
    <x v="51"/>
    <x v="2"/>
    <s v="BOWL"/>
    <x v="10"/>
    <s v=""/>
  </r>
  <r>
    <x v="52"/>
    <x v="2"/>
    <s v="BOWL"/>
    <x v="10"/>
    <s v=""/>
  </r>
  <r>
    <x v="53"/>
    <x v="2"/>
    <s v="BOWL"/>
    <x v="10"/>
    <n v="46.5"/>
  </r>
  <r>
    <x v="55"/>
    <x v="2"/>
    <s v="BAT"/>
    <x v="10"/>
    <n v="45.611111111111114"/>
  </r>
  <r>
    <x v="58"/>
    <x v="2"/>
    <s v="AR"/>
    <x v="10"/>
    <n v="41.5"/>
  </r>
  <r>
    <x v="56"/>
    <x v="2"/>
    <s v="BOWL"/>
    <x v="10"/>
    <n v="37.333333333333329"/>
  </r>
  <r>
    <x v="59"/>
    <x v="2"/>
    <s v="BAT"/>
    <x v="10"/>
    <n v="33"/>
  </r>
  <r>
    <x v="57"/>
    <x v="2"/>
    <s v="AR"/>
    <x v="10"/>
    <n v="32.833333333333329"/>
  </r>
  <r>
    <x v="54"/>
    <x v="2"/>
    <s v="BAT"/>
    <x v="10"/>
    <n v="31.75"/>
  </r>
  <r>
    <x v="61"/>
    <x v="2"/>
    <s v="BOWL"/>
    <x v="10"/>
    <n v="24"/>
  </r>
  <r>
    <x v="60"/>
    <x v="2"/>
    <s v="BAT"/>
    <x v="10"/>
    <n v="23.5"/>
  </r>
  <r>
    <x v="64"/>
    <x v="2"/>
    <s v="BAT"/>
    <x v="10"/>
    <n v="22.791666666666668"/>
  </r>
  <r>
    <x v="62"/>
    <x v="2"/>
    <s v="AR"/>
    <x v="10"/>
    <n v="20.171428571428571"/>
  </r>
  <r>
    <x v="63"/>
    <x v="2"/>
    <s v="BOWL"/>
    <x v="10"/>
    <n v="20"/>
  </r>
  <r>
    <x v="50"/>
    <x v="2"/>
    <s v="AR"/>
    <x v="10"/>
    <n v="15"/>
  </r>
  <r>
    <x v="65"/>
    <x v="2"/>
    <s v="AR"/>
    <x v="10"/>
    <n v="15"/>
  </r>
  <r>
    <x v="45"/>
    <x v="2"/>
    <s v="AR"/>
    <x v="10"/>
    <n v="13.333333333333332"/>
  </r>
  <r>
    <x v="66"/>
    <x v="2"/>
    <s v="BOWL"/>
    <x v="10"/>
    <n v="12.777777777777777"/>
  </r>
  <r>
    <x v="87"/>
    <x v="4"/>
    <s v="BOWL"/>
    <x v="10"/>
    <s v=""/>
  </r>
  <r>
    <x v="88"/>
    <x v="4"/>
    <s v="BAT"/>
    <x v="10"/>
    <s v=""/>
  </r>
  <r>
    <x v="89"/>
    <x v="4"/>
    <s v="BAT"/>
    <x v="10"/>
    <s v=""/>
  </r>
  <r>
    <x v="90"/>
    <x v="4"/>
    <s v="BOWL"/>
    <x v="10"/>
    <s v=""/>
  </r>
  <r>
    <x v="91"/>
    <x v="4"/>
    <s v="AR"/>
    <x v="10"/>
    <s v=""/>
  </r>
  <r>
    <x v="92"/>
    <x v="4"/>
    <s v="AR"/>
    <x v="10"/>
    <s v=""/>
  </r>
  <r>
    <x v="232"/>
    <x v="4"/>
    <m/>
    <x v="10"/>
    <n v="47"/>
  </r>
  <r>
    <x v="93"/>
    <x v="4"/>
    <s v="BOWL"/>
    <x v="10"/>
    <n v="39.333333333333336"/>
  </r>
  <r>
    <x v="97"/>
    <x v="4"/>
    <s v="AR"/>
    <x v="10"/>
    <n v="37.944444444444443"/>
  </r>
  <r>
    <x v="95"/>
    <x v="4"/>
    <s v="BOWL"/>
    <x v="10"/>
    <n v="35"/>
  </r>
  <r>
    <x v="94"/>
    <x v="4"/>
    <s v="BOWL"/>
    <x v="10"/>
    <n v="31.875"/>
  </r>
  <r>
    <x v="112"/>
    <x v="4"/>
    <m/>
    <x v="10"/>
    <n v="28.5"/>
  </r>
  <r>
    <x v="96"/>
    <x v="4"/>
    <s v="AR"/>
    <x v="10"/>
    <n v="27.428571428571431"/>
  </r>
  <r>
    <x v="98"/>
    <x v="4"/>
    <s v="AR"/>
    <x v="10"/>
    <n v="25"/>
  </r>
  <r>
    <x v="99"/>
    <x v="4"/>
    <s v="BOWL"/>
    <x v="10"/>
    <n v="25"/>
  </r>
  <r>
    <x v="102"/>
    <x v="4"/>
    <s v="BAT"/>
    <x v="10"/>
    <n v="23.75"/>
  </r>
  <r>
    <x v="101"/>
    <x v="4"/>
    <s v="AR"/>
    <x v="10"/>
    <n v="21.75"/>
  </r>
  <r>
    <x v="100"/>
    <x v="4"/>
    <s v="AR"/>
    <x v="10"/>
    <n v="19.75"/>
  </r>
  <r>
    <x v="103"/>
    <x v="4"/>
    <s v="BAT"/>
    <x v="10"/>
    <n v="19.444444444444443"/>
  </r>
  <r>
    <x v="105"/>
    <x v="4"/>
    <s v="BAT"/>
    <x v="10"/>
    <n v="17.5"/>
  </r>
  <r>
    <x v="104"/>
    <x v="4"/>
    <s v="AR"/>
    <x v="10"/>
    <n v="17.25"/>
  </r>
  <r>
    <x v="108"/>
    <x v="4"/>
    <s v="AR"/>
    <x v="10"/>
    <n v="14.5"/>
  </r>
  <r>
    <x v="106"/>
    <x v="4"/>
    <s v="BAT"/>
    <x v="10"/>
    <n v="13.75"/>
  </r>
  <r>
    <x v="107"/>
    <x v="4"/>
    <s v="BOWL"/>
    <x v="10"/>
    <n v="12.5"/>
  </r>
  <r>
    <x v="110"/>
    <x v="4"/>
    <s v="AR"/>
    <x v="10"/>
    <n v="11.25"/>
  </r>
  <r>
    <x v="109"/>
    <x v="4"/>
    <s v="BAT"/>
    <x v="10"/>
    <n v="11"/>
  </r>
  <r>
    <x v="111"/>
    <x v="4"/>
    <s v="AR"/>
    <x v="10"/>
    <n v="4"/>
  </r>
  <r>
    <x v="113"/>
    <x v="5"/>
    <s v="BOWL"/>
    <x v="10"/>
    <s v=""/>
  </r>
  <r>
    <x v="115"/>
    <x v="5"/>
    <s v="BAT"/>
    <x v="10"/>
    <s v=""/>
  </r>
  <r>
    <x v="116"/>
    <x v="5"/>
    <s v="BOWL"/>
    <x v="10"/>
    <s v=""/>
  </r>
  <r>
    <x v="119"/>
    <x v="5"/>
    <s v="BOWL"/>
    <x v="10"/>
    <n v="47.861111111111114"/>
  </r>
  <r>
    <x v="118"/>
    <x v="5"/>
    <s v="AR"/>
    <x v="10"/>
    <n v="40"/>
  </r>
  <r>
    <x v="121"/>
    <x v="5"/>
    <s v="BOWL"/>
    <x v="10"/>
    <n v="38.333333333333329"/>
  </r>
  <r>
    <x v="120"/>
    <x v="5"/>
    <s v="BOWL"/>
    <x v="10"/>
    <n v="37.600000000000009"/>
  </r>
  <r>
    <x v="123"/>
    <x v="5"/>
    <s v="BAT"/>
    <x v="10"/>
    <n v="35.5"/>
  </r>
  <r>
    <x v="122"/>
    <x v="5"/>
    <s v="AR"/>
    <x v="10"/>
    <n v="34"/>
  </r>
  <r>
    <x v="126"/>
    <x v="5"/>
    <s v="AR"/>
    <x v="10"/>
    <n v="33"/>
  </r>
  <r>
    <x v="125"/>
    <x v="5"/>
    <s v="BAT"/>
    <x v="10"/>
    <n v="28.952380952380953"/>
  </r>
  <r>
    <x v="124"/>
    <x v="5"/>
    <s v="AR"/>
    <x v="10"/>
    <n v="26.25"/>
  </r>
  <r>
    <x v="127"/>
    <x v="5"/>
    <s v="BOWL"/>
    <x v="10"/>
    <n v="25"/>
  </r>
  <r>
    <x v="129"/>
    <x v="5"/>
    <s v="BAT"/>
    <x v="10"/>
    <n v="24.714285714285715"/>
  </r>
  <r>
    <x v="128"/>
    <x v="5"/>
    <s v="AR"/>
    <x v="10"/>
    <n v="19.666666666666664"/>
  </r>
  <r>
    <x v="130"/>
    <x v="5"/>
    <s v="BAT"/>
    <x v="10"/>
    <n v="14.095238095238095"/>
  </r>
  <r>
    <x v="132"/>
    <x v="5"/>
    <s v="AR"/>
    <x v="10"/>
    <n v="11.375"/>
  </r>
  <r>
    <x v="131"/>
    <x v="5"/>
    <s v="BOWL"/>
    <x v="10"/>
    <n v="11"/>
  </r>
  <r>
    <x v="114"/>
    <x v="5"/>
    <s v="BAT"/>
    <x v="10"/>
    <n v="11"/>
  </r>
  <r>
    <x v="117"/>
    <x v="5"/>
    <s v="BAT"/>
    <x v="10"/>
    <n v="7.5"/>
  </r>
  <r>
    <x v="231"/>
    <x v="5"/>
    <m/>
    <x v="10"/>
    <n v="0"/>
  </r>
  <r>
    <x v="133"/>
    <x v="5"/>
    <s v="BAT"/>
    <x v="10"/>
    <n v="0"/>
  </r>
  <r>
    <x v="134"/>
    <x v="6"/>
    <s v="BAT"/>
    <x v="11"/>
    <s v=""/>
  </r>
  <r>
    <x v="135"/>
    <x v="6"/>
    <s v="BAT"/>
    <x v="11"/>
    <s v=""/>
  </r>
  <r>
    <x v="136"/>
    <x v="6"/>
    <s v="BOWL"/>
    <x v="11"/>
    <s v=""/>
  </r>
  <r>
    <x v="137"/>
    <x v="6"/>
    <s v="AR"/>
    <x v="11"/>
    <s v=""/>
  </r>
  <r>
    <x v="138"/>
    <x v="6"/>
    <s v="AR"/>
    <x v="11"/>
    <s v=""/>
  </r>
  <r>
    <x v="139"/>
    <x v="6"/>
    <s v="AR"/>
    <x v="11"/>
    <s v=""/>
  </r>
  <r>
    <x v="140"/>
    <x v="6"/>
    <s v="BAT"/>
    <x v="11"/>
    <s v=""/>
  </r>
  <r>
    <x v="143"/>
    <x v="6"/>
    <s v="AR"/>
    <x v="11"/>
    <n v="39.333333333333329"/>
  </r>
  <r>
    <x v="145"/>
    <x v="6"/>
    <s v="BOWL"/>
    <x v="11"/>
    <n v="35.5"/>
  </r>
  <r>
    <x v="148"/>
    <x v="6"/>
    <s v="BAT"/>
    <x v="11"/>
    <n v="33.722222222222221"/>
  </r>
  <r>
    <x v="144"/>
    <x v="6"/>
    <s v="BOWL"/>
    <x v="11"/>
    <n v="33.5"/>
  </r>
  <r>
    <x v="149"/>
    <x v="6"/>
    <s v="AR"/>
    <x v="11"/>
    <n v="33"/>
  </r>
  <r>
    <x v="142"/>
    <x v="6"/>
    <s v="BOWL"/>
    <x v="11"/>
    <n v="31.666666666666664"/>
  </r>
  <r>
    <x v="147"/>
    <x v="6"/>
    <s v="BOWL"/>
    <x v="11"/>
    <n v="31.25"/>
  </r>
  <r>
    <x v="151"/>
    <x v="6"/>
    <s v="BAT"/>
    <x v="11"/>
    <n v="30.722222222222221"/>
  </r>
  <r>
    <x v="146"/>
    <x v="6"/>
    <s v="AR"/>
    <x v="11"/>
    <n v="28.6"/>
  </r>
  <r>
    <x v="141"/>
    <x v="6"/>
    <s v="AR"/>
    <x v="11"/>
    <n v="25"/>
  </r>
  <r>
    <x v="152"/>
    <x v="6"/>
    <s v="AR"/>
    <x v="11"/>
    <n v="24.428571428571427"/>
  </r>
  <r>
    <x v="150"/>
    <x v="6"/>
    <s v="BAT"/>
    <x v="11"/>
    <n v="23.857142857142858"/>
  </r>
  <r>
    <x v="153"/>
    <x v="6"/>
    <s v="BAT"/>
    <x v="11"/>
    <n v="23.25"/>
  </r>
  <r>
    <x v="154"/>
    <x v="6"/>
    <s v="BOWL"/>
    <x v="11"/>
    <n v="12.5"/>
  </r>
  <r>
    <x v="158"/>
    <x v="6"/>
    <s v="AR"/>
    <x v="11"/>
    <n v="8.3333333333333321"/>
  </r>
  <r>
    <x v="155"/>
    <x v="6"/>
    <s v="AR"/>
    <x v="11"/>
    <n v="6.6"/>
  </r>
  <r>
    <x v="156"/>
    <x v="6"/>
    <s v="AR"/>
    <x v="11"/>
    <n v="4.5"/>
  </r>
  <r>
    <x v="157"/>
    <x v="6"/>
    <s v="BOWL"/>
    <x v="11"/>
    <n v="0"/>
  </r>
  <r>
    <x v="160"/>
    <x v="7"/>
    <s v="BOWL"/>
    <x v="11"/>
    <s v=""/>
  </r>
  <r>
    <x v="161"/>
    <x v="7"/>
    <s v="BAT"/>
    <x v="11"/>
    <s v=""/>
  </r>
  <r>
    <x v="162"/>
    <x v="7"/>
    <s v="BAT"/>
    <x v="11"/>
    <s v=""/>
  </r>
  <r>
    <x v="163"/>
    <x v="7"/>
    <s v="AR"/>
    <x v="11"/>
    <s v=""/>
  </r>
  <r>
    <x v="164"/>
    <x v="7"/>
    <s v="AR"/>
    <x v="11"/>
    <s v=""/>
  </r>
  <r>
    <x v="165"/>
    <x v="7"/>
    <s v="BOWL"/>
    <x v="11"/>
    <s v=""/>
  </r>
  <r>
    <x v="166"/>
    <x v="7"/>
    <s v="BAT"/>
    <x v="11"/>
    <s v=""/>
  </r>
  <r>
    <x v="167"/>
    <x v="7"/>
    <s v="BOWL"/>
    <x v="11"/>
    <s v=""/>
  </r>
  <r>
    <x v="168"/>
    <x v="7"/>
    <s v="AR"/>
    <x v="11"/>
    <s v=""/>
  </r>
  <r>
    <x v="159"/>
    <x v="7"/>
    <s v="BOWL"/>
    <x v="11"/>
    <n v="50"/>
  </r>
  <r>
    <x v="170"/>
    <x v="7"/>
    <s v="BAT"/>
    <x v="11"/>
    <n v="48.888888888888886"/>
  </r>
  <r>
    <x v="169"/>
    <x v="7"/>
    <s v="BAT"/>
    <x v="11"/>
    <n v="45.722222222222221"/>
  </r>
  <r>
    <x v="171"/>
    <x v="7"/>
    <m/>
    <x v="11"/>
    <n v="40.999999999999993"/>
  </r>
  <r>
    <x v="172"/>
    <x v="7"/>
    <s v="AR"/>
    <x v="11"/>
    <n v="38.791666666666664"/>
  </r>
  <r>
    <x v="175"/>
    <x v="7"/>
    <s v="BOWL"/>
    <x v="11"/>
    <n v="32.5"/>
  </r>
  <r>
    <x v="173"/>
    <x v="7"/>
    <s v="BOWL"/>
    <x v="11"/>
    <n v="31.111111111111111"/>
  </r>
  <r>
    <x v="177"/>
    <x v="7"/>
    <s v="AR"/>
    <x v="11"/>
    <n v="29.75"/>
  </r>
  <r>
    <x v="174"/>
    <x v="7"/>
    <s v="BOWL"/>
    <x v="11"/>
    <n v="28.5"/>
  </r>
  <r>
    <x v="176"/>
    <x v="7"/>
    <s v="BOWL"/>
    <x v="11"/>
    <n v="26.5"/>
  </r>
  <r>
    <x v="180"/>
    <x v="7"/>
    <s v="BAT"/>
    <x v="11"/>
    <n v="18.777777777777779"/>
  </r>
  <r>
    <x v="178"/>
    <x v="7"/>
    <s v="BOWL"/>
    <x v="11"/>
    <n v="18.75"/>
  </r>
  <r>
    <x v="182"/>
    <x v="7"/>
    <s v="BOWL"/>
    <x v="11"/>
    <n v="16"/>
  </r>
  <r>
    <x v="179"/>
    <x v="7"/>
    <s v="AR"/>
    <x v="11"/>
    <n v="13.958333333333332"/>
  </r>
  <r>
    <x v="181"/>
    <x v="7"/>
    <s v="BAT"/>
    <x v="11"/>
    <n v="11.875"/>
  </r>
  <r>
    <x v="183"/>
    <x v="7"/>
    <s v="AR"/>
    <x v="11"/>
    <n v="0"/>
  </r>
  <r>
    <x v="24"/>
    <x v="1"/>
    <s v="BAT"/>
    <x v="12"/>
    <s v=""/>
  </r>
  <r>
    <x v="25"/>
    <x v="1"/>
    <s v="BAT"/>
    <x v="12"/>
    <s v=""/>
  </r>
  <r>
    <x v="26"/>
    <x v="1"/>
    <s v="AR"/>
    <x v="12"/>
    <s v=""/>
  </r>
  <r>
    <x v="44"/>
    <x v="1"/>
    <s v="BOWL"/>
    <x v="12"/>
    <n v="45"/>
  </r>
  <r>
    <x v="28"/>
    <x v="1"/>
    <s v="AR"/>
    <x v="12"/>
    <n v="42.444444444444443"/>
  </r>
  <r>
    <x v="27"/>
    <x v="1"/>
    <s v="BOWL"/>
    <x v="12"/>
    <n v="41.666666666666671"/>
  </r>
  <r>
    <x v="29"/>
    <x v="1"/>
    <s v="AR"/>
    <x v="12"/>
    <n v="39.857142857142861"/>
  </r>
  <r>
    <x v="30"/>
    <x v="1"/>
    <s v="BAT"/>
    <x v="12"/>
    <n v="35.666666666666671"/>
  </r>
  <r>
    <x v="31"/>
    <x v="1"/>
    <s v="BAT"/>
    <x v="12"/>
    <n v="28.277777777777779"/>
  </r>
  <r>
    <x v="37"/>
    <x v="1"/>
    <s v="AR"/>
    <x v="12"/>
    <n v="28.222222222222221"/>
  </r>
  <r>
    <x v="32"/>
    <x v="1"/>
    <s v="BOWL"/>
    <x v="12"/>
    <n v="26.25"/>
  </r>
  <r>
    <x v="39"/>
    <x v="1"/>
    <s v="AR"/>
    <x v="12"/>
    <n v="25.583333333333336"/>
  </r>
  <r>
    <x v="33"/>
    <x v="1"/>
    <s v="BOWL"/>
    <x v="12"/>
    <n v="25"/>
  </r>
  <r>
    <x v="35"/>
    <x v="1"/>
    <s v="BAT"/>
    <x v="12"/>
    <n v="22.375"/>
  </r>
  <r>
    <x v="34"/>
    <x v="1"/>
    <s v="AR"/>
    <x v="12"/>
    <n v="22.125"/>
  </r>
  <r>
    <x v="36"/>
    <x v="1"/>
    <s v="BOWL"/>
    <x v="12"/>
    <n v="21.333333333333329"/>
  </r>
  <r>
    <x v="38"/>
    <x v="1"/>
    <m/>
    <x v="12"/>
    <n v="15"/>
  </r>
  <r>
    <x v="41"/>
    <x v="1"/>
    <s v="BAT"/>
    <x v="12"/>
    <n v="14.5"/>
  </r>
  <r>
    <x v="40"/>
    <x v="1"/>
    <s v="BOWL"/>
    <x v="12"/>
    <n v="12.5"/>
  </r>
  <r>
    <x v="42"/>
    <x v="1"/>
    <s v="BAT"/>
    <x v="12"/>
    <n v="11"/>
  </r>
  <r>
    <x v="43"/>
    <x v="1"/>
    <s v="BOWL"/>
    <x v="12"/>
    <n v="0"/>
  </r>
  <r>
    <x v="184"/>
    <x v="8"/>
    <s v="BOWL"/>
    <x v="12"/>
    <s v=""/>
  </r>
  <r>
    <x v="185"/>
    <x v="8"/>
    <s v="BAT"/>
    <x v="12"/>
    <s v=""/>
  </r>
  <r>
    <x v="186"/>
    <x v="8"/>
    <s v="AR"/>
    <x v="12"/>
    <s v=""/>
  </r>
  <r>
    <x v="187"/>
    <x v="8"/>
    <s v="AR"/>
    <x v="12"/>
    <s v=""/>
  </r>
  <r>
    <x v="189"/>
    <x v="8"/>
    <s v="AR"/>
    <x v="12"/>
    <s v=""/>
  </r>
  <r>
    <x v="190"/>
    <x v="8"/>
    <s v="AR"/>
    <x v="12"/>
    <s v=""/>
  </r>
  <r>
    <x v="191"/>
    <x v="8"/>
    <s v="AR"/>
    <x v="12"/>
    <s v=""/>
  </r>
  <r>
    <x v="192"/>
    <x v="8"/>
    <s v="BOWL"/>
    <x v="12"/>
    <n v="46.25"/>
  </r>
  <r>
    <x v="196"/>
    <x v="8"/>
    <s v="AR"/>
    <x v="12"/>
    <n v="42.125"/>
  </r>
  <r>
    <x v="194"/>
    <x v="8"/>
    <s v="BAT"/>
    <x v="12"/>
    <n v="39.75"/>
  </r>
  <r>
    <x v="197"/>
    <x v="8"/>
    <s v="AR"/>
    <x v="12"/>
    <n v="38.5"/>
  </r>
  <r>
    <x v="198"/>
    <x v="8"/>
    <s v="BAT"/>
    <x v="12"/>
    <n v="34.75"/>
  </r>
  <r>
    <x v="195"/>
    <x v="8"/>
    <s v="BAT"/>
    <x v="12"/>
    <n v="33"/>
  </r>
  <r>
    <x v="193"/>
    <x v="8"/>
    <s v="BOWL"/>
    <x v="12"/>
    <n v="32"/>
  </r>
  <r>
    <x v="188"/>
    <x v="8"/>
    <s v="BOWL"/>
    <x v="12"/>
    <n v="30"/>
  </r>
  <r>
    <x v="199"/>
    <x v="8"/>
    <s v="BAT"/>
    <x v="12"/>
    <n v="25.888888888888889"/>
  </r>
  <r>
    <x v="201"/>
    <x v="8"/>
    <s v="BOWL"/>
    <x v="12"/>
    <n v="25.5"/>
  </r>
  <r>
    <x v="202"/>
    <x v="8"/>
    <s v="BAT"/>
    <x v="12"/>
    <n v="18"/>
  </r>
  <r>
    <x v="200"/>
    <x v="8"/>
    <s v="AR"/>
    <x v="12"/>
    <n v="16.5"/>
  </r>
  <r>
    <x v="203"/>
    <x v="8"/>
    <s v="BAT"/>
    <x v="12"/>
    <n v="10.9"/>
  </r>
  <r>
    <x v="204"/>
    <x v="8"/>
    <s v="BOWL"/>
    <x v="12"/>
    <n v="8.3333333333333321"/>
  </r>
  <r>
    <x v="205"/>
    <x v="8"/>
    <s v="AR"/>
    <x v="12"/>
    <n v="4"/>
  </r>
  <r>
    <x v="206"/>
    <x v="9"/>
    <s v="BAT"/>
    <x v="12"/>
    <s v=""/>
  </r>
  <r>
    <x v="207"/>
    <x v="9"/>
    <s v="BAT"/>
    <x v="12"/>
    <s v=""/>
  </r>
  <r>
    <x v="208"/>
    <x v="9"/>
    <s v="AR"/>
    <x v="12"/>
    <s v=""/>
  </r>
  <r>
    <x v="209"/>
    <x v="9"/>
    <s v="AR"/>
    <x v="12"/>
    <s v=""/>
  </r>
  <r>
    <x v="210"/>
    <x v="9"/>
    <s v="BAT"/>
    <x v="12"/>
    <s v=""/>
  </r>
  <r>
    <x v="211"/>
    <x v="9"/>
    <s v="BOWL"/>
    <x v="12"/>
    <s v=""/>
  </r>
  <r>
    <x v="213"/>
    <x v="9"/>
    <s v="BOWL"/>
    <x v="12"/>
    <s v=""/>
  </r>
  <r>
    <x v="214"/>
    <x v="9"/>
    <s v="AR"/>
    <x v="12"/>
    <s v=""/>
  </r>
  <r>
    <x v="215"/>
    <x v="9"/>
    <s v="AR"/>
    <x v="12"/>
    <s v=""/>
  </r>
  <r>
    <x v="216"/>
    <x v="9"/>
    <s v="AR"/>
    <x v="12"/>
    <n v="54.388888888888886"/>
  </r>
  <r>
    <x v="219"/>
    <x v="9"/>
    <s v="BOWL"/>
    <x v="12"/>
    <n v="53.5"/>
  </r>
  <r>
    <x v="222"/>
    <x v="9"/>
    <s v="BAT"/>
    <x v="12"/>
    <n v="50.444444444444443"/>
  </r>
  <r>
    <x v="221"/>
    <x v="9"/>
    <s v="BAT"/>
    <x v="12"/>
    <n v="47.666666666666664"/>
  </r>
  <r>
    <x v="220"/>
    <x v="9"/>
    <s v="BOWL"/>
    <x v="12"/>
    <n v="40"/>
  </r>
  <r>
    <x v="218"/>
    <x v="9"/>
    <s v="BOWL"/>
    <x v="12"/>
    <n v="39.5"/>
  </r>
  <r>
    <x v="217"/>
    <x v="9"/>
    <s v="AR"/>
    <x v="12"/>
    <n v="36"/>
  </r>
  <r>
    <x v="227"/>
    <x v="9"/>
    <s v="AR"/>
    <x v="12"/>
    <n v="28"/>
  </r>
  <r>
    <x v="225"/>
    <x v="9"/>
    <s v="AR"/>
    <x v="12"/>
    <n v="27"/>
  </r>
  <r>
    <x v="223"/>
    <x v="9"/>
    <s v="BOWL"/>
    <x v="12"/>
    <n v="26.833333333333332"/>
  </r>
  <r>
    <x v="226"/>
    <x v="9"/>
    <s v="BAT"/>
    <x v="12"/>
    <n v="25.833333333333332"/>
  </r>
  <r>
    <x v="212"/>
    <x v="9"/>
    <s v="BOWL"/>
    <x v="12"/>
    <n v="25"/>
  </r>
  <r>
    <x v="224"/>
    <x v="9"/>
    <s v="BOWL"/>
    <x v="12"/>
    <n v="25"/>
  </r>
  <r>
    <x v="228"/>
    <x v="9"/>
    <s v="BOWL"/>
    <x v="12"/>
    <n v="18.571428571428569"/>
  </r>
  <r>
    <x v="229"/>
    <x v="9"/>
    <s v="AR"/>
    <x v="12"/>
    <n v="12.5"/>
  </r>
  <r>
    <x v="230"/>
    <x v="9"/>
    <s v="AR"/>
    <x v="12"/>
    <n v="10.571428571428571"/>
  </r>
  <r>
    <x v="113"/>
    <x v="5"/>
    <s v="BOWL"/>
    <x v="12"/>
    <s v=""/>
  </r>
  <r>
    <x v="115"/>
    <x v="5"/>
    <s v="BAT"/>
    <x v="12"/>
    <s v=""/>
  </r>
  <r>
    <x v="116"/>
    <x v="5"/>
    <s v="BOWL"/>
    <x v="12"/>
    <s v=""/>
  </r>
  <r>
    <x v="119"/>
    <x v="5"/>
    <s v="BOWL"/>
    <x v="12"/>
    <n v="45.611111111111114"/>
  </r>
  <r>
    <x v="118"/>
    <x v="5"/>
    <s v="AR"/>
    <x v="12"/>
    <n v="40"/>
  </r>
  <r>
    <x v="120"/>
    <x v="5"/>
    <s v="BOWL"/>
    <x v="12"/>
    <n v="38.963636363636368"/>
  </r>
  <r>
    <x v="121"/>
    <x v="5"/>
    <s v="BOWL"/>
    <x v="12"/>
    <n v="38.5"/>
  </r>
  <r>
    <x v="123"/>
    <x v="5"/>
    <s v="BAT"/>
    <x v="12"/>
    <n v="36.373737373737377"/>
  </r>
  <r>
    <x v="122"/>
    <x v="5"/>
    <s v="AR"/>
    <x v="12"/>
    <n v="35.454545454545453"/>
  </r>
  <r>
    <x v="126"/>
    <x v="5"/>
    <s v="AR"/>
    <x v="12"/>
    <n v="33.922077922077925"/>
  </r>
  <r>
    <x v="124"/>
    <x v="5"/>
    <s v="AR"/>
    <x v="12"/>
    <n v="31"/>
  </r>
  <r>
    <x v="125"/>
    <x v="5"/>
    <s v="BAT"/>
    <x v="12"/>
    <n v="30.875"/>
  </r>
  <r>
    <x v="129"/>
    <x v="5"/>
    <s v="BAT"/>
    <x v="12"/>
    <n v="25.56818181818182"/>
  </r>
  <r>
    <x v="127"/>
    <x v="5"/>
    <s v="BOWL"/>
    <x v="12"/>
    <n v="25"/>
  </r>
  <r>
    <x v="128"/>
    <x v="5"/>
    <s v="AR"/>
    <x v="12"/>
    <n v="19.121212121212121"/>
  </r>
  <r>
    <x v="114"/>
    <x v="5"/>
    <s v="BAT"/>
    <x v="12"/>
    <n v="16.833333333333336"/>
  </r>
  <r>
    <x v="130"/>
    <x v="5"/>
    <s v="BAT"/>
    <x v="12"/>
    <n v="14.095238095238095"/>
  </r>
  <r>
    <x v="131"/>
    <x v="5"/>
    <s v="BOWL"/>
    <x v="12"/>
    <n v="11"/>
  </r>
  <r>
    <x v="132"/>
    <x v="5"/>
    <s v="AR"/>
    <x v="12"/>
    <n v="10.333333333333334"/>
  </r>
  <r>
    <x v="117"/>
    <x v="5"/>
    <s v="BAT"/>
    <x v="12"/>
    <n v="7.5"/>
  </r>
  <r>
    <x v="231"/>
    <x v="5"/>
    <m/>
    <x v="12"/>
    <n v="0"/>
  </r>
  <r>
    <x v="133"/>
    <x v="5"/>
    <s v="BAT"/>
    <x v="12"/>
    <n v="0"/>
  </r>
  <r>
    <x v="87"/>
    <x v="4"/>
    <s v="BOWL"/>
    <x v="12"/>
    <s v=""/>
  </r>
  <r>
    <x v="88"/>
    <x v="4"/>
    <s v="BAT"/>
    <x v="12"/>
    <s v=""/>
  </r>
  <r>
    <x v="89"/>
    <x v="4"/>
    <s v="BAT"/>
    <x v="12"/>
    <s v=""/>
  </r>
  <r>
    <x v="90"/>
    <x v="4"/>
    <s v="BOWL"/>
    <x v="12"/>
    <s v=""/>
  </r>
  <r>
    <x v="91"/>
    <x v="4"/>
    <s v="AR"/>
    <x v="12"/>
    <s v=""/>
  </r>
  <r>
    <x v="92"/>
    <x v="4"/>
    <s v="AR"/>
    <x v="12"/>
    <s v=""/>
  </r>
  <r>
    <x v="97"/>
    <x v="4"/>
    <s v="AR"/>
    <x v="12"/>
    <n v="41.027272727272731"/>
  </r>
  <r>
    <x v="93"/>
    <x v="4"/>
    <s v="BOWL"/>
    <x v="12"/>
    <n v="38.060606060606069"/>
  </r>
  <r>
    <x v="94"/>
    <x v="4"/>
    <s v="BOWL"/>
    <x v="12"/>
    <n v="36.666666666666664"/>
  </r>
  <r>
    <x v="232"/>
    <x v="4"/>
    <m/>
    <x v="12"/>
    <n v="36"/>
  </r>
  <r>
    <x v="95"/>
    <x v="4"/>
    <s v="BOWL"/>
    <x v="12"/>
    <n v="33.18181818181818"/>
  </r>
  <r>
    <x v="112"/>
    <x v="4"/>
    <m/>
    <x v="12"/>
    <n v="30.5"/>
  </r>
  <r>
    <x v="96"/>
    <x v="4"/>
    <s v="AR"/>
    <x v="12"/>
    <n v="27.428571428571431"/>
  </r>
  <r>
    <x v="99"/>
    <x v="4"/>
    <s v="BOWL"/>
    <x v="12"/>
    <n v="25"/>
  </r>
  <r>
    <x v="102"/>
    <x v="4"/>
    <s v="BAT"/>
    <x v="12"/>
    <n v="23.75"/>
  </r>
  <r>
    <x v="98"/>
    <x v="4"/>
    <s v="AR"/>
    <x v="12"/>
    <n v="23.327272727272728"/>
  </r>
  <r>
    <x v="101"/>
    <x v="4"/>
    <s v="AR"/>
    <x v="12"/>
    <n v="21.75"/>
  </r>
  <r>
    <x v="108"/>
    <x v="4"/>
    <s v="AR"/>
    <x v="12"/>
    <n v="20.5"/>
  </r>
  <r>
    <x v="103"/>
    <x v="4"/>
    <s v="BAT"/>
    <x v="12"/>
    <n v="18.754545454545458"/>
  </r>
  <r>
    <x v="105"/>
    <x v="4"/>
    <s v="BAT"/>
    <x v="12"/>
    <n v="17.5"/>
  </r>
  <r>
    <x v="104"/>
    <x v="4"/>
    <s v="AR"/>
    <x v="12"/>
    <n v="17.25"/>
  </r>
  <r>
    <x v="100"/>
    <x v="4"/>
    <s v="AR"/>
    <x v="12"/>
    <n v="16"/>
  </r>
  <r>
    <x v="106"/>
    <x v="4"/>
    <s v="BAT"/>
    <x v="12"/>
    <n v="14"/>
  </r>
  <r>
    <x v="107"/>
    <x v="4"/>
    <s v="BOWL"/>
    <x v="12"/>
    <n v="12.5"/>
  </r>
  <r>
    <x v="109"/>
    <x v="4"/>
    <s v="BAT"/>
    <x v="12"/>
    <n v="11"/>
  </r>
  <r>
    <x v="110"/>
    <x v="4"/>
    <s v="AR"/>
    <x v="12"/>
    <n v="9.75"/>
  </r>
  <r>
    <x v="111"/>
    <x v="4"/>
    <s v="AR"/>
    <x v="12"/>
    <n v="4"/>
  </r>
  <r>
    <x v="134"/>
    <x v="6"/>
    <s v="BAT"/>
    <x v="13"/>
    <s v=""/>
  </r>
  <r>
    <x v="135"/>
    <x v="6"/>
    <s v="BAT"/>
    <x v="13"/>
    <s v=""/>
  </r>
  <r>
    <x v="136"/>
    <x v="6"/>
    <s v="BOWL"/>
    <x v="13"/>
    <s v=""/>
  </r>
  <r>
    <x v="137"/>
    <x v="6"/>
    <s v="AR"/>
    <x v="13"/>
    <s v=""/>
  </r>
  <r>
    <x v="138"/>
    <x v="6"/>
    <s v="AR"/>
    <x v="13"/>
    <s v=""/>
  </r>
  <r>
    <x v="139"/>
    <x v="6"/>
    <s v="AR"/>
    <x v="13"/>
    <s v=""/>
  </r>
  <r>
    <x v="140"/>
    <x v="6"/>
    <s v="BAT"/>
    <x v="13"/>
    <s v=""/>
  </r>
  <r>
    <x v="143"/>
    <x v="6"/>
    <s v="AR"/>
    <x v="13"/>
    <n v="40.015151515151516"/>
  </r>
  <r>
    <x v="144"/>
    <x v="6"/>
    <s v="BOWL"/>
    <x v="13"/>
    <n v="38.727272727272734"/>
  </r>
  <r>
    <x v="151"/>
    <x v="6"/>
    <s v="BAT"/>
    <x v="13"/>
    <n v="35.963636363636368"/>
  </r>
  <r>
    <x v="148"/>
    <x v="6"/>
    <s v="BAT"/>
    <x v="13"/>
    <n v="34.890909090909091"/>
  </r>
  <r>
    <x v="145"/>
    <x v="6"/>
    <s v="BOWL"/>
    <x v="13"/>
    <n v="34.545454545454547"/>
  </r>
  <r>
    <x v="142"/>
    <x v="6"/>
    <s v="BOWL"/>
    <x v="13"/>
    <n v="31.666666666666664"/>
  </r>
  <r>
    <x v="147"/>
    <x v="6"/>
    <s v="BOWL"/>
    <x v="13"/>
    <n v="31.25"/>
  </r>
  <r>
    <x v="149"/>
    <x v="6"/>
    <s v="AR"/>
    <x v="13"/>
    <n v="29.854545454545452"/>
  </r>
  <r>
    <x v="146"/>
    <x v="6"/>
    <s v="AR"/>
    <x v="13"/>
    <n v="28.6"/>
  </r>
  <r>
    <x v="152"/>
    <x v="6"/>
    <s v="AR"/>
    <x v="13"/>
    <n v="28.43181818181818"/>
  </r>
  <r>
    <x v="141"/>
    <x v="6"/>
    <s v="AR"/>
    <x v="13"/>
    <n v="25"/>
  </r>
  <r>
    <x v="153"/>
    <x v="6"/>
    <s v="BAT"/>
    <x v="13"/>
    <n v="24.9"/>
  </r>
  <r>
    <x v="150"/>
    <x v="6"/>
    <s v="BAT"/>
    <x v="13"/>
    <n v="24.5"/>
  </r>
  <r>
    <x v="158"/>
    <x v="6"/>
    <s v="AR"/>
    <x v="13"/>
    <n v="18.75"/>
  </r>
  <r>
    <x v="154"/>
    <x v="6"/>
    <s v="BOWL"/>
    <x v="13"/>
    <n v="12.5"/>
  </r>
  <r>
    <x v="155"/>
    <x v="6"/>
    <s v="AR"/>
    <x v="13"/>
    <n v="8"/>
  </r>
  <r>
    <x v="156"/>
    <x v="6"/>
    <s v="AR"/>
    <x v="13"/>
    <n v="4.5"/>
  </r>
  <r>
    <x v="157"/>
    <x v="6"/>
    <s v="BOWL"/>
    <x v="13"/>
    <n v="0"/>
  </r>
  <r>
    <x v="184"/>
    <x v="8"/>
    <s v="BOWL"/>
    <x v="13"/>
    <s v=""/>
  </r>
  <r>
    <x v="185"/>
    <x v="8"/>
    <s v="BAT"/>
    <x v="13"/>
    <s v=""/>
  </r>
  <r>
    <x v="186"/>
    <x v="8"/>
    <s v="AR"/>
    <x v="13"/>
    <s v=""/>
  </r>
  <r>
    <x v="187"/>
    <x v="8"/>
    <s v="AR"/>
    <x v="13"/>
    <s v=""/>
  </r>
  <r>
    <x v="189"/>
    <x v="8"/>
    <s v="AR"/>
    <x v="13"/>
    <s v=""/>
  </r>
  <r>
    <x v="190"/>
    <x v="8"/>
    <s v="AR"/>
    <x v="13"/>
    <s v=""/>
  </r>
  <r>
    <x v="191"/>
    <x v="8"/>
    <s v="AR"/>
    <x v="13"/>
    <s v=""/>
  </r>
  <r>
    <x v="192"/>
    <x v="8"/>
    <s v="BOWL"/>
    <x v="13"/>
    <n v="42.163636363636364"/>
  </r>
  <r>
    <x v="196"/>
    <x v="8"/>
    <s v="AR"/>
    <x v="13"/>
    <n v="38.484848484848484"/>
  </r>
  <r>
    <x v="197"/>
    <x v="8"/>
    <s v="AR"/>
    <x v="13"/>
    <n v="37.015151515151516"/>
  </r>
  <r>
    <x v="194"/>
    <x v="8"/>
    <s v="BAT"/>
    <x v="13"/>
    <n v="36.5"/>
  </r>
  <r>
    <x v="195"/>
    <x v="8"/>
    <s v="BAT"/>
    <x v="13"/>
    <n v="33.767676767676768"/>
  </r>
  <r>
    <x v="193"/>
    <x v="8"/>
    <s v="BOWL"/>
    <x v="13"/>
    <n v="29.27272727272727"/>
  </r>
  <r>
    <x v="198"/>
    <x v="8"/>
    <s v="BAT"/>
    <x v="13"/>
    <n v="28.7"/>
  </r>
  <r>
    <x v="201"/>
    <x v="8"/>
    <s v="BOWL"/>
    <x v="13"/>
    <n v="25.5"/>
  </r>
  <r>
    <x v="199"/>
    <x v="8"/>
    <s v="BAT"/>
    <x v="13"/>
    <n v="24.127272727272725"/>
  </r>
  <r>
    <x v="188"/>
    <x v="8"/>
    <s v="BOWL"/>
    <x v="13"/>
    <n v="22.5"/>
  </r>
  <r>
    <x v="200"/>
    <x v="8"/>
    <s v="AR"/>
    <x v="13"/>
    <n v="20.142857142857142"/>
  </r>
  <r>
    <x v="202"/>
    <x v="8"/>
    <s v="BAT"/>
    <x v="13"/>
    <n v="15.11904761904762"/>
  </r>
  <r>
    <x v="203"/>
    <x v="8"/>
    <s v="BAT"/>
    <x v="13"/>
    <n v="10.9"/>
  </r>
  <r>
    <x v="204"/>
    <x v="8"/>
    <s v="BOWL"/>
    <x v="13"/>
    <n v="8.3333333333333321"/>
  </r>
  <r>
    <x v="205"/>
    <x v="8"/>
    <s v="AR"/>
    <x v="13"/>
    <n v="4"/>
  </r>
  <r>
    <x v="46"/>
    <x v="2"/>
    <s v="BAT"/>
    <x v="13"/>
    <s v=""/>
  </r>
  <r>
    <x v="47"/>
    <x v="2"/>
    <s v="AR"/>
    <x v="13"/>
    <s v=""/>
  </r>
  <r>
    <x v="48"/>
    <x v="2"/>
    <s v="BOWL"/>
    <x v="13"/>
    <s v=""/>
  </r>
  <r>
    <x v="49"/>
    <x v="2"/>
    <s v="BOWL"/>
    <x v="13"/>
    <s v=""/>
  </r>
  <r>
    <x v="52"/>
    <x v="2"/>
    <s v="BOWL"/>
    <x v="13"/>
    <s v=""/>
  </r>
  <r>
    <x v="51"/>
    <x v="2"/>
    <s v="BOWL"/>
    <x v="13"/>
    <n v="75"/>
  </r>
  <r>
    <x v="55"/>
    <x v="2"/>
    <s v="BAT"/>
    <x v="13"/>
    <n v="47.290909090909096"/>
  </r>
  <r>
    <x v="53"/>
    <x v="2"/>
    <s v="BOWL"/>
    <x v="13"/>
    <n v="46.5"/>
  </r>
  <r>
    <x v="58"/>
    <x v="2"/>
    <s v="AR"/>
    <x v="13"/>
    <n v="41.909090909090907"/>
  </r>
  <r>
    <x v="56"/>
    <x v="2"/>
    <s v="BOWL"/>
    <x v="13"/>
    <n v="33.666666666666671"/>
  </r>
  <r>
    <x v="54"/>
    <x v="2"/>
    <s v="BAT"/>
    <x v="13"/>
    <n v="31.75"/>
  </r>
  <r>
    <x v="59"/>
    <x v="2"/>
    <s v="BAT"/>
    <x v="13"/>
    <n v="31.662337662337663"/>
  </r>
  <r>
    <x v="57"/>
    <x v="2"/>
    <s v="AR"/>
    <x v="13"/>
    <n v="28.97402597402597"/>
  </r>
  <r>
    <x v="61"/>
    <x v="2"/>
    <s v="BOWL"/>
    <x v="13"/>
    <n v="24.09090909090909"/>
  </r>
  <r>
    <x v="60"/>
    <x v="2"/>
    <s v="BAT"/>
    <x v="13"/>
    <n v="22.171717171717169"/>
  </r>
  <r>
    <x v="64"/>
    <x v="2"/>
    <s v="BAT"/>
    <x v="13"/>
    <n v="22.166666666666668"/>
  </r>
  <r>
    <x v="62"/>
    <x v="2"/>
    <s v="AR"/>
    <x v="13"/>
    <n v="20.171428571428571"/>
  </r>
  <r>
    <x v="63"/>
    <x v="2"/>
    <s v="BOWL"/>
    <x v="13"/>
    <n v="20"/>
  </r>
  <r>
    <x v="50"/>
    <x v="2"/>
    <s v="AR"/>
    <x v="13"/>
    <n v="19.5"/>
  </r>
  <r>
    <x v="65"/>
    <x v="2"/>
    <s v="AR"/>
    <x v="13"/>
    <n v="15"/>
  </r>
  <r>
    <x v="45"/>
    <x v="2"/>
    <s v="AR"/>
    <x v="13"/>
    <n v="13.75"/>
  </r>
  <r>
    <x v="66"/>
    <x v="2"/>
    <s v="BOWL"/>
    <x v="13"/>
    <n v="11.5"/>
  </r>
  <r>
    <x v="160"/>
    <x v="7"/>
    <s v="BOWL"/>
    <x v="13"/>
    <s v=""/>
  </r>
  <r>
    <x v="161"/>
    <x v="7"/>
    <s v="BAT"/>
    <x v="13"/>
    <s v=""/>
  </r>
  <r>
    <x v="162"/>
    <x v="7"/>
    <s v="BAT"/>
    <x v="13"/>
    <s v=""/>
  </r>
  <r>
    <x v="163"/>
    <x v="7"/>
    <s v="AR"/>
    <x v="13"/>
    <s v=""/>
  </r>
  <r>
    <x v="164"/>
    <x v="7"/>
    <s v="AR"/>
    <x v="13"/>
    <s v=""/>
  </r>
  <r>
    <x v="166"/>
    <x v="7"/>
    <s v="BAT"/>
    <x v="13"/>
    <s v=""/>
  </r>
  <r>
    <x v="167"/>
    <x v="7"/>
    <s v="BOWL"/>
    <x v="13"/>
    <s v=""/>
  </r>
  <r>
    <x v="168"/>
    <x v="7"/>
    <s v="AR"/>
    <x v="13"/>
    <s v=""/>
  </r>
  <r>
    <x v="165"/>
    <x v="7"/>
    <s v="BOWL"/>
    <x v="13"/>
    <n v="50"/>
  </r>
  <r>
    <x v="170"/>
    <x v="7"/>
    <s v="BAT"/>
    <x v="13"/>
    <n v="45.472727272727269"/>
  </r>
  <r>
    <x v="169"/>
    <x v="7"/>
    <s v="BAT"/>
    <x v="13"/>
    <n v="43.209090909090904"/>
  </r>
  <r>
    <x v="171"/>
    <x v="7"/>
    <m/>
    <x v="13"/>
    <n v="40.999999999999993"/>
  </r>
  <r>
    <x v="159"/>
    <x v="7"/>
    <s v="BOWL"/>
    <x v="13"/>
    <n v="40"/>
  </r>
  <r>
    <x v="172"/>
    <x v="7"/>
    <s v="AR"/>
    <x v="13"/>
    <n v="34.5"/>
  </r>
  <r>
    <x v="175"/>
    <x v="7"/>
    <s v="BOWL"/>
    <x v="13"/>
    <n v="32.5"/>
  </r>
  <r>
    <x v="177"/>
    <x v="7"/>
    <s v="AR"/>
    <x v="13"/>
    <n v="32.090909090909093"/>
  </r>
  <r>
    <x v="173"/>
    <x v="7"/>
    <s v="BOWL"/>
    <x v="13"/>
    <n v="28.666666666666668"/>
  </r>
  <r>
    <x v="176"/>
    <x v="7"/>
    <s v="BOWL"/>
    <x v="13"/>
    <n v="28.636363636363633"/>
  </r>
  <r>
    <x v="174"/>
    <x v="7"/>
    <s v="BOWL"/>
    <x v="13"/>
    <n v="28.5"/>
  </r>
  <r>
    <x v="180"/>
    <x v="7"/>
    <s v="BAT"/>
    <x v="13"/>
    <n v="19.418181818181818"/>
  </r>
  <r>
    <x v="178"/>
    <x v="7"/>
    <s v="BOWL"/>
    <x v="13"/>
    <n v="18.75"/>
  </r>
  <r>
    <x v="182"/>
    <x v="7"/>
    <s v="BOWL"/>
    <x v="13"/>
    <n v="18.5"/>
  </r>
  <r>
    <x v="179"/>
    <x v="7"/>
    <s v="AR"/>
    <x v="13"/>
    <n v="15.777777777777779"/>
  </r>
  <r>
    <x v="181"/>
    <x v="7"/>
    <s v="BAT"/>
    <x v="13"/>
    <n v="12.676767676767678"/>
  </r>
  <r>
    <x v="183"/>
    <x v="7"/>
    <s v="AR"/>
    <x v="13"/>
    <n v="0"/>
  </r>
  <r>
    <x v="113"/>
    <x v="5"/>
    <s v="BOWL"/>
    <x v="14"/>
    <s v=""/>
  </r>
  <r>
    <x v="115"/>
    <x v="5"/>
    <s v="BAT"/>
    <x v="14"/>
    <s v=""/>
  </r>
  <r>
    <x v="116"/>
    <x v="5"/>
    <s v="BOWL"/>
    <x v="14"/>
    <s v=""/>
  </r>
  <r>
    <x v="119"/>
    <x v="5"/>
    <s v="BOWL"/>
    <x v="14"/>
    <n v="43.918181818181822"/>
  </r>
  <r>
    <x v="121"/>
    <x v="5"/>
    <s v="BOWL"/>
    <x v="14"/>
    <n v="41.81818181818182"/>
  </r>
  <r>
    <x v="120"/>
    <x v="5"/>
    <s v="BOWL"/>
    <x v="14"/>
    <n v="41.35"/>
  </r>
  <r>
    <x v="118"/>
    <x v="5"/>
    <s v="AR"/>
    <x v="14"/>
    <n v="40"/>
  </r>
  <r>
    <x v="122"/>
    <x v="5"/>
    <s v="AR"/>
    <x v="14"/>
    <n v="37.916666666666671"/>
  </r>
  <r>
    <x v="123"/>
    <x v="5"/>
    <s v="BAT"/>
    <x v="14"/>
    <n v="37.65"/>
  </r>
  <r>
    <x v="126"/>
    <x v="5"/>
    <s v="AR"/>
    <x v="14"/>
    <n v="35.416666666666664"/>
  </r>
  <r>
    <x v="124"/>
    <x v="5"/>
    <s v="AR"/>
    <x v="14"/>
    <n v="30"/>
  </r>
  <r>
    <x v="125"/>
    <x v="5"/>
    <s v="BAT"/>
    <x v="14"/>
    <n v="28.949494949494948"/>
  </r>
  <r>
    <x v="129"/>
    <x v="5"/>
    <s v="BAT"/>
    <x v="14"/>
    <n v="27.666666666666668"/>
  </r>
  <r>
    <x v="127"/>
    <x v="5"/>
    <s v="BOWL"/>
    <x v="14"/>
    <n v="25"/>
  </r>
  <r>
    <x v="128"/>
    <x v="5"/>
    <s v="AR"/>
    <x v="14"/>
    <n v="19.121212121212121"/>
  </r>
  <r>
    <x v="133"/>
    <x v="5"/>
    <s v="BAT"/>
    <x v="14"/>
    <n v="19"/>
  </r>
  <r>
    <x v="114"/>
    <x v="5"/>
    <s v="BAT"/>
    <x v="14"/>
    <n v="15.75"/>
  </r>
  <r>
    <x v="130"/>
    <x v="5"/>
    <s v="BAT"/>
    <x v="14"/>
    <n v="14.095238095238095"/>
  </r>
  <r>
    <x v="131"/>
    <x v="5"/>
    <s v="BOWL"/>
    <x v="14"/>
    <n v="11"/>
  </r>
  <r>
    <x v="132"/>
    <x v="5"/>
    <s v="AR"/>
    <x v="14"/>
    <n v="9.9"/>
  </r>
  <r>
    <x v="117"/>
    <x v="5"/>
    <s v="BAT"/>
    <x v="14"/>
    <n v="7.5"/>
  </r>
  <r>
    <x v="231"/>
    <x v="5"/>
    <m/>
    <x v="14"/>
    <n v="0"/>
  </r>
  <r>
    <x v="68"/>
    <x v="3"/>
    <s v="BAT"/>
    <x v="15"/>
    <s v=""/>
  </r>
  <r>
    <x v="69"/>
    <x v="3"/>
    <s v="BOWL"/>
    <x v="15"/>
    <s v=""/>
  </r>
  <r>
    <x v="70"/>
    <x v="3"/>
    <s v="BOWL"/>
    <x v="15"/>
    <s v=""/>
  </r>
  <r>
    <x v="73"/>
    <x v="3"/>
    <s v="AR"/>
    <x v="15"/>
    <n v="46.18181818181818"/>
  </r>
  <r>
    <x v="76"/>
    <x v="3"/>
    <s v="AR"/>
    <x v="15"/>
    <n v="38.553030303030305"/>
  </r>
  <r>
    <x v="72"/>
    <x v="3"/>
    <s v="BOWL"/>
    <x v="15"/>
    <n v="32.777777777777779"/>
  </r>
  <r>
    <x v="75"/>
    <x v="3"/>
    <s v="BAT"/>
    <x v="15"/>
    <n v="30.619047619047617"/>
  </r>
  <r>
    <x v="77"/>
    <x v="3"/>
    <s v="BOWL"/>
    <x v="15"/>
    <n v="29.666666666666664"/>
  </r>
  <r>
    <x v="74"/>
    <x v="3"/>
    <s v="BAT"/>
    <x v="15"/>
    <n v="28.9"/>
  </r>
  <r>
    <x v="78"/>
    <x v="3"/>
    <s v="BOWL"/>
    <x v="15"/>
    <n v="26.666666666666668"/>
  </r>
  <r>
    <x v="79"/>
    <x v="3"/>
    <s v="BAT"/>
    <x v="15"/>
    <n v="25.4"/>
  </r>
  <r>
    <x v="81"/>
    <x v="3"/>
    <s v="BOWL"/>
    <x v="15"/>
    <n v="24"/>
  </r>
  <r>
    <x v="80"/>
    <x v="3"/>
    <s v="BOWL"/>
    <x v="15"/>
    <n v="21.958333333333332"/>
  </r>
  <r>
    <x v="83"/>
    <x v="3"/>
    <s v="AR"/>
    <x v="15"/>
    <n v="16.327272727272728"/>
  </r>
  <r>
    <x v="71"/>
    <x v="3"/>
    <s v="BAT"/>
    <x v="15"/>
    <n v="13.5"/>
  </r>
  <r>
    <x v="82"/>
    <x v="3"/>
    <s v="BOWL"/>
    <x v="15"/>
    <n v="13.5"/>
  </r>
  <r>
    <x v="84"/>
    <x v="3"/>
    <s v="BAT"/>
    <x v="15"/>
    <n v="12.5"/>
  </r>
  <r>
    <x v="85"/>
    <x v="3"/>
    <s v="AR"/>
    <x v="15"/>
    <n v="8.3333333333333321"/>
  </r>
  <r>
    <x v="67"/>
    <x v="3"/>
    <s v="BOWL"/>
    <x v="15"/>
    <n v="0"/>
  </r>
  <r>
    <x v="86"/>
    <x v="3"/>
    <s v="BOWL"/>
    <x v="15"/>
    <n v="0"/>
  </r>
  <r>
    <x v="206"/>
    <x v="9"/>
    <s v="BAT"/>
    <x v="15"/>
    <s v=""/>
  </r>
  <r>
    <x v="207"/>
    <x v="9"/>
    <s v="BAT"/>
    <x v="15"/>
    <s v=""/>
  </r>
  <r>
    <x v="208"/>
    <x v="9"/>
    <s v="AR"/>
    <x v="15"/>
    <s v=""/>
  </r>
  <r>
    <x v="209"/>
    <x v="9"/>
    <s v="AR"/>
    <x v="15"/>
    <s v=""/>
  </r>
  <r>
    <x v="210"/>
    <x v="9"/>
    <s v="BAT"/>
    <x v="15"/>
    <s v=""/>
  </r>
  <r>
    <x v="211"/>
    <x v="9"/>
    <s v="BOWL"/>
    <x v="15"/>
    <s v=""/>
  </r>
  <r>
    <x v="213"/>
    <x v="9"/>
    <s v="BOWL"/>
    <x v="15"/>
    <s v=""/>
  </r>
  <r>
    <x v="214"/>
    <x v="9"/>
    <s v="AR"/>
    <x v="15"/>
    <s v=""/>
  </r>
  <r>
    <x v="215"/>
    <x v="9"/>
    <s v="AR"/>
    <x v="15"/>
    <s v=""/>
  </r>
  <r>
    <x v="219"/>
    <x v="9"/>
    <s v="BOWL"/>
    <x v="15"/>
    <n v="52.272727272727273"/>
  </r>
  <r>
    <x v="216"/>
    <x v="9"/>
    <s v="AR"/>
    <x v="15"/>
    <n v="52.24545454545455"/>
  </r>
  <r>
    <x v="221"/>
    <x v="9"/>
    <s v="BAT"/>
    <x v="15"/>
    <n v="51.345454545454544"/>
  </r>
  <r>
    <x v="222"/>
    <x v="9"/>
    <s v="BAT"/>
    <x v="15"/>
    <n v="48.481818181818177"/>
  </r>
  <r>
    <x v="220"/>
    <x v="9"/>
    <s v="BOWL"/>
    <x v="15"/>
    <n v="40"/>
  </r>
  <r>
    <x v="218"/>
    <x v="9"/>
    <s v="BOWL"/>
    <x v="15"/>
    <n v="38.18181818181818"/>
  </r>
  <r>
    <x v="217"/>
    <x v="9"/>
    <s v="AR"/>
    <x v="15"/>
    <n v="37.272727272727273"/>
  </r>
  <r>
    <x v="227"/>
    <x v="9"/>
    <s v="AR"/>
    <x v="15"/>
    <n v="28"/>
  </r>
  <r>
    <x v="225"/>
    <x v="9"/>
    <s v="AR"/>
    <x v="15"/>
    <n v="27.166666666666664"/>
  </r>
  <r>
    <x v="223"/>
    <x v="9"/>
    <s v="BOWL"/>
    <x v="15"/>
    <n v="26.63636363636364"/>
  </r>
  <r>
    <x v="226"/>
    <x v="9"/>
    <s v="BAT"/>
    <x v="15"/>
    <n v="26.142857142857142"/>
  </r>
  <r>
    <x v="212"/>
    <x v="9"/>
    <s v="BOWL"/>
    <x v="15"/>
    <n v="25"/>
  </r>
  <r>
    <x v="224"/>
    <x v="9"/>
    <s v="BOWL"/>
    <x v="15"/>
    <n v="25"/>
  </r>
  <r>
    <x v="228"/>
    <x v="9"/>
    <s v="BOWL"/>
    <x v="15"/>
    <n v="18.571428571428569"/>
  </r>
  <r>
    <x v="229"/>
    <x v="9"/>
    <s v="AR"/>
    <x v="15"/>
    <n v="13.168831168831169"/>
  </r>
  <r>
    <x v="230"/>
    <x v="9"/>
    <s v="AR"/>
    <x v="15"/>
    <n v="10.829545454545455"/>
  </r>
  <r>
    <x v="24"/>
    <x v="1"/>
    <s v="BAT"/>
    <x v="16"/>
    <s v=""/>
  </r>
  <r>
    <x v="25"/>
    <x v="1"/>
    <s v="BAT"/>
    <x v="16"/>
    <s v=""/>
  </r>
  <r>
    <x v="26"/>
    <x v="1"/>
    <s v="AR"/>
    <x v="16"/>
    <s v=""/>
  </r>
  <r>
    <x v="29"/>
    <x v="1"/>
    <s v="AR"/>
    <x v="16"/>
    <n v="45.220779220779228"/>
  </r>
  <r>
    <x v="44"/>
    <x v="1"/>
    <s v="BOWL"/>
    <x v="16"/>
    <n v="41"/>
  </r>
  <r>
    <x v="28"/>
    <x v="1"/>
    <s v="AR"/>
    <x v="16"/>
    <n v="41"/>
  </r>
  <r>
    <x v="27"/>
    <x v="1"/>
    <s v="BOWL"/>
    <x v="16"/>
    <n v="37.5"/>
  </r>
  <r>
    <x v="30"/>
    <x v="1"/>
    <s v="BAT"/>
    <x v="16"/>
    <n v="34.848484848484851"/>
  </r>
  <r>
    <x v="31"/>
    <x v="1"/>
    <s v="BAT"/>
    <x v="16"/>
    <n v="27.868686868686869"/>
  </r>
  <r>
    <x v="37"/>
    <x v="1"/>
    <s v="AR"/>
    <x v="16"/>
    <n v="27.404040404040401"/>
  </r>
  <r>
    <x v="39"/>
    <x v="1"/>
    <s v="AR"/>
    <x v="16"/>
    <n v="25.583333333333336"/>
  </r>
  <r>
    <x v="33"/>
    <x v="1"/>
    <s v="BOWL"/>
    <x v="16"/>
    <n v="25"/>
  </r>
  <r>
    <x v="32"/>
    <x v="1"/>
    <s v="BOWL"/>
    <x v="16"/>
    <n v="23.333333333333329"/>
  </r>
  <r>
    <x v="34"/>
    <x v="1"/>
    <s v="AR"/>
    <x v="16"/>
    <n v="22.125"/>
  </r>
  <r>
    <x v="35"/>
    <x v="1"/>
    <s v="BAT"/>
    <x v="16"/>
    <n v="21.69318181818182"/>
  </r>
  <r>
    <x v="36"/>
    <x v="1"/>
    <s v="BOWL"/>
    <x v="16"/>
    <n v="21.333333333333329"/>
  </r>
  <r>
    <x v="41"/>
    <x v="1"/>
    <s v="BAT"/>
    <x v="16"/>
    <n v="19.545454545454547"/>
  </r>
  <r>
    <x v="38"/>
    <x v="1"/>
    <m/>
    <x v="16"/>
    <n v="15"/>
  </r>
  <r>
    <x v="40"/>
    <x v="1"/>
    <s v="BOWL"/>
    <x v="16"/>
    <n v="12.5"/>
  </r>
  <r>
    <x v="42"/>
    <x v="1"/>
    <s v="BAT"/>
    <x v="16"/>
    <n v="12"/>
  </r>
  <r>
    <x v="43"/>
    <x v="1"/>
    <s v="BOWL"/>
    <x v="16"/>
    <n v="0"/>
  </r>
  <r>
    <x v="87"/>
    <x v="4"/>
    <s v="BOWL"/>
    <x v="17"/>
    <s v=""/>
  </r>
  <r>
    <x v="88"/>
    <x v="4"/>
    <s v="BAT"/>
    <x v="17"/>
    <s v=""/>
  </r>
  <r>
    <x v="89"/>
    <x v="4"/>
    <s v="BAT"/>
    <x v="17"/>
    <s v=""/>
  </r>
  <r>
    <x v="90"/>
    <x v="4"/>
    <s v="BOWL"/>
    <x v="17"/>
    <s v=""/>
  </r>
  <r>
    <x v="91"/>
    <x v="4"/>
    <s v="AR"/>
    <x v="17"/>
    <s v=""/>
  </r>
  <r>
    <x v="92"/>
    <x v="4"/>
    <s v="AR"/>
    <x v="17"/>
    <s v=""/>
  </r>
  <r>
    <x v="93"/>
    <x v="4"/>
    <s v="BOWL"/>
    <x v="17"/>
    <n v="44.916666666666671"/>
  </r>
  <r>
    <x v="232"/>
    <x v="4"/>
    <m/>
    <x v="17"/>
    <n v="43.416666666666671"/>
  </r>
  <r>
    <x v="97"/>
    <x v="4"/>
    <s v="AR"/>
    <x v="17"/>
    <n v="41.280303030303031"/>
  </r>
  <r>
    <x v="94"/>
    <x v="4"/>
    <s v="BOWL"/>
    <x v="17"/>
    <n v="33"/>
  </r>
  <r>
    <x v="95"/>
    <x v="4"/>
    <s v="BOWL"/>
    <x v="17"/>
    <n v="30.416666666666668"/>
  </r>
  <r>
    <x v="96"/>
    <x v="4"/>
    <s v="AR"/>
    <x v="17"/>
    <n v="27.625"/>
  </r>
  <r>
    <x v="112"/>
    <x v="4"/>
    <m/>
    <x v="17"/>
    <n v="26.25"/>
  </r>
  <r>
    <x v="98"/>
    <x v="4"/>
    <s v="AR"/>
    <x v="17"/>
    <n v="25.318181818181817"/>
  </r>
  <r>
    <x v="99"/>
    <x v="4"/>
    <s v="BOWL"/>
    <x v="17"/>
    <n v="25"/>
  </r>
  <r>
    <x v="102"/>
    <x v="4"/>
    <s v="BAT"/>
    <x v="17"/>
    <n v="23.75"/>
  </r>
  <r>
    <x v="101"/>
    <x v="4"/>
    <s v="AR"/>
    <x v="17"/>
    <n v="21.75"/>
  </r>
  <r>
    <x v="108"/>
    <x v="4"/>
    <s v="AR"/>
    <x v="17"/>
    <n v="20.5"/>
  </r>
  <r>
    <x v="103"/>
    <x v="4"/>
    <s v="BAT"/>
    <x v="17"/>
    <n v="19.886363636363637"/>
  </r>
  <r>
    <x v="100"/>
    <x v="4"/>
    <s v="AR"/>
    <x v="17"/>
    <n v="18.333333333333332"/>
  </r>
  <r>
    <x v="104"/>
    <x v="4"/>
    <s v="AR"/>
    <x v="17"/>
    <n v="17.25"/>
  </r>
  <r>
    <x v="105"/>
    <x v="4"/>
    <s v="BAT"/>
    <x v="17"/>
    <n v="15.833333333333334"/>
  </r>
  <r>
    <x v="106"/>
    <x v="4"/>
    <s v="BAT"/>
    <x v="17"/>
    <n v="14"/>
  </r>
  <r>
    <x v="107"/>
    <x v="4"/>
    <s v="BOWL"/>
    <x v="17"/>
    <n v="12.5"/>
  </r>
  <r>
    <x v="109"/>
    <x v="4"/>
    <s v="BAT"/>
    <x v="17"/>
    <n v="11"/>
  </r>
  <r>
    <x v="110"/>
    <x v="4"/>
    <s v="AR"/>
    <x v="17"/>
    <n v="9.75"/>
  </r>
  <r>
    <x v="111"/>
    <x v="4"/>
    <s v="AR"/>
    <x v="17"/>
    <n v="4"/>
  </r>
  <r>
    <x v="234"/>
    <x v="4"/>
    <m/>
    <x v="17"/>
    <n v="0"/>
  </r>
  <r>
    <x v="68"/>
    <x v="3"/>
    <s v="BAT"/>
    <x v="17"/>
    <s v=""/>
  </r>
  <r>
    <x v="70"/>
    <x v="3"/>
    <s v="BOWL"/>
    <x v="17"/>
    <s v=""/>
  </r>
  <r>
    <x v="73"/>
    <x v="3"/>
    <s v="AR"/>
    <x v="17"/>
    <n v="47.717948717948723"/>
  </r>
  <r>
    <x v="76"/>
    <x v="3"/>
    <s v="AR"/>
    <x v="17"/>
    <n v="38.429487179487182"/>
  </r>
  <r>
    <x v="75"/>
    <x v="3"/>
    <s v="BAT"/>
    <x v="17"/>
    <n v="32.928571428571431"/>
  </r>
  <r>
    <x v="74"/>
    <x v="3"/>
    <s v="BAT"/>
    <x v="17"/>
    <n v="29.755244755244753"/>
  </r>
  <r>
    <x v="77"/>
    <x v="3"/>
    <s v="BOWL"/>
    <x v="17"/>
    <n v="29.666666666666664"/>
  </r>
  <r>
    <x v="72"/>
    <x v="3"/>
    <s v="BOWL"/>
    <x v="17"/>
    <n v="29.25"/>
  </r>
  <r>
    <x v="79"/>
    <x v="3"/>
    <s v="BAT"/>
    <x v="17"/>
    <n v="28.013986013986013"/>
  </r>
  <r>
    <x v="78"/>
    <x v="3"/>
    <s v="BOWL"/>
    <x v="17"/>
    <n v="26.666666666666668"/>
  </r>
  <r>
    <x v="80"/>
    <x v="3"/>
    <s v="BOWL"/>
    <x v="17"/>
    <n v="25.222222222222221"/>
  </r>
  <r>
    <x v="69"/>
    <x v="3"/>
    <s v="BOWL"/>
    <x v="17"/>
    <n v="25"/>
  </r>
  <r>
    <x v="81"/>
    <x v="3"/>
    <s v="BOWL"/>
    <x v="17"/>
    <n v="24"/>
  </r>
  <r>
    <x v="71"/>
    <x v="3"/>
    <s v="BAT"/>
    <x v="17"/>
    <n v="18.8"/>
  </r>
  <r>
    <x v="83"/>
    <x v="3"/>
    <s v="AR"/>
    <x v="17"/>
    <n v="16.327272727272728"/>
  </r>
  <r>
    <x v="82"/>
    <x v="3"/>
    <s v="BOWL"/>
    <x v="17"/>
    <n v="13.5"/>
  </r>
  <r>
    <x v="67"/>
    <x v="3"/>
    <s v="BOWL"/>
    <x v="17"/>
    <n v="12.5"/>
  </r>
  <r>
    <x v="84"/>
    <x v="3"/>
    <s v="BAT"/>
    <x v="17"/>
    <n v="11.785714285714286"/>
  </r>
  <r>
    <x v="85"/>
    <x v="3"/>
    <s v="AR"/>
    <x v="17"/>
    <n v="8.3333333333333321"/>
  </r>
  <r>
    <x v="86"/>
    <x v="3"/>
    <s v="BOWL"/>
    <x v="17"/>
    <n v="0"/>
  </r>
  <r>
    <x v="0"/>
    <x v="0"/>
    <s v="BAT"/>
    <x v="18"/>
    <s v=""/>
  </r>
  <r>
    <x v="1"/>
    <x v="0"/>
    <s v="BOWL"/>
    <x v="18"/>
    <s v=""/>
  </r>
  <r>
    <x v="2"/>
    <x v="0"/>
    <s v="BOWL"/>
    <x v="18"/>
    <s v=""/>
  </r>
  <r>
    <x v="3"/>
    <x v="0"/>
    <s v="BOWL"/>
    <x v="18"/>
    <s v=""/>
  </r>
  <r>
    <x v="4"/>
    <x v="0"/>
    <s v="BOWL"/>
    <x v="18"/>
    <s v=""/>
  </r>
  <r>
    <x v="5"/>
    <x v="0"/>
    <s v="BAT"/>
    <x v="18"/>
    <s v=""/>
  </r>
  <r>
    <x v="6"/>
    <x v="0"/>
    <s v="BAT"/>
    <x v="18"/>
    <s v=""/>
  </r>
  <r>
    <x v="7"/>
    <x v="0"/>
    <s v="BOWL"/>
    <x v="18"/>
    <n v="53.75"/>
  </r>
  <r>
    <x v="8"/>
    <x v="0"/>
    <s v="AR"/>
    <x v="18"/>
    <n v="47.987012987012989"/>
  </r>
  <r>
    <x v="233"/>
    <x v="0"/>
    <m/>
    <x v="18"/>
    <n v="47.5"/>
  </r>
  <r>
    <x v="13"/>
    <x v="0"/>
    <s v="BAT"/>
    <x v="18"/>
    <n v="45.18181818181818"/>
  </r>
  <r>
    <x v="20"/>
    <x v="0"/>
    <s v="BOWL"/>
    <x v="18"/>
    <n v="44.375"/>
  </r>
  <r>
    <x v="18"/>
    <x v="0"/>
    <s v="BOWL"/>
    <x v="18"/>
    <n v="39.75"/>
  </r>
  <r>
    <x v="9"/>
    <x v="0"/>
    <s v="BOWL"/>
    <x v="18"/>
    <n v="39"/>
  </r>
  <r>
    <x v="15"/>
    <x v="0"/>
    <s v="BAT"/>
    <x v="18"/>
    <n v="37.409090909090907"/>
  </r>
  <r>
    <x v="14"/>
    <x v="0"/>
    <s v="AR"/>
    <x v="18"/>
    <n v="37.295454545454547"/>
  </r>
  <r>
    <x v="11"/>
    <x v="0"/>
    <s v="AR"/>
    <x v="18"/>
    <n v="36"/>
  </r>
  <r>
    <x v="10"/>
    <x v="0"/>
    <s v="AR"/>
    <x v="18"/>
    <n v="33.375"/>
  </r>
  <r>
    <x v="12"/>
    <x v="0"/>
    <s v="AR"/>
    <x v="18"/>
    <n v="31.571428571428573"/>
  </r>
  <r>
    <x v="16"/>
    <x v="0"/>
    <s v="AR"/>
    <x v="18"/>
    <n v="30"/>
  </r>
  <r>
    <x v="21"/>
    <x v="0"/>
    <s v="BOWL"/>
    <x v="18"/>
    <n v="26.333333333333336"/>
  </r>
  <r>
    <x v="17"/>
    <x v="0"/>
    <m/>
    <x v="18"/>
    <n v="25"/>
  </r>
  <r>
    <x v="19"/>
    <x v="0"/>
    <s v="AR"/>
    <x v="18"/>
    <n v="24.694444444444443"/>
  </r>
  <r>
    <x v="23"/>
    <x v="0"/>
    <s v="BAT"/>
    <x v="18"/>
    <n v="23.763636363636362"/>
  </r>
  <r>
    <x v="22"/>
    <x v="0"/>
    <s v="BOWL"/>
    <x v="18"/>
    <n v="20"/>
  </r>
  <r>
    <x v="185"/>
    <x v="8"/>
    <s v="BAT"/>
    <x v="18"/>
    <s v=""/>
  </r>
  <r>
    <x v="186"/>
    <x v="8"/>
    <s v="AR"/>
    <x v="18"/>
    <s v=""/>
  </r>
  <r>
    <x v="187"/>
    <x v="8"/>
    <s v="AR"/>
    <x v="18"/>
    <s v=""/>
  </r>
  <r>
    <x v="189"/>
    <x v="8"/>
    <s v="AR"/>
    <x v="18"/>
    <s v=""/>
  </r>
  <r>
    <x v="190"/>
    <x v="8"/>
    <s v="AR"/>
    <x v="18"/>
    <s v=""/>
  </r>
  <r>
    <x v="191"/>
    <x v="8"/>
    <s v="AR"/>
    <x v="18"/>
    <s v=""/>
  </r>
  <r>
    <x v="194"/>
    <x v="8"/>
    <s v="BAT"/>
    <x v="18"/>
    <n v="42.190909090909095"/>
  </r>
  <r>
    <x v="192"/>
    <x v="8"/>
    <s v="BOWL"/>
    <x v="18"/>
    <n v="42.163636363636364"/>
  </r>
  <r>
    <x v="196"/>
    <x v="8"/>
    <s v="AR"/>
    <x v="18"/>
    <n v="37.416666666666671"/>
  </r>
  <r>
    <x v="197"/>
    <x v="8"/>
    <s v="AR"/>
    <x v="18"/>
    <n v="35.083333333333336"/>
  </r>
  <r>
    <x v="195"/>
    <x v="8"/>
    <s v="BAT"/>
    <x v="18"/>
    <n v="32.65"/>
  </r>
  <r>
    <x v="193"/>
    <x v="8"/>
    <s v="BOWL"/>
    <x v="18"/>
    <n v="27"/>
  </r>
  <r>
    <x v="201"/>
    <x v="8"/>
    <s v="BOWL"/>
    <x v="18"/>
    <n v="25.5"/>
  </r>
  <r>
    <x v="198"/>
    <x v="8"/>
    <s v="BAT"/>
    <x v="18"/>
    <n v="24.928571428571427"/>
  </r>
  <r>
    <x v="199"/>
    <x v="8"/>
    <s v="BAT"/>
    <x v="18"/>
    <n v="24.681818181818183"/>
  </r>
  <r>
    <x v="200"/>
    <x v="8"/>
    <s v="AR"/>
    <x v="18"/>
    <n v="19.870129870129869"/>
  </r>
  <r>
    <x v="188"/>
    <x v="8"/>
    <s v="BOWL"/>
    <x v="18"/>
    <n v="18"/>
  </r>
  <r>
    <x v="202"/>
    <x v="8"/>
    <s v="BAT"/>
    <x v="18"/>
    <n v="15.11904761904762"/>
  </r>
  <r>
    <x v="203"/>
    <x v="8"/>
    <s v="BAT"/>
    <x v="18"/>
    <n v="10.9"/>
  </r>
  <r>
    <x v="204"/>
    <x v="8"/>
    <s v="BOWL"/>
    <x v="18"/>
    <n v="8.3333333333333321"/>
  </r>
  <r>
    <x v="205"/>
    <x v="8"/>
    <s v="AR"/>
    <x v="18"/>
    <n v="4"/>
  </r>
  <r>
    <x v="184"/>
    <x v="8"/>
    <s v="BOWL"/>
    <x v="18"/>
    <n v="0"/>
  </r>
  <r>
    <x v="235"/>
    <x v="8"/>
    <m/>
    <x v="18"/>
    <n v="0"/>
  </r>
  <r>
    <x v="206"/>
    <x v="9"/>
    <s v="BAT"/>
    <x v="19"/>
    <s v=""/>
  </r>
  <r>
    <x v="207"/>
    <x v="9"/>
    <s v="BAT"/>
    <x v="19"/>
    <s v=""/>
  </r>
  <r>
    <x v="208"/>
    <x v="9"/>
    <s v="AR"/>
    <x v="19"/>
    <s v=""/>
  </r>
  <r>
    <x v="209"/>
    <x v="9"/>
    <s v="AR"/>
    <x v="19"/>
    <s v=""/>
  </r>
  <r>
    <x v="210"/>
    <x v="9"/>
    <s v="BAT"/>
    <x v="19"/>
    <s v=""/>
  </r>
  <r>
    <x v="211"/>
    <x v="9"/>
    <s v="BOWL"/>
    <x v="19"/>
    <s v=""/>
  </r>
  <r>
    <x v="213"/>
    <x v="9"/>
    <s v="BOWL"/>
    <x v="19"/>
    <s v=""/>
  </r>
  <r>
    <x v="214"/>
    <x v="9"/>
    <s v="AR"/>
    <x v="19"/>
    <s v=""/>
  </r>
  <r>
    <x v="215"/>
    <x v="9"/>
    <s v="AR"/>
    <x v="19"/>
    <s v=""/>
  </r>
  <r>
    <x v="216"/>
    <x v="9"/>
    <s v="AR"/>
    <x v="19"/>
    <n v="55.022727272727273"/>
  </r>
  <r>
    <x v="221"/>
    <x v="9"/>
    <s v="BAT"/>
    <x v="19"/>
    <n v="54.93181818181818"/>
  </r>
  <r>
    <x v="219"/>
    <x v="9"/>
    <s v="BOWL"/>
    <x v="19"/>
    <n v="50"/>
  </r>
  <r>
    <x v="222"/>
    <x v="9"/>
    <s v="BAT"/>
    <x v="19"/>
    <n v="49.05"/>
  </r>
  <r>
    <x v="220"/>
    <x v="9"/>
    <s v="BOWL"/>
    <x v="19"/>
    <n v="40"/>
  </r>
  <r>
    <x v="217"/>
    <x v="9"/>
    <s v="AR"/>
    <x v="19"/>
    <n v="37.5"/>
  </r>
  <r>
    <x v="218"/>
    <x v="9"/>
    <s v="BOWL"/>
    <x v="19"/>
    <n v="36.25"/>
  </r>
  <r>
    <x v="227"/>
    <x v="9"/>
    <s v="AR"/>
    <x v="19"/>
    <n v="28"/>
  </r>
  <r>
    <x v="225"/>
    <x v="9"/>
    <s v="AR"/>
    <x v="19"/>
    <n v="26.928571428571431"/>
  </r>
  <r>
    <x v="226"/>
    <x v="9"/>
    <s v="BAT"/>
    <x v="19"/>
    <n v="26.142857142857142"/>
  </r>
  <r>
    <x v="212"/>
    <x v="9"/>
    <s v="BOWL"/>
    <x v="19"/>
    <n v="25"/>
  </r>
  <r>
    <x v="223"/>
    <x v="9"/>
    <s v="BOWL"/>
    <x v="19"/>
    <n v="24.666666666666664"/>
  </r>
  <r>
    <x v="228"/>
    <x v="9"/>
    <s v="BOWL"/>
    <x v="19"/>
    <n v="18.571428571428569"/>
  </r>
  <r>
    <x v="224"/>
    <x v="9"/>
    <s v="BOWL"/>
    <x v="19"/>
    <n v="16.666666666666664"/>
  </r>
  <r>
    <x v="229"/>
    <x v="9"/>
    <s v="AR"/>
    <x v="19"/>
    <n v="12.714285714285715"/>
  </r>
  <r>
    <x v="230"/>
    <x v="9"/>
    <s v="AR"/>
    <x v="19"/>
    <n v="10.375"/>
  </r>
  <r>
    <x v="160"/>
    <x v="7"/>
    <s v="BOWL"/>
    <x v="19"/>
    <s v=""/>
  </r>
  <r>
    <x v="161"/>
    <x v="7"/>
    <s v="BAT"/>
    <x v="19"/>
    <s v=""/>
  </r>
  <r>
    <x v="162"/>
    <x v="7"/>
    <s v="BAT"/>
    <x v="19"/>
    <s v=""/>
  </r>
  <r>
    <x v="163"/>
    <x v="7"/>
    <s v="AR"/>
    <x v="19"/>
    <s v=""/>
  </r>
  <r>
    <x v="164"/>
    <x v="7"/>
    <s v="AR"/>
    <x v="19"/>
    <s v=""/>
  </r>
  <r>
    <x v="166"/>
    <x v="7"/>
    <s v="BAT"/>
    <x v="19"/>
    <s v=""/>
  </r>
  <r>
    <x v="167"/>
    <x v="7"/>
    <s v="BOWL"/>
    <x v="19"/>
    <s v=""/>
  </r>
  <r>
    <x v="168"/>
    <x v="7"/>
    <s v="AR"/>
    <x v="19"/>
    <s v=""/>
  </r>
  <r>
    <x v="165"/>
    <x v="7"/>
    <s v="BOWL"/>
    <x v="19"/>
    <n v="50"/>
  </r>
  <r>
    <x v="170"/>
    <x v="7"/>
    <s v="BAT"/>
    <x v="19"/>
    <n v="47.015151515151516"/>
  </r>
  <r>
    <x v="169"/>
    <x v="7"/>
    <s v="BAT"/>
    <x v="19"/>
    <n v="43.454545454545453"/>
  </r>
  <r>
    <x v="171"/>
    <x v="7"/>
    <m/>
    <x v="19"/>
    <n v="41.5"/>
  </r>
  <r>
    <x v="159"/>
    <x v="7"/>
    <s v="BOWL"/>
    <x v="19"/>
    <n v="40"/>
  </r>
  <r>
    <x v="172"/>
    <x v="7"/>
    <s v="AR"/>
    <x v="19"/>
    <n v="37.56363636363637"/>
  </r>
  <r>
    <x v="175"/>
    <x v="7"/>
    <s v="BOWL"/>
    <x v="19"/>
    <n v="32.5"/>
  </r>
  <r>
    <x v="176"/>
    <x v="7"/>
    <s v="BOWL"/>
    <x v="19"/>
    <n v="31.666666666666668"/>
  </r>
  <r>
    <x v="177"/>
    <x v="7"/>
    <s v="AR"/>
    <x v="19"/>
    <n v="29.25"/>
  </r>
  <r>
    <x v="173"/>
    <x v="7"/>
    <s v="BOWL"/>
    <x v="19"/>
    <n v="26.121212121212121"/>
  </r>
  <r>
    <x v="174"/>
    <x v="7"/>
    <s v="BOWL"/>
    <x v="19"/>
    <n v="25.909090909090914"/>
  </r>
  <r>
    <x v="236"/>
    <x v="7"/>
    <m/>
    <x v="19"/>
    <n v="25"/>
  </r>
  <r>
    <x v="180"/>
    <x v="7"/>
    <s v="BAT"/>
    <x v="19"/>
    <n v="19.418181818181818"/>
  </r>
  <r>
    <x v="182"/>
    <x v="7"/>
    <s v="BOWL"/>
    <x v="19"/>
    <n v="18.5"/>
  </r>
  <r>
    <x v="178"/>
    <x v="7"/>
    <s v="BOWL"/>
    <x v="19"/>
    <n v="15"/>
  </r>
  <r>
    <x v="179"/>
    <x v="7"/>
    <s v="AR"/>
    <x v="19"/>
    <n v="14.527272727272727"/>
  </r>
  <r>
    <x v="181"/>
    <x v="7"/>
    <s v="BAT"/>
    <x v="19"/>
    <n v="13.45"/>
  </r>
  <r>
    <x v="183"/>
    <x v="7"/>
    <s v="AR"/>
    <x v="19"/>
    <n v="0"/>
  </r>
  <r>
    <x v="25"/>
    <x v="1"/>
    <s v="BAT"/>
    <x v="19"/>
    <s v=""/>
  </r>
  <r>
    <x v="26"/>
    <x v="1"/>
    <s v="AR"/>
    <x v="19"/>
    <s v=""/>
  </r>
  <r>
    <x v="27"/>
    <x v="1"/>
    <s v="BOWL"/>
    <x v="19"/>
    <n v="46"/>
  </r>
  <r>
    <x v="29"/>
    <x v="1"/>
    <s v="AR"/>
    <x v="19"/>
    <n v="42.19047619047619"/>
  </r>
  <r>
    <x v="44"/>
    <x v="1"/>
    <s v="BOWL"/>
    <x v="19"/>
    <n v="41"/>
  </r>
  <r>
    <x v="28"/>
    <x v="1"/>
    <s v="AR"/>
    <x v="19"/>
    <n v="39.818181818181813"/>
  </r>
  <r>
    <x v="30"/>
    <x v="1"/>
    <s v="BAT"/>
    <x v="19"/>
    <n v="36.200000000000003"/>
  </r>
  <r>
    <x v="37"/>
    <x v="1"/>
    <s v="AR"/>
    <x v="19"/>
    <n v="30.7"/>
  </r>
  <r>
    <x v="39"/>
    <x v="1"/>
    <s v="AR"/>
    <x v="19"/>
    <n v="28"/>
  </r>
  <r>
    <x v="31"/>
    <x v="1"/>
    <s v="BAT"/>
    <x v="19"/>
    <n v="27.868686868686869"/>
  </r>
  <r>
    <x v="33"/>
    <x v="1"/>
    <s v="BOWL"/>
    <x v="19"/>
    <n v="25"/>
  </r>
  <r>
    <x v="237"/>
    <x v="1"/>
    <m/>
    <x v="19"/>
    <n v="25"/>
  </r>
  <r>
    <x v="34"/>
    <x v="1"/>
    <s v="AR"/>
    <x v="19"/>
    <n v="23.949494949494948"/>
  </r>
  <r>
    <x v="36"/>
    <x v="1"/>
    <s v="BOWL"/>
    <x v="19"/>
    <n v="21.333333333333329"/>
  </r>
  <r>
    <x v="41"/>
    <x v="1"/>
    <s v="BAT"/>
    <x v="19"/>
    <n v="21.25"/>
  </r>
  <r>
    <x v="32"/>
    <x v="1"/>
    <s v="BOWL"/>
    <x v="19"/>
    <n v="21"/>
  </r>
  <r>
    <x v="35"/>
    <x v="1"/>
    <s v="BAT"/>
    <x v="19"/>
    <n v="20.027777777777779"/>
  </r>
  <r>
    <x v="38"/>
    <x v="1"/>
    <m/>
    <x v="19"/>
    <n v="15"/>
  </r>
  <r>
    <x v="40"/>
    <x v="1"/>
    <s v="BOWL"/>
    <x v="19"/>
    <n v="12.5"/>
  </r>
  <r>
    <x v="42"/>
    <x v="1"/>
    <s v="BAT"/>
    <x v="19"/>
    <n v="12"/>
  </r>
  <r>
    <x v="24"/>
    <x v="1"/>
    <s v="BAT"/>
    <x v="19"/>
    <n v="0"/>
  </r>
  <r>
    <x v="43"/>
    <x v="1"/>
    <s v="BOWL"/>
    <x v="19"/>
    <n v="0"/>
  </r>
  <r>
    <x v="134"/>
    <x v="6"/>
    <s v="BAT"/>
    <x v="20"/>
    <s v=""/>
  </r>
  <r>
    <x v="135"/>
    <x v="6"/>
    <s v="BAT"/>
    <x v="20"/>
    <s v=""/>
  </r>
  <r>
    <x v="136"/>
    <x v="6"/>
    <s v="BOWL"/>
    <x v="20"/>
    <s v=""/>
  </r>
  <r>
    <x v="137"/>
    <x v="6"/>
    <s v="AR"/>
    <x v="20"/>
    <s v=""/>
  </r>
  <r>
    <x v="138"/>
    <x v="6"/>
    <s v="AR"/>
    <x v="20"/>
    <s v=""/>
  </r>
  <r>
    <x v="139"/>
    <x v="6"/>
    <s v="AR"/>
    <x v="20"/>
    <s v=""/>
  </r>
  <r>
    <x v="140"/>
    <x v="6"/>
    <s v="BAT"/>
    <x v="20"/>
    <s v=""/>
  </r>
  <r>
    <x v="143"/>
    <x v="6"/>
    <s v="AR"/>
    <x v="20"/>
    <n v="42.666666666666664"/>
  </r>
  <r>
    <x v="158"/>
    <x v="6"/>
    <s v="AR"/>
    <x v="20"/>
    <n v="41"/>
  </r>
  <r>
    <x v="151"/>
    <x v="6"/>
    <s v="BAT"/>
    <x v="20"/>
    <n v="35.863636363636367"/>
  </r>
  <r>
    <x v="144"/>
    <x v="6"/>
    <s v="BOWL"/>
    <x v="20"/>
    <n v="35.583333333333329"/>
  </r>
  <r>
    <x v="141"/>
    <x v="6"/>
    <s v="AR"/>
    <x v="20"/>
    <n v="35"/>
  </r>
  <r>
    <x v="148"/>
    <x v="6"/>
    <s v="BAT"/>
    <x v="20"/>
    <n v="34.477272727272727"/>
  </r>
  <r>
    <x v="145"/>
    <x v="6"/>
    <s v="BOWL"/>
    <x v="20"/>
    <n v="31.666666666666668"/>
  </r>
  <r>
    <x v="152"/>
    <x v="6"/>
    <s v="AR"/>
    <x v="20"/>
    <n v="31.277777777777779"/>
  </r>
  <r>
    <x v="142"/>
    <x v="6"/>
    <s v="BOWL"/>
    <x v="20"/>
    <n v="31.25"/>
  </r>
  <r>
    <x v="147"/>
    <x v="6"/>
    <s v="BOWL"/>
    <x v="20"/>
    <n v="31.25"/>
  </r>
  <r>
    <x v="238"/>
    <x v="6"/>
    <m/>
    <x v="20"/>
    <n v="30"/>
  </r>
  <r>
    <x v="150"/>
    <x v="6"/>
    <s v="BAT"/>
    <x v="20"/>
    <n v="28.787878787878789"/>
  </r>
  <r>
    <x v="146"/>
    <x v="6"/>
    <s v="AR"/>
    <x v="20"/>
    <n v="28.6"/>
  </r>
  <r>
    <x v="149"/>
    <x v="6"/>
    <s v="AR"/>
    <x v="20"/>
    <n v="28"/>
  </r>
  <r>
    <x v="153"/>
    <x v="6"/>
    <s v="BAT"/>
    <x v="20"/>
    <n v="24.9"/>
  </r>
  <r>
    <x v="154"/>
    <x v="6"/>
    <s v="BOWL"/>
    <x v="20"/>
    <n v="12.5"/>
  </r>
  <r>
    <x v="155"/>
    <x v="6"/>
    <s v="AR"/>
    <x v="20"/>
    <n v="8"/>
  </r>
  <r>
    <x v="156"/>
    <x v="6"/>
    <s v="AR"/>
    <x v="20"/>
    <n v="4.5"/>
  </r>
  <r>
    <x v="157"/>
    <x v="6"/>
    <s v="BOWL"/>
    <x v="20"/>
    <n v="0"/>
  </r>
  <r>
    <x v="87"/>
    <x v="4"/>
    <s v="BOWL"/>
    <x v="20"/>
    <s v=""/>
  </r>
  <r>
    <x v="88"/>
    <x v="4"/>
    <s v="BAT"/>
    <x v="20"/>
    <s v=""/>
  </r>
  <r>
    <x v="89"/>
    <x v="4"/>
    <s v="BAT"/>
    <x v="20"/>
    <s v=""/>
  </r>
  <r>
    <x v="90"/>
    <x v="4"/>
    <s v="BOWL"/>
    <x v="20"/>
    <s v=""/>
  </r>
  <r>
    <x v="91"/>
    <x v="4"/>
    <s v="AR"/>
    <x v="20"/>
    <s v=""/>
  </r>
  <r>
    <x v="92"/>
    <x v="4"/>
    <s v="AR"/>
    <x v="20"/>
    <s v=""/>
  </r>
  <r>
    <x v="232"/>
    <x v="4"/>
    <m/>
    <x v="20"/>
    <n v="47"/>
  </r>
  <r>
    <x v="93"/>
    <x v="4"/>
    <s v="BOWL"/>
    <x v="20"/>
    <n v="43.692307692307693"/>
  </r>
  <r>
    <x v="97"/>
    <x v="4"/>
    <s v="AR"/>
    <x v="20"/>
    <n v="39.224358974358978"/>
  </r>
  <r>
    <x v="96"/>
    <x v="4"/>
    <s v="AR"/>
    <x v="20"/>
    <n v="32.777777777777779"/>
  </r>
  <r>
    <x v="94"/>
    <x v="4"/>
    <s v="BOWL"/>
    <x v="20"/>
    <n v="29.999999999999996"/>
  </r>
  <r>
    <x v="112"/>
    <x v="4"/>
    <m/>
    <x v="20"/>
    <n v="29.9"/>
  </r>
  <r>
    <x v="95"/>
    <x v="4"/>
    <s v="BOWL"/>
    <x v="20"/>
    <n v="28.076923076923077"/>
  </r>
  <r>
    <x v="98"/>
    <x v="4"/>
    <s v="AR"/>
    <x v="20"/>
    <n v="26.474358974358974"/>
  </r>
  <r>
    <x v="99"/>
    <x v="4"/>
    <s v="BOWL"/>
    <x v="20"/>
    <n v="25"/>
  </r>
  <r>
    <x v="102"/>
    <x v="4"/>
    <s v="BAT"/>
    <x v="20"/>
    <n v="23.75"/>
  </r>
  <r>
    <x v="101"/>
    <x v="4"/>
    <s v="AR"/>
    <x v="20"/>
    <n v="21.75"/>
  </r>
  <r>
    <x v="108"/>
    <x v="4"/>
    <s v="AR"/>
    <x v="20"/>
    <n v="20.5"/>
  </r>
  <r>
    <x v="100"/>
    <x v="4"/>
    <s v="AR"/>
    <x v="20"/>
    <n v="20.107142857142858"/>
  </r>
  <r>
    <x v="103"/>
    <x v="4"/>
    <s v="BAT"/>
    <x v="20"/>
    <n v="19.602564102564102"/>
  </r>
  <r>
    <x v="104"/>
    <x v="4"/>
    <s v="AR"/>
    <x v="20"/>
    <n v="17.25"/>
  </r>
  <r>
    <x v="105"/>
    <x v="4"/>
    <s v="BAT"/>
    <x v="20"/>
    <n v="14.75"/>
  </r>
  <r>
    <x v="106"/>
    <x v="4"/>
    <s v="BAT"/>
    <x v="20"/>
    <n v="14"/>
  </r>
  <r>
    <x v="107"/>
    <x v="4"/>
    <s v="BOWL"/>
    <x v="20"/>
    <n v="12.5"/>
  </r>
  <r>
    <x v="109"/>
    <x v="4"/>
    <s v="BAT"/>
    <x v="20"/>
    <n v="11"/>
  </r>
  <r>
    <x v="110"/>
    <x v="4"/>
    <s v="AR"/>
    <x v="20"/>
    <n v="9.75"/>
  </r>
  <r>
    <x v="111"/>
    <x v="4"/>
    <s v="AR"/>
    <x v="20"/>
    <n v="4"/>
  </r>
  <r>
    <x v="234"/>
    <x v="4"/>
    <m/>
    <x v="20"/>
    <n v="0"/>
  </r>
  <r>
    <x v="206"/>
    <x v="9"/>
    <s v="BAT"/>
    <x v="20"/>
    <s v=""/>
  </r>
  <r>
    <x v="207"/>
    <x v="9"/>
    <s v="BAT"/>
    <x v="20"/>
    <s v=""/>
  </r>
  <r>
    <x v="208"/>
    <x v="9"/>
    <s v="AR"/>
    <x v="20"/>
    <s v=""/>
  </r>
  <r>
    <x v="209"/>
    <x v="9"/>
    <s v="AR"/>
    <x v="20"/>
    <s v=""/>
  </r>
  <r>
    <x v="210"/>
    <x v="9"/>
    <s v="BAT"/>
    <x v="20"/>
    <s v=""/>
  </r>
  <r>
    <x v="211"/>
    <x v="9"/>
    <s v="BOWL"/>
    <x v="20"/>
    <s v=""/>
  </r>
  <r>
    <x v="213"/>
    <x v="9"/>
    <s v="BOWL"/>
    <x v="20"/>
    <s v=""/>
  </r>
  <r>
    <x v="214"/>
    <x v="9"/>
    <s v="AR"/>
    <x v="20"/>
    <s v=""/>
  </r>
  <r>
    <x v="215"/>
    <x v="9"/>
    <s v="AR"/>
    <x v="20"/>
    <s v=""/>
  </r>
  <r>
    <x v="221"/>
    <x v="9"/>
    <s v="BAT"/>
    <x v="20"/>
    <n v="53.32692307692308"/>
  </r>
  <r>
    <x v="216"/>
    <x v="9"/>
    <s v="AR"/>
    <x v="20"/>
    <n v="52.243589743589737"/>
  </r>
  <r>
    <x v="222"/>
    <x v="9"/>
    <s v="BAT"/>
    <x v="20"/>
    <n v="47.713286713286706"/>
  </r>
  <r>
    <x v="219"/>
    <x v="9"/>
    <s v="BOWL"/>
    <x v="20"/>
    <n v="46.153846153846153"/>
  </r>
  <r>
    <x v="220"/>
    <x v="9"/>
    <s v="BOWL"/>
    <x v="20"/>
    <n v="40"/>
  </r>
  <r>
    <x v="217"/>
    <x v="9"/>
    <s v="AR"/>
    <x v="20"/>
    <n v="37.53846153846154"/>
  </r>
  <r>
    <x v="218"/>
    <x v="9"/>
    <s v="BOWL"/>
    <x v="20"/>
    <n v="33.46153846153846"/>
  </r>
  <r>
    <x v="226"/>
    <x v="9"/>
    <s v="BAT"/>
    <x v="20"/>
    <n v="28.988636363636363"/>
  </r>
  <r>
    <x v="227"/>
    <x v="9"/>
    <s v="AR"/>
    <x v="20"/>
    <n v="28"/>
  </r>
  <r>
    <x v="225"/>
    <x v="9"/>
    <s v="AR"/>
    <x v="20"/>
    <n v="26.916666666666668"/>
  </r>
  <r>
    <x v="212"/>
    <x v="9"/>
    <s v="BOWL"/>
    <x v="20"/>
    <n v="25"/>
  </r>
  <r>
    <x v="223"/>
    <x v="9"/>
    <s v="BOWL"/>
    <x v="20"/>
    <n v="23.200000000000003"/>
  </r>
  <r>
    <x v="228"/>
    <x v="9"/>
    <s v="BOWL"/>
    <x v="20"/>
    <n v="18.571428571428569"/>
  </r>
  <r>
    <x v="229"/>
    <x v="9"/>
    <s v="AR"/>
    <x v="20"/>
    <n v="17.01923076923077"/>
  </r>
  <r>
    <x v="224"/>
    <x v="9"/>
    <s v="BOWL"/>
    <x v="20"/>
    <n v="14.5"/>
  </r>
  <r>
    <x v="230"/>
    <x v="9"/>
    <s v="AR"/>
    <x v="20"/>
    <n v="9.6153846153846168"/>
  </r>
  <r>
    <x v="25"/>
    <x v="1"/>
    <s v="BAT"/>
    <x v="21"/>
    <s v=""/>
  </r>
  <r>
    <x v="26"/>
    <x v="1"/>
    <s v="AR"/>
    <x v="21"/>
    <s v=""/>
  </r>
  <r>
    <x v="27"/>
    <x v="1"/>
    <s v="BOWL"/>
    <x v="21"/>
    <n v="49.166666666666671"/>
  </r>
  <r>
    <x v="29"/>
    <x v="1"/>
    <s v="AR"/>
    <x v="21"/>
    <n v="45.91346153846154"/>
  </r>
  <r>
    <x v="28"/>
    <x v="1"/>
    <s v="AR"/>
    <x v="21"/>
    <n v="40.083333333333329"/>
  </r>
  <r>
    <x v="44"/>
    <x v="1"/>
    <s v="BOWL"/>
    <x v="21"/>
    <n v="38.333333333333329"/>
  </r>
  <r>
    <x v="30"/>
    <x v="1"/>
    <s v="BAT"/>
    <x v="21"/>
    <n v="36.349650349650346"/>
  </r>
  <r>
    <x v="37"/>
    <x v="1"/>
    <s v="AR"/>
    <x v="21"/>
    <n v="32.25874125874126"/>
  </r>
  <r>
    <x v="41"/>
    <x v="1"/>
    <s v="BAT"/>
    <x v="21"/>
    <n v="29.13986013986014"/>
  </r>
  <r>
    <x v="39"/>
    <x v="1"/>
    <s v="AR"/>
    <x v="21"/>
    <n v="28"/>
  </r>
  <r>
    <x v="31"/>
    <x v="1"/>
    <s v="BAT"/>
    <x v="21"/>
    <n v="26.85"/>
  </r>
  <r>
    <x v="33"/>
    <x v="1"/>
    <s v="BOWL"/>
    <x v="21"/>
    <n v="25"/>
  </r>
  <r>
    <x v="237"/>
    <x v="1"/>
    <m/>
    <x v="21"/>
    <n v="25"/>
  </r>
  <r>
    <x v="34"/>
    <x v="1"/>
    <s v="AR"/>
    <x v="21"/>
    <n v="24.166666666666664"/>
  </r>
  <r>
    <x v="35"/>
    <x v="1"/>
    <s v="BAT"/>
    <x v="21"/>
    <n v="21.923076923076923"/>
  </r>
  <r>
    <x v="36"/>
    <x v="1"/>
    <s v="BOWL"/>
    <x v="21"/>
    <n v="21.333333333333329"/>
  </r>
  <r>
    <x v="32"/>
    <x v="1"/>
    <s v="BOWL"/>
    <x v="21"/>
    <n v="21"/>
  </r>
  <r>
    <x v="42"/>
    <x v="1"/>
    <s v="BAT"/>
    <x v="21"/>
    <n v="15.214285714285715"/>
  </r>
  <r>
    <x v="38"/>
    <x v="1"/>
    <m/>
    <x v="21"/>
    <n v="15"/>
  </r>
  <r>
    <x v="40"/>
    <x v="1"/>
    <s v="BOWL"/>
    <x v="21"/>
    <n v="12.5"/>
  </r>
  <r>
    <x v="24"/>
    <x v="1"/>
    <s v="BAT"/>
    <x v="21"/>
    <n v="0"/>
  </r>
  <r>
    <x v="43"/>
    <x v="1"/>
    <s v="BOWL"/>
    <x v="21"/>
    <n v="0"/>
  </r>
  <r>
    <x v="134"/>
    <x v="6"/>
    <s v="BAT"/>
    <x v="22"/>
    <s v=""/>
  </r>
  <r>
    <x v="135"/>
    <x v="6"/>
    <s v="BAT"/>
    <x v="22"/>
    <s v=""/>
  </r>
  <r>
    <x v="136"/>
    <x v="6"/>
    <s v="BOWL"/>
    <x v="22"/>
    <s v=""/>
  </r>
  <r>
    <x v="138"/>
    <x v="6"/>
    <s v="AR"/>
    <x v="22"/>
    <s v=""/>
  </r>
  <r>
    <x v="139"/>
    <x v="6"/>
    <s v="AR"/>
    <x v="22"/>
    <s v=""/>
  </r>
  <r>
    <x v="140"/>
    <x v="6"/>
    <s v="BAT"/>
    <x v="22"/>
    <s v=""/>
  </r>
  <r>
    <x v="143"/>
    <x v="6"/>
    <s v="AR"/>
    <x v="22"/>
    <n v="42.999999999999993"/>
  </r>
  <r>
    <x v="239"/>
    <x v="6"/>
    <s v="AR"/>
    <x v="22"/>
    <n v="40"/>
  </r>
  <r>
    <x v="148"/>
    <x v="6"/>
    <s v="BAT"/>
    <x v="22"/>
    <n v="36.362637362637365"/>
  </r>
  <r>
    <x v="144"/>
    <x v="6"/>
    <s v="BOWL"/>
    <x v="22"/>
    <n v="36.357142857142861"/>
  </r>
  <r>
    <x v="141"/>
    <x v="6"/>
    <s v="AR"/>
    <x v="22"/>
    <n v="35.714285714285715"/>
  </r>
  <r>
    <x v="151"/>
    <x v="6"/>
    <s v="BAT"/>
    <x v="22"/>
    <n v="33.527472527472526"/>
  </r>
  <r>
    <x v="145"/>
    <x v="6"/>
    <s v="BOWL"/>
    <x v="22"/>
    <n v="31.666666666666668"/>
  </r>
  <r>
    <x v="142"/>
    <x v="6"/>
    <s v="BOWL"/>
    <x v="22"/>
    <n v="31.25"/>
  </r>
  <r>
    <x v="147"/>
    <x v="6"/>
    <s v="BOWL"/>
    <x v="22"/>
    <n v="31.25"/>
  </r>
  <r>
    <x v="149"/>
    <x v="6"/>
    <s v="AR"/>
    <x v="22"/>
    <n v="31.12087912087912"/>
  </r>
  <r>
    <x v="152"/>
    <x v="6"/>
    <s v="AR"/>
    <x v="22"/>
    <n v="30"/>
  </r>
  <r>
    <x v="238"/>
    <x v="6"/>
    <m/>
    <x v="22"/>
    <n v="30"/>
  </r>
  <r>
    <x v="158"/>
    <x v="6"/>
    <s v="AR"/>
    <x v="22"/>
    <n v="29.333333333333336"/>
  </r>
  <r>
    <x v="153"/>
    <x v="6"/>
    <s v="BAT"/>
    <x v="22"/>
    <n v="28.964285714285715"/>
  </r>
  <r>
    <x v="146"/>
    <x v="6"/>
    <s v="AR"/>
    <x v="22"/>
    <n v="28.6"/>
  </r>
  <r>
    <x v="150"/>
    <x v="6"/>
    <s v="BAT"/>
    <x v="22"/>
    <n v="26.496503496503497"/>
  </r>
  <r>
    <x v="157"/>
    <x v="6"/>
    <s v="BOWL"/>
    <x v="22"/>
    <n v="16.666666666666664"/>
  </r>
  <r>
    <x v="154"/>
    <x v="6"/>
    <s v="BOWL"/>
    <x v="22"/>
    <n v="12.5"/>
  </r>
  <r>
    <x v="155"/>
    <x v="6"/>
    <s v="AR"/>
    <x v="22"/>
    <n v="11.714285714285714"/>
  </r>
  <r>
    <x v="156"/>
    <x v="6"/>
    <s v="AR"/>
    <x v="22"/>
    <n v="4.5"/>
  </r>
  <r>
    <x v="240"/>
    <x v="6"/>
    <m/>
    <x v="22"/>
    <n v="0"/>
  </r>
  <r>
    <x v="0"/>
    <x v="0"/>
    <s v="BAT"/>
    <x v="22"/>
    <s v=""/>
  </r>
  <r>
    <x v="1"/>
    <x v="0"/>
    <s v="BOWL"/>
    <x v="22"/>
    <s v=""/>
  </r>
  <r>
    <x v="2"/>
    <x v="0"/>
    <s v="BOWL"/>
    <x v="22"/>
    <s v=""/>
  </r>
  <r>
    <x v="3"/>
    <x v="0"/>
    <s v="BOWL"/>
    <x v="22"/>
    <s v=""/>
  </r>
  <r>
    <x v="4"/>
    <x v="0"/>
    <s v="BOWL"/>
    <x v="22"/>
    <s v=""/>
  </r>
  <r>
    <x v="5"/>
    <x v="0"/>
    <s v="BAT"/>
    <x v="22"/>
    <s v=""/>
  </r>
  <r>
    <x v="6"/>
    <x v="0"/>
    <s v="BAT"/>
    <x v="22"/>
    <s v=""/>
  </r>
  <r>
    <x v="13"/>
    <x v="0"/>
    <s v="BAT"/>
    <x v="22"/>
    <n v="48.972527472527474"/>
  </r>
  <r>
    <x v="233"/>
    <x v="0"/>
    <m/>
    <x v="22"/>
    <n v="47.5"/>
  </r>
  <r>
    <x v="7"/>
    <x v="0"/>
    <s v="BOWL"/>
    <x v="22"/>
    <n v="46"/>
  </r>
  <r>
    <x v="20"/>
    <x v="0"/>
    <s v="BOWL"/>
    <x v="22"/>
    <n v="45.5"/>
  </r>
  <r>
    <x v="16"/>
    <x v="0"/>
    <s v="AR"/>
    <x v="22"/>
    <n v="45"/>
  </r>
  <r>
    <x v="8"/>
    <x v="0"/>
    <s v="AR"/>
    <x v="22"/>
    <n v="42.752136752136749"/>
  </r>
  <r>
    <x v="15"/>
    <x v="0"/>
    <s v="BAT"/>
    <x v="22"/>
    <n v="36.862637362637358"/>
  </r>
  <r>
    <x v="9"/>
    <x v="0"/>
    <s v="BOWL"/>
    <x v="22"/>
    <n v="36.666666666666671"/>
  </r>
  <r>
    <x v="14"/>
    <x v="0"/>
    <s v="AR"/>
    <x v="22"/>
    <n v="36.461538461538467"/>
  </r>
  <r>
    <x v="18"/>
    <x v="0"/>
    <s v="BOWL"/>
    <x v="22"/>
    <n v="36"/>
  </r>
  <r>
    <x v="11"/>
    <x v="0"/>
    <s v="AR"/>
    <x v="22"/>
    <n v="36"/>
  </r>
  <r>
    <x v="19"/>
    <x v="0"/>
    <s v="AR"/>
    <x v="22"/>
    <n v="34.400000000000006"/>
  </r>
  <r>
    <x v="12"/>
    <x v="0"/>
    <s v="AR"/>
    <x v="22"/>
    <n v="30.634920634920633"/>
  </r>
  <r>
    <x v="10"/>
    <x v="0"/>
    <s v="AR"/>
    <x v="22"/>
    <n v="30.071428571428569"/>
  </r>
  <r>
    <x v="17"/>
    <x v="0"/>
    <m/>
    <x v="22"/>
    <n v="25"/>
  </r>
  <r>
    <x v="21"/>
    <x v="0"/>
    <s v="BOWL"/>
    <x v="22"/>
    <n v="24.785714285714285"/>
  </r>
  <r>
    <x v="23"/>
    <x v="0"/>
    <s v="BAT"/>
    <x v="22"/>
    <n v="22.237179487179485"/>
  </r>
  <r>
    <x v="22"/>
    <x v="0"/>
    <s v="BOWL"/>
    <x v="22"/>
    <n v="20"/>
  </r>
  <r>
    <x v="160"/>
    <x v="7"/>
    <s v="BOWL"/>
    <x v="22"/>
    <s v=""/>
  </r>
  <r>
    <x v="161"/>
    <x v="7"/>
    <s v="BAT"/>
    <x v="22"/>
    <s v=""/>
  </r>
  <r>
    <x v="163"/>
    <x v="7"/>
    <s v="AR"/>
    <x v="22"/>
    <s v=""/>
  </r>
  <r>
    <x v="164"/>
    <x v="7"/>
    <s v="AR"/>
    <x v="22"/>
    <s v=""/>
  </r>
  <r>
    <x v="166"/>
    <x v="7"/>
    <s v="BAT"/>
    <x v="22"/>
    <s v=""/>
  </r>
  <r>
    <x v="167"/>
    <x v="7"/>
    <s v="BOWL"/>
    <x v="22"/>
    <s v=""/>
  </r>
  <r>
    <x v="168"/>
    <x v="7"/>
    <s v="AR"/>
    <x v="22"/>
    <s v=""/>
  </r>
  <r>
    <x v="236"/>
    <x v="7"/>
    <m/>
    <x v="22"/>
    <n v="57.5"/>
  </r>
  <r>
    <x v="170"/>
    <x v="7"/>
    <s v="BAT"/>
    <x v="22"/>
    <n v="47.352564102564102"/>
  </r>
  <r>
    <x v="169"/>
    <x v="7"/>
    <s v="BAT"/>
    <x v="22"/>
    <n v="44.564102564102569"/>
  </r>
  <r>
    <x v="172"/>
    <x v="7"/>
    <s v="AR"/>
    <x v="22"/>
    <n v="41.522727272727273"/>
  </r>
  <r>
    <x v="171"/>
    <x v="7"/>
    <m/>
    <x v="22"/>
    <n v="41.5"/>
  </r>
  <r>
    <x v="159"/>
    <x v="7"/>
    <s v="BOWL"/>
    <x v="22"/>
    <n v="40"/>
  </r>
  <r>
    <x v="165"/>
    <x v="7"/>
    <s v="BOWL"/>
    <x v="22"/>
    <n v="37.5"/>
  </r>
  <r>
    <x v="177"/>
    <x v="7"/>
    <s v="AR"/>
    <x v="22"/>
    <n v="32.807692307692307"/>
  </r>
  <r>
    <x v="175"/>
    <x v="7"/>
    <s v="BOWL"/>
    <x v="22"/>
    <n v="32.5"/>
  </r>
  <r>
    <x v="176"/>
    <x v="7"/>
    <s v="BOWL"/>
    <x v="22"/>
    <n v="31.666666666666668"/>
  </r>
  <r>
    <x v="174"/>
    <x v="7"/>
    <s v="BOWL"/>
    <x v="22"/>
    <n v="28.63636363636364"/>
  </r>
  <r>
    <x v="173"/>
    <x v="7"/>
    <s v="BOWL"/>
    <x v="22"/>
    <n v="28.166666666666668"/>
  </r>
  <r>
    <x v="180"/>
    <x v="7"/>
    <s v="BAT"/>
    <x v="22"/>
    <n v="19.418181818181818"/>
  </r>
  <r>
    <x v="182"/>
    <x v="7"/>
    <s v="BOWL"/>
    <x v="22"/>
    <n v="18.5"/>
  </r>
  <r>
    <x v="179"/>
    <x v="7"/>
    <s v="AR"/>
    <x v="22"/>
    <n v="15.55"/>
  </r>
  <r>
    <x v="181"/>
    <x v="7"/>
    <s v="BAT"/>
    <x v="22"/>
    <n v="13.76923076923077"/>
  </r>
  <r>
    <x v="178"/>
    <x v="7"/>
    <s v="BOWL"/>
    <x v="22"/>
    <n v="12.5"/>
  </r>
  <r>
    <x v="183"/>
    <x v="7"/>
    <s v="AR"/>
    <x v="22"/>
    <n v="12.5"/>
  </r>
  <r>
    <x v="162"/>
    <x v="7"/>
    <s v="BAT"/>
    <x v="22"/>
    <n v="7.5"/>
  </r>
  <r>
    <x v="46"/>
    <x v="2"/>
    <s v="BAT"/>
    <x v="22"/>
    <s v=""/>
  </r>
  <r>
    <x v="47"/>
    <x v="2"/>
    <s v="AR"/>
    <x v="22"/>
    <s v=""/>
  </r>
  <r>
    <x v="48"/>
    <x v="2"/>
    <s v="BOWL"/>
    <x v="22"/>
    <s v=""/>
  </r>
  <r>
    <x v="49"/>
    <x v="2"/>
    <s v="BOWL"/>
    <x v="22"/>
    <s v=""/>
  </r>
  <r>
    <x v="52"/>
    <x v="2"/>
    <s v="BOWL"/>
    <x v="22"/>
    <s v=""/>
  </r>
  <r>
    <x v="51"/>
    <x v="2"/>
    <s v="BOWL"/>
    <x v="22"/>
    <n v="50"/>
  </r>
  <r>
    <x v="55"/>
    <x v="2"/>
    <s v="BAT"/>
    <x v="22"/>
    <n v="46.93181818181818"/>
  </r>
  <r>
    <x v="53"/>
    <x v="2"/>
    <s v="BOWL"/>
    <x v="22"/>
    <n v="46.5"/>
  </r>
  <r>
    <x v="58"/>
    <x v="2"/>
    <s v="AR"/>
    <x v="22"/>
    <n v="42.65"/>
  </r>
  <r>
    <x v="54"/>
    <x v="2"/>
    <s v="BAT"/>
    <x v="22"/>
    <n v="38.222222222222221"/>
  </r>
  <r>
    <x v="56"/>
    <x v="2"/>
    <s v="BOWL"/>
    <x v="22"/>
    <n v="34.88636363636364"/>
  </r>
  <r>
    <x v="59"/>
    <x v="2"/>
    <s v="BAT"/>
    <x v="22"/>
    <n v="31.5"/>
  </r>
  <r>
    <x v="45"/>
    <x v="2"/>
    <s v="AR"/>
    <x v="22"/>
    <n v="27"/>
  </r>
  <r>
    <x v="57"/>
    <x v="2"/>
    <s v="AR"/>
    <x v="22"/>
    <n v="25.875"/>
  </r>
  <r>
    <x v="64"/>
    <x v="2"/>
    <s v="BAT"/>
    <x v="22"/>
    <n v="22.166666666666668"/>
  </r>
  <r>
    <x v="61"/>
    <x v="2"/>
    <s v="BOWL"/>
    <x v="22"/>
    <n v="22.083333333333336"/>
  </r>
  <r>
    <x v="60"/>
    <x v="2"/>
    <s v="BAT"/>
    <x v="22"/>
    <n v="21.8"/>
  </r>
  <r>
    <x v="62"/>
    <x v="2"/>
    <s v="AR"/>
    <x v="22"/>
    <n v="20.171428571428571"/>
  </r>
  <r>
    <x v="63"/>
    <x v="2"/>
    <s v="BOWL"/>
    <x v="22"/>
    <n v="20"/>
  </r>
  <r>
    <x v="50"/>
    <x v="2"/>
    <s v="AR"/>
    <x v="22"/>
    <n v="19.5"/>
  </r>
  <r>
    <x v="65"/>
    <x v="2"/>
    <s v="AR"/>
    <x v="22"/>
    <n v="15"/>
  </r>
  <r>
    <x v="66"/>
    <x v="2"/>
    <s v="BOWL"/>
    <x v="22"/>
    <n v="12.727272727272727"/>
  </r>
  <r>
    <x v="241"/>
    <x v="2"/>
    <m/>
    <x v="22"/>
    <n v="0"/>
  </r>
  <r>
    <x v="242"/>
    <x v="10"/>
    <m/>
    <x v="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E8253-E08B-47B4-83B0-5F4FCCDE51F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AY19" firstHeaderRow="1" firstDataRow="2" firstDataCol="1"/>
  <pivotFields count="5">
    <pivotField axis="axisCol" showAll="0">
      <items count="244">
        <item x="138"/>
        <item x="179"/>
        <item x="52"/>
        <item x="42"/>
        <item x="37"/>
        <item x="199"/>
        <item x="33"/>
        <item x="170"/>
        <item x="187"/>
        <item x="123"/>
        <item x="178"/>
        <item x="67"/>
        <item x="165"/>
        <item x="1"/>
        <item x="126"/>
        <item x="125"/>
        <item x="35"/>
        <item x="127"/>
        <item x="100"/>
        <item x="206"/>
        <item x="118"/>
        <item x="2"/>
        <item x="144"/>
        <item x="164"/>
        <item x="161"/>
        <item x="70"/>
        <item x="200"/>
        <item x="7"/>
        <item x="24"/>
        <item x="173"/>
        <item x="196"/>
        <item x="177"/>
        <item x="112"/>
        <item x="158"/>
        <item x="6"/>
        <item x="56"/>
        <item x="26"/>
        <item x="89"/>
        <item x="186"/>
        <item x="180"/>
        <item x="21"/>
        <item x="110"/>
        <item x="64"/>
        <item x="105"/>
        <item x="79"/>
        <item x="176"/>
        <item x="185"/>
        <item x="188"/>
        <item x="27"/>
        <item x="198"/>
        <item x="86"/>
        <item x="212"/>
        <item x="146"/>
        <item x="207"/>
        <item x="90"/>
        <item x="213"/>
        <item x="8"/>
        <item x="135"/>
        <item x="141"/>
        <item x="28"/>
        <item x="120"/>
        <item x="30"/>
        <item x="162"/>
        <item x="41"/>
        <item x="228"/>
        <item x="50"/>
        <item x="203"/>
        <item x="111"/>
        <item x="20"/>
        <item x="214"/>
        <item x="44"/>
        <item x="59"/>
        <item x="77"/>
        <item x="222"/>
        <item x="53"/>
        <item x="153"/>
        <item x="194"/>
        <item x="224"/>
        <item x="39"/>
        <item x="91"/>
        <item x="215"/>
        <item x="9"/>
        <item x="202"/>
        <item x="95"/>
        <item x="5"/>
        <item x="58"/>
        <item x="136"/>
        <item x="193"/>
        <item x="220"/>
        <item x="82"/>
        <item x="210"/>
        <item x="68"/>
        <item x="69"/>
        <item x="62"/>
        <item x="4"/>
        <item x="147"/>
        <item x="51"/>
        <item x="115"/>
        <item x="175"/>
        <item x="191"/>
        <item x="78"/>
        <item x="208"/>
        <item x="211"/>
        <item x="133"/>
        <item x="65"/>
        <item x="189"/>
        <item x="143"/>
        <item x="155"/>
        <item x="94"/>
        <item x="166"/>
        <item x="116"/>
        <item x="159"/>
        <item x="172"/>
        <item x="19"/>
        <item x="192"/>
        <item x="124"/>
        <item x="36"/>
        <item x="218"/>
        <item x="225"/>
        <item x="49"/>
        <item x="204"/>
        <item x="160"/>
        <item x="103"/>
        <item x="17"/>
        <item x="107"/>
        <item x="201"/>
        <item x="139"/>
        <item x="10"/>
        <item x="12"/>
        <item x="99"/>
        <item x="150"/>
        <item x="169"/>
        <item x="209"/>
        <item x="34"/>
        <item x="83"/>
        <item x="93"/>
        <item x="48"/>
        <item x="29"/>
        <item x="54"/>
        <item x="151"/>
        <item x="219"/>
        <item x="137"/>
        <item x="182"/>
        <item x="149"/>
        <item x="140"/>
        <item x="130"/>
        <item x="101"/>
        <item x="114"/>
        <item x="43"/>
        <item x="230"/>
        <item x="109"/>
        <item x="16"/>
        <item x="60"/>
        <item x="163"/>
        <item x="92"/>
        <item x="132"/>
        <item x="223"/>
        <item x="63"/>
        <item x="174"/>
        <item x="96"/>
        <item x="97"/>
        <item x="3"/>
        <item x="129"/>
        <item x="181"/>
        <item x="76"/>
        <item x="0"/>
        <item x="23"/>
        <item x="45"/>
        <item x="117"/>
        <item x="102"/>
        <item x="15"/>
        <item x="25"/>
        <item x="217"/>
        <item x="216"/>
        <item x="108"/>
        <item x="205"/>
        <item x="81"/>
        <item x="75"/>
        <item x="22"/>
        <item x="183"/>
        <item x="229"/>
        <item x="106"/>
        <item x="167"/>
        <item x="171"/>
        <item x="152"/>
        <item x="226"/>
        <item x="74"/>
        <item x="98"/>
        <item x="87"/>
        <item x="148"/>
        <item x="84"/>
        <item x="221"/>
        <item x="40"/>
        <item x="131"/>
        <item x="119"/>
        <item x="13"/>
        <item x="156"/>
        <item x="66"/>
        <item x="47"/>
        <item x="46"/>
        <item x="184"/>
        <item x="57"/>
        <item x="31"/>
        <item x="18"/>
        <item x="190"/>
        <item x="195"/>
        <item x="80"/>
        <item x="113"/>
        <item x="121"/>
        <item x="71"/>
        <item x="88"/>
        <item x="122"/>
        <item x="128"/>
        <item x="11"/>
        <item x="104"/>
        <item x="197"/>
        <item x="55"/>
        <item x="134"/>
        <item x="157"/>
        <item x="72"/>
        <item x="227"/>
        <item x="38"/>
        <item x="14"/>
        <item x="142"/>
        <item x="61"/>
        <item x="154"/>
        <item x="73"/>
        <item x="85"/>
        <item x="168"/>
        <item x="145"/>
        <item x="32"/>
        <item x="231"/>
        <item x="242"/>
        <item x="232"/>
        <item x="233"/>
        <item x="234"/>
        <item x="235"/>
        <item x="236"/>
        <item x="237"/>
        <item x="238"/>
        <item x="239"/>
        <item x="240"/>
        <item x="241"/>
        <item t="default"/>
      </items>
    </pivotField>
    <pivotField axis="axisRow" showAll="0">
      <items count="12">
        <item h="1" x="4"/>
        <item h="1" x="8"/>
        <item h="1" x="9"/>
        <item h="1" x="5"/>
        <item x="7"/>
        <item h="1" x="0"/>
        <item h="1" x="6"/>
        <item x="2"/>
        <item h="1" x="3"/>
        <item h="1" x="1"/>
        <item h="1" x="10"/>
        <item t="default"/>
      </items>
    </pivotField>
    <pivotField showAll="0"/>
    <pivotField axis="axisRow" numFmtId="14" showAll="0">
      <items count="25">
        <item x="0"/>
        <item x="1"/>
        <item x="2"/>
        <item x="3"/>
        <item x="4"/>
        <item x="5"/>
        <item x="6"/>
        <item x="7"/>
        <item x="23"/>
        <item x="8"/>
        <item x="9"/>
        <item x="10"/>
        <item x="11"/>
        <item x="12"/>
        <item x="13"/>
        <item x="14"/>
        <item x="15"/>
        <item x="16"/>
        <item x="17"/>
        <item x="18"/>
        <item x="19"/>
        <item x="20"/>
        <item x="21"/>
        <item x="22"/>
        <item t="default"/>
      </items>
    </pivotField>
    <pivotField dataField="1" showAll="0"/>
  </pivotFields>
  <rowFields count="2">
    <field x="1"/>
    <field x="3"/>
  </rowFields>
  <rowItems count="15">
    <i>
      <x v="4"/>
    </i>
    <i r="1">
      <x v="4"/>
    </i>
    <i r="1">
      <x v="5"/>
    </i>
    <i r="1">
      <x v="12"/>
    </i>
    <i r="1">
      <x v="14"/>
    </i>
    <i r="1">
      <x v="20"/>
    </i>
    <i r="1">
      <x v="23"/>
    </i>
    <i>
      <x v="7"/>
    </i>
    <i r="1">
      <x v="1"/>
    </i>
    <i r="1">
      <x v="2"/>
    </i>
    <i r="1">
      <x v="5"/>
    </i>
    <i r="1">
      <x v="11"/>
    </i>
    <i r="1">
      <x v="14"/>
    </i>
    <i r="1">
      <x v="23"/>
    </i>
    <i t="grand">
      <x/>
    </i>
  </rowItems>
  <colFields count="1">
    <field x="0"/>
  </colFields>
  <colItems count="50">
    <i>
      <x v="1"/>
    </i>
    <i>
      <x v="2"/>
    </i>
    <i>
      <x v="7"/>
    </i>
    <i>
      <x v="10"/>
    </i>
    <i>
      <x v="12"/>
    </i>
    <i>
      <x v="23"/>
    </i>
    <i>
      <x v="24"/>
    </i>
    <i>
      <x v="29"/>
    </i>
    <i>
      <x v="31"/>
    </i>
    <i>
      <x v="35"/>
    </i>
    <i>
      <x v="39"/>
    </i>
    <i>
      <x v="42"/>
    </i>
    <i>
      <x v="45"/>
    </i>
    <i>
      <x v="62"/>
    </i>
    <i>
      <x v="65"/>
    </i>
    <i>
      <x v="71"/>
    </i>
    <i>
      <x v="74"/>
    </i>
    <i>
      <x v="85"/>
    </i>
    <i>
      <x v="93"/>
    </i>
    <i>
      <x v="96"/>
    </i>
    <i>
      <x v="98"/>
    </i>
    <i>
      <x v="104"/>
    </i>
    <i>
      <x v="109"/>
    </i>
    <i>
      <x v="111"/>
    </i>
    <i>
      <x v="112"/>
    </i>
    <i>
      <x v="119"/>
    </i>
    <i>
      <x v="121"/>
    </i>
    <i>
      <x v="131"/>
    </i>
    <i>
      <x v="136"/>
    </i>
    <i>
      <x v="138"/>
    </i>
    <i>
      <x v="142"/>
    </i>
    <i>
      <x v="152"/>
    </i>
    <i>
      <x v="153"/>
    </i>
    <i>
      <x v="157"/>
    </i>
    <i>
      <x v="158"/>
    </i>
    <i>
      <x v="163"/>
    </i>
    <i>
      <x v="167"/>
    </i>
    <i>
      <x v="179"/>
    </i>
    <i>
      <x v="182"/>
    </i>
    <i>
      <x v="183"/>
    </i>
    <i>
      <x v="197"/>
    </i>
    <i>
      <x v="198"/>
    </i>
    <i>
      <x v="199"/>
    </i>
    <i>
      <x v="201"/>
    </i>
    <i>
      <x v="216"/>
    </i>
    <i>
      <x v="224"/>
    </i>
    <i>
      <x v="228"/>
    </i>
    <i>
      <x v="237"/>
    </i>
    <i>
      <x v="242"/>
    </i>
    <i t="grand">
      <x/>
    </i>
  </colItems>
  <dataFields count="1">
    <dataField name="Average of indicative_pts" fld="4" subtotal="average" baseField="3" baseItem="0"/>
  </dataFields>
  <formats count="10">
    <format dxfId="585">
      <pivotArea type="all" dataOnly="0" outline="0" fieldPosition="0"/>
    </format>
    <format dxfId="584">
      <pivotArea outline="0" collapsedLevelsAreSubtotals="1" fieldPosition="0"/>
    </format>
    <format dxfId="583">
      <pivotArea type="origin" dataOnly="0" labelOnly="1" outline="0" fieldPosition="0"/>
    </format>
    <format dxfId="582">
      <pivotArea field="0" type="button" dataOnly="0" labelOnly="1" outline="0" axis="axisCol" fieldPosition="0"/>
    </format>
    <format dxfId="581">
      <pivotArea type="topRight" dataOnly="0" labelOnly="1" outline="0" fieldPosition="0"/>
    </format>
    <format dxfId="580">
      <pivotArea field="3" type="button" dataOnly="0" labelOnly="1" outline="0" axis="axisRow" fieldPosition="1"/>
    </format>
    <format dxfId="579">
      <pivotArea dataOnly="0" labelOnly="1" fieldPosition="0">
        <references count="1">
          <reference field="3" count="3">
            <x v="1"/>
            <x v="2"/>
            <x v="6"/>
          </reference>
        </references>
      </pivotArea>
    </format>
    <format dxfId="578">
      <pivotArea dataOnly="0" labelOnly="1" grandRow="1" outline="0" fieldPosition="0"/>
    </format>
    <format dxfId="577">
      <pivotArea dataOnly="0" labelOnly="1" fieldPosition="0">
        <references count="1">
          <reference field="0" count="20">
            <x v="11"/>
            <x v="25"/>
            <x v="44"/>
            <x v="50"/>
            <x v="72"/>
            <x v="89"/>
            <x v="91"/>
            <x v="92"/>
            <x v="100"/>
            <x v="134"/>
            <x v="164"/>
            <x v="176"/>
            <x v="177"/>
            <x v="186"/>
            <x v="190"/>
            <x v="206"/>
            <x v="209"/>
            <x v="219"/>
            <x v="226"/>
            <x v="227"/>
          </reference>
        </references>
      </pivotArea>
    </format>
    <format dxfId="576">
      <pivotArea dataOnly="0" labelOnly="1" grandCol="1" outline="0" fieldPosition="0"/>
    </format>
  </formats>
  <chartFormats count="77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 chart="0" format="13" series="1">
      <pivotArea type="data" outline="0" fieldPosition="0">
        <references count="2">
          <reference field="4294967294" count="1" selected="0">
            <x v="0"/>
          </reference>
          <reference field="0" count="1" selected="0">
            <x v="12"/>
          </reference>
        </references>
      </pivotArea>
    </chartFormat>
    <chartFormat chart="0" format="14" series="1">
      <pivotArea type="data" outline="0" fieldPosition="0">
        <references count="2">
          <reference field="4294967294" count="1" selected="0">
            <x v="0"/>
          </reference>
          <reference field="0" count="1" selected="0">
            <x v="13"/>
          </reference>
        </references>
      </pivotArea>
    </chartFormat>
    <chartFormat chart="0" format="15" series="1">
      <pivotArea type="data" outline="0" fieldPosition="0">
        <references count="2">
          <reference field="4294967294" count="1" selected="0">
            <x v="0"/>
          </reference>
          <reference field="0" count="1" selected="0">
            <x v="14"/>
          </reference>
        </references>
      </pivotArea>
    </chartFormat>
    <chartFormat chart="0" format="16" series="1">
      <pivotArea type="data" outline="0" fieldPosition="0">
        <references count="2">
          <reference field="4294967294" count="1" selected="0">
            <x v="0"/>
          </reference>
          <reference field="0" count="1" selected="0">
            <x v="15"/>
          </reference>
        </references>
      </pivotArea>
    </chartFormat>
    <chartFormat chart="0" format="17" series="1">
      <pivotArea type="data" outline="0" fieldPosition="0">
        <references count="2">
          <reference field="4294967294" count="1" selected="0">
            <x v="0"/>
          </reference>
          <reference field="0" count="1" selected="0">
            <x v="16"/>
          </reference>
        </references>
      </pivotArea>
    </chartFormat>
    <chartFormat chart="0" format="18" series="1">
      <pivotArea type="data" outline="0" fieldPosition="0">
        <references count="2">
          <reference field="4294967294" count="1" selected="0">
            <x v="0"/>
          </reference>
          <reference field="0" count="1" selected="0">
            <x v="17"/>
          </reference>
        </references>
      </pivotArea>
    </chartFormat>
    <chartFormat chart="0" format="19" series="1">
      <pivotArea type="data" outline="0" fieldPosition="0">
        <references count="2">
          <reference field="4294967294" count="1" selected="0">
            <x v="0"/>
          </reference>
          <reference field="0" count="1" selected="0">
            <x v="18"/>
          </reference>
        </references>
      </pivotArea>
    </chartFormat>
    <chartFormat chart="0" format="20" series="1">
      <pivotArea type="data" outline="0" fieldPosition="0">
        <references count="2">
          <reference field="4294967294" count="1" selected="0">
            <x v="0"/>
          </reference>
          <reference field="0" count="1" selected="0">
            <x v="19"/>
          </reference>
        </references>
      </pivotArea>
    </chartFormat>
    <chartFormat chart="0" format="21" series="1">
      <pivotArea type="data" outline="0" fieldPosition="0">
        <references count="2">
          <reference field="4294967294" count="1" selected="0">
            <x v="0"/>
          </reference>
          <reference field="0" count="1" selected="0">
            <x v="20"/>
          </reference>
        </references>
      </pivotArea>
    </chartFormat>
    <chartFormat chart="0" format="22" series="1">
      <pivotArea type="data" outline="0" fieldPosition="0">
        <references count="2">
          <reference field="4294967294" count="1" selected="0">
            <x v="0"/>
          </reference>
          <reference field="0" count="1" selected="0">
            <x v="21"/>
          </reference>
        </references>
      </pivotArea>
    </chartFormat>
    <chartFormat chart="0" format="23" series="1">
      <pivotArea type="data" outline="0" fieldPosition="0">
        <references count="2">
          <reference field="4294967294" count="1" selected="0">
            <x v="0"/>
          </reference>
          <reference field="0" count="1" selected="0">
            <x v="22"/>
          </reference>
        </references>
      </pivotArea>
    </chartFormat>
    <chartFormat chart="0" format="24" series="1">
      <pivotArea type="data" outline="0" fieldPosition="0">
        <references count="2">
          <reference field="4294967294" count="1" selected="0">
            <x v="0"/>
          </reference>
          <reference field="0" count="1" selected="0">
            <x v="23"/>
          </reference>
        </references>
      </pivotArea>
    </chartFormat>
    <chartFormat chart="0" format="25" series="1">
      <pivotArea type="data" outline="0" fieldPosition="0">
        <references count="2">
          <reference field="4294967294" count="1" selected="0">
            <x v="0"/>
          </reference>
          <reference field="0" count="1" selected="0">
            <x v="24"/>
          </reference>
        </references>
      </pivotArea>
    </chartFormat>
    <chartFormat chart="0" format="26" series="1">
      <pivotArea type="data" outline="0" fieldPosition="0">
        <references count="2">
          <reference field="4294967294" count="1" selected="0">
            <x v="0"/>
          </reference>
          <reference field="0" count="1" selected="0">
            <x v="25"/>
          </reference>
        </references>
      </pivotArea>
    </chartFormat>
    <chartFormat chart="0" format="27" series="1">
      <pivotArea type="data" outline="0" fieldPosition="0">
        <references count="2">
          <reference field="4294967294" count="1" selected="0">
            <x v="0"/>
          </reference>
          <reference field="0" count="1" selected="0">
            <x v="26"/>
          </reference>
        </references>
      </pivotArea>
    </chartFormat>
    <chartFormat chart="0" format="28" series="1">
      <pivotArea type="data" outline="0" fieldPosition="0">
        <references count="2">
          <reference field="4294967294" count="1" selected="0">
            <x v="0"/>
          </reference>
          <reference field="0" count="1" selected="0">
            <x v="27"/>
          </reference>
        </references>
      </pivotArea>
    </chartFormat>
    <chartFormat chart="0" format="29" series="1">
      <pivotArea type="data" outline="0" fieldPosition="0">
        <references count="2">
          <reference field="4294967294" count="1" selected="0">
            <x v="0"/>
          </reference>
          <reference field="0" count="1" selected="0">
            <x v="28"/>
          </reference>
        </references>
      </pivotArea>
    </chartFormat>
    <chartFormat chart="0" format="30" series="1">
      <pivotArea type="data" outline="0" fieldPosition="0">
        <references count="2">
          <reference field="4294967294" count="1" selected="0">
            <x v="0"/>
          </reference>
          <reference field="0" count="1" selected="0">
            <x v="29"/>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31"/>
          </reference>
        </references>
      </pivotArea>
    </chartFormat>
    <chartFormat chart="0" format="33" series="1">
      <pivotArea type="data" outline="0" fieldPosition="0">
        <references count="2">
          <reference field="4294967294" count="1" selected="0">
            <x v="0"/>
          </reference>
          <reference field="0" count="1" selected="0">
            <x v="32"/>
          </reference>
        </references>
      </pivotArea>
    </chartFormat>
    <chartFormat chart="0" format="34" series="1">
      <pivotArea type="data" outline="0" fieldPosition="0">
        <references count="2">
          <reference field="4294967294" count="1" selected="0">
            <x v="0"/>
          </reference>
          <reference field="0" count="1" selected="0">
            <x v="33"/>
          </reference>
        </references>
      </pivotArea>
    </chartFormat>
    <chartFormat chart="0" format="35" series="1">
      <pivotArea type="data" outline="0" fieldPosition="0">
        <references count="2">
          <reference field="4294967294" count="1" selected="0">
            <x v="0"/>
          </reference>
          <reference field="0" count="1" selected="0">
            <x v="34"/>
          </reference>
        </references>
      </pivotArea>
    </chartFormat>
    <chartFormat chart="0" format="36" series="1">
      <pivotArea type="data" outline="0" fieldPosition="0">
        <references count="2">
          <reference field="4294967294" count="1" selected="0">
            <x v="0"/>
          </reference>
          <reference field="0" count="1" selected="0">
            <x v="35"/>
          </reference>
        </references>
      </pivotArea>
    </chartFormat>
    <chartFormat chart="0" format="37" series="1">
      <pivotArea type="data" outline="0" fieldPosition="0">
        <references count="2">
          <reference field="4294967294" count="1" selected="0">
            <x v="0"/>
          </reference>
          <reference field="0" count="1" selected="0">
            <x v="36"/>
          </reference>
        </references>
      </pivotArea>
    </chartFormat>
    <chartFormat chart="0" format="38" series="1">
      <pivotArea type="data" outline="0" fieldPosition="0">
        <references count="2">
          <reference field="4294967294" count="1" selected="0">
            <x v="0"/>
          </reference>
          <reference field="0" count="1" selected="0">
            <x v="37"/>
          </reference>
        </references>
      </pivotArea>
    </chartFormat>
    <chartFormat chart="0" format="39" series="1">
      <pivotArea type="data" outline="0" fieldPosition="0">
        <references count="2">
          <reference field="4294967294" count="1" selected="0">
            <x v="0"/>
          </reference>
          <reference field="0" count="1" selected="0">
            <x v="38"/>
          </reference>
        </references>
      </pivotArea>
    </chartFormat>
    <chartFormat chart="0" format="40" series="1">
      <pivotArea type="data" outline="0" fieldPosition="0">
        <references count="2">
          <reference field="4294967294" count="1" selected="0">
            <x v="0"/>
          </reference>
          <reference field="0" count="1" selected="0">
            <x v="39"/>
          </reference>
        </references>
      </pivotArea>
    </chartFormat>
    <chartFormat chart="0" format="41" series="1">
      <pivotArea type="data" outline="0" fieldPosition="0">
        <references count="2">
          <reference field="4294967294" count="1" selected="0">
            <x v="0"/>
          </reference>
          <reference field="0" count="1" selected="0">
            <x v="40"/>
          </reference>
        </references>
      </pivotArea>
    </chartFormat>
    <chartFormat chart="0" format="42" series="1">
      <pivotArea type="data" outline="0" fieldPosition="0">
        <references count="2">
          <reference field="4294967294" count="1" selected="0">
            <x v="0"/>
          </reference>
          <reference field="0" count="1" selected="0">
            <x v="41"/>
          </reference>
        </references>
      </pivotArea>
    </chartFormat>
    <chartFormat chart="0" format="43" series="1">
      <pivotArea type="data" outline="0" fieldPosition="0">
        <references count="2">
          <reference field="4294967294" count="1" selected="0">
            <x v="0"/>
          </reference>
          <reference field="0" count="1" selected="0">
            <x v="42"/>
          </reference>
        </references>
      </pivotArea>
    </chartFormat>
    <chartFormat chart="0" format="44" series="1">
      <pivotArea type="data" outline="0" fieldPosition="0">
        <references count="2">
          <reference field="4294967294" count="1" selected="0">
            <x v="0"/>
          </reference>
          <reference field="0" count="1" selected="0">
            <x v="43"/>
          </reference>
        </references>
      </pivotArea>
    </chartFormat>
    <chartFormat chart="0" format="45" series="1">
      <pivotArea type="data" outline="0" fieldPosition="0">
        <references count="2">
          <reference field="4294967294" count="1" selected="0">
            <x v="0"/>
          </reference>
          <reference field="0" count="1" selected="0">
            <x v="44"/>
          </reference>
        </references>
      </pivotArea>
    </chartFormat>
    <chartFormat chart="0" format="46" series="1">
      <pivotArea type="data" outline="0" fieldPosition="0">
        <references count="2">
          <reference field="4294967294" count="1" selected="0">
            <x v="0"/>
          </reference>
          <reference field="0" count="1" selected="0">
            <x v="45"/>
          </reference>
        </references>
      </pivotArea>
    </chartFormat>
    <chartFormat chart="0" format="47" series="1">
      <pivotArea type="data" outline="0" fieldPosition="0">
        <references count="2">
          <reference field="4294967294" count="1" selected="0">
            <x v="0"/>
          </reference>
          <reference field="0" count="1" selected="0">
            <x v="46"/>
          </reference>
        </references>
      </pivotArea>
    </chartFormat>
    <chartFormat chart="0" format="48" series="1">
      <pivotArea type="data" outline="0" fieldPosition="0">
        <references count="2">
          <reference field="4294967294" count="1" selected="0">
            <x v="0"/>
          </reference>
          <reference field="0" count="1" selected="0">
            <x v="47"/>
          </reference>
        </references>
      </pivotArea>
    </chartFormat>
    <chartFormat chart="0" format="49" series="1">
      <pivotArea type="data" outline="0" fieldPosition="0">
        <references count="2">
          <reference field="4294967294" count="1" selected="0">
            <x v="0"/>
          </reference>
          <reference field="0" count="1" selected="0">
            <x v="48"/>
          </reference>
        </references>
      </pivotArea>
    </chartFormat>
    <chartFormat chart="0" format="50" series="1">
      <pivotArea type="data" outline="0" fieldPosition="0">
        <references count="2">
          <reference field="4294967294" count="1" selected="0">
            <x v="0"/>
          </reference>
          <reference field="0" count="1" selected="0">
            <x v="49"/>
          </reference>
        </references>
      </pivotArea>
    </chartFormat>
    <chartFormat chart="0" format="51" series="1">
      <pivotArea type="data" outline="0" fieldPosition="0">
        <references count="2">
          <reference field="4294967294" count="1" selected="0">
            <x v="0"/>
          </reference>
          <reference field="0" count="1" selected="0">
            <x v="50"/>
          </reference>
        </references>
      </pivotArea>
    </chartFormat>
    <chartFormat chart="0" format="52" series="1">
      <pivotArea type="data" outline="0" fieldPosition="0">
        <references count="2">
          <reference field="4294967294" count="1" selected="0">
            <x v="0"/>
          </reference>
          <reference field="0" count="1" selected="0">
            <x v="51"/>
          </reference>
        </references>
      </pivotArea>
    </chartFormat>
    <chartFormat chart="0" format="53" series="1">
      <pivotArea type="data" outline="0" fieldPosition="0">
        <references count="2">
          <reference field="4294967294" count="1" selected="0">
            <x v="0"/>
          </reference>
          <reference field="0" count="1" selected="0">
            <x v="52"/>
          </reference>
        </references>
      </pivotArea>
    </chartFormat>
    <chartFormat chart="0" format="54" series="1">
      <pivotArea type="data" outline="0" fieldPosition="0">
        <references count="2">
          <reference field="4294967294" count="1" selected="0">
            <x v="0"/>
          </reference>
          <reference field="0" count="1" selected="0">
            <x v="53"/>
          </reference>
        </references>
      </pivotArea>
    </chartFormat>
    <chartFormat chart="0" format="55" series="1">
      <pivotArea type="data" outline="0" fieldPosition="0">
        <references count="2">
          <reference field="4294967294" count="1" selected="0">
            <x v="0"/>
          </reference>
          <reference field="0" count="1" selected="0">
            <x v="54"/>
          </reference>
        </references>
      </pivotArea>
    </chartFormat>
    <chartFormat chart="0" format="56" series="1">
      <pivotArea type="data" outline="0" fieldPosition="0">
        <references count="2">
          <reference field="4294967294" count="1" selected="0">
            <x v="0"/>
          </reference>
          <reference field="0" count="1" selected="0">
            <x v="55"/>
          </reference>
        </references>
      </pivotArea>
    </chartFormat>
    <chartFormat chart="0" format="57" series="1">
      <pivotArea type="data" outline="0" fieldPosition="0">
        <references count="2">
          <reference field="4294967294" count="1" selected="0">
            <x v="0"/>
          </reference>
          <reference field="0" count="1" selected="0">
            <x v="56"/>
          </reference>
        </references>
      </pivotArea>
    </chartFormat>
    <chartFormat chart="0" format="58" series="1">
      <pivotArea type="data" outline="0" fieldPosition="0">
        <references count="2">
          <reference field="4294967294" count="1" selected="0">
            <x v="0"/>
          </reference>
          <reference field="0" count="1" selected="0">
            <x v="57"/>
          </reference>
        </references>
      </pivotArea>
    </chartFormat>
    <chartFormat chart="0" format="59" series="1">
      <pivotArea type="data" outline="0" fieldPosition="0">
        <references count="2">
          <reference field="4294967294" count="1" selected="0">
            <x v="0"/>
          </reference>
          <reference field="0" count="1" selected="0">
            <x v="58"/>
          </reference>
        </references>
      </pivotArea>
    </chartFormat>
    <chartFormat chart="0" format="60" series="1">
      <pivotArea type="data" outline="0" fieldPosition="0">
        <references count="2">
          <reference field="4294967294" count="1" selected="0">
            <x v="0"/>
          </reference>
          <reference field="0" count="1" selected="0">
            <x v="59"/>
          </reference>
        </references>
      </pivotArea>
    </chartFormat>
    <chartFormat chart="0" format="61" series="1">
      <pivotArea type="data" outline="0" fieldPosition="0">
        <references count="2">
          <reference field="4294967294" count="1" selected="0">
            <x v="0"/>
          </reference>
          <reference field="0" count="1" selected="0">
            <x v="60"/>
          </reference>
        </references>
      </pivotArea>
    </chartFormat>
    <chartFormat chart="0" format="62" series="1">
      <pivotArea type="data" outline="0" fieldPosition="0">
        <references count="2">
          <reference field="4294967294" count="1" selected="0">
            <x v="0"/>
          </reference>
          <reference field="0" count="1" selected="0">
            <x v="61"/>
          </reference>
        </references>
      </pivotArea>
    </chartFormat>
    <chartFormat chart="0" format="63" series="1">
      <pivotArea type="data" outline="0" fieldPosition="0">
        <references count="2">
          <reference field="4294967294" count="1" selected="0">
            <x v="0"/>
          </reference>
          <reference field="0" count="1" selected="0">
            <x v="62"/>
          </reference>
        </references>
      </pivotArea>
    </chartFormat>
    <chartFormat chart="0" format="64" series="1">
      <pivotArea type="data" outline="0" fieldPosition="0">
        <references count="2">
          <reference field="4294967294" count="1" selected="0">
            <x v="0"/>
          </reference>
          <reference field="0" count="1" selected="0">
            <x v="63"/>
          </reference>
        </references>
      </pivotArea>
    </chartFormat>
    <chartFormat chart="0" format="65" series="1">
      <pivotArea type="data" outline="0" fieldPosition="0">
        <references count="2">
          <reference field="4294967294" count="1" selected="0">
            <x v="0"/>
          </reference>
          <reference field="0" count="1" selected="0">
            <x v="64"/>
          </reference>
        </references>
      </pivotArea>
    </chartFormat>
    <chartFormat chart="0" format="66" series="1">
      <pivotArea type="data" outline="0" fieldPosition="0">
        <references count="2">
          <reference field="4294967294" count="1" selected="0">
            <x v="0"/>
          </reference>
          <reference field="0" count="1" selected="0">
            <x v="65"/>
          </reference>
        </references>
      </pivotArea>
    </chartFormat>
    <chartFormat chart="0" format="67" series="1">
      <pivotArea type="data" outline="0" fieldPosition="0">
        <references count="2">
          <reference field="4294967294" count="1" selected="0">
            <x v="0"/>
          </reference>
          <reference field="0" count="1" selected="0">
            <x v="66"/>
          </reference>
        </references>
      </pivotArea>
    </chartFormat>
    <chartFormat chart="0" format="68" series="1">
      <pivotArea type="data" outline="0" fieldPosition="0">
        <references count="2">
          <reference field="4294967294" count="1" selected="0">
            <x v="0"/>
          </reference>
          <reference field="0" count="1" selected="0">
            <x v="67"/>
          </reference>
        </references>
      </pivotArea>
    </chartFormat>
    <chartFormat chart="0" format="69" series="1">
      <pivotArea type="data" outline="0" fieldPosition="0">
        <references count="2">
          <reference field="4294967294" count="1" selected="0">
            <x v="0"/>
          </reference>
          <reference field="0" count="1" selected="0">
            <x v="68"/>
          </reference>
        </references>
      </pivotArea>
    </chartFormat>
    <chartFormat chart="0" format="70" series="1">
      <pivotArea type="data" outline="0" fieldPosition="0">
        <references count="2">
          <reference field="4294967294" count="1" selected="0">
            <x v="0"/>
          </reference>
          <reference field="0" count="1" selected="0">
            <x v="69"/>
          </reference>
        </references>
      </pivotArea>
    </chartFormat>
    <chartFormat chart="0" format="71" series="1">
      <pivotArea type="data" outline="0" fieldPosition="0">
        <references count="2">
          <reference field="4294967294" count="1" selected="0">
            <x v="0"/>
          </reference>
          <reference field="0" count="1" selected="0">
            <x v="70"/>
          </reference>
        </references>
      </pivotArea>
    </chartFormat>
    <chartFormat chart="0" format="72" series="1">
      <pivotArea type="data" outline="0" fieldPosition="0">
        <references count="2">
          <reference field="4294967294" count="1" selected="0">
            <x v="0"/>
          </reference>
          <reference field="0" count="1" selected="0">
            <x v="71"/>
          </reference>
        </references>
      </pivotArea>
    </chartFormat>
    <chartFormat chart="0" format="73" series="1">
      <pivotArea type="data" outline="0" fieldPosition="0">
        <references count="2">
          <reference field="4294967294" count="1" selected="0">
            <x v="0"/>
          </reference>
          <reference field="0" count="1" selected="0">
            <x v="72"/>
          </reference>
        </references>
      </pivotArea>
    </chartFormat>
    <chartFormat chart="0" format="74" series="1">
      <pivotArea type="data" outline="0" fieldPosition="0">
        <references count="2">
          <reference field="4294967294" count="1" selected="0">
            <x v="0"/>
          </reference>
          <reference field="0" count="1" selected="0">
            <x v="73"/>
          </reference>
        </references>
      </pivotArea>
    </chartFormat>
    <chartFormat chart="0" format="75" series="1">
      <pivotArea type="data" outline="0" fieldPosition="0">
        <references count="2">
          <reference field="4294967294" count="1" selected="0">
            <x v="0"/>
          </reference>
          <reference field="0" count="1" selected="0">
            <x v="74"/>
          </reference>
        </references>
      </pivotArea>
    </chartFormat>
    <chartFormat chart="0" format="76" series="1">
      <pivotArea type="data" outline="0" fieldPosition="0">
        <references count="2">
          <reference field="4294967294" count="1" selected="0">
            <x v="0"/>
          </reference>
          <reference field="0" count="1" selected="0">
            <x v="75"/>
          </reference>
        </references>
      </pivotArea>
    </chartFormat>
    <chartFormat chart="0" format="77" series="1">
      <pivotArea type="data" outline="0" fieldPosition="0">
        <references count="2">
          <reference field="4294967294" count="1" selected="0">
            <x v="0"/>
          </reference>
          <reference field="0" count="1" selected="0">
            <x v="76"/>
          </reference>
        </references>
      </pivotArea>
    </chartFormat>
    <chartFormat chart="0" format="78" series="1">
      <pivotArea type="data" outline="0" fieldPosition="0">
        <references count="2">
          <reference field="4294967294" count="1" selected="0">
            <x v="0"/>
          </reference>
          <reference field="0" count="1" selected="0">
            <x v="77"/>
          </reference>
        </references>
      </pivotArea>
    </chartFormat>
    <chartFormat chart="0" format="79" series="1">
      <pivotArea type="data" outline="0" fieldPosition="0">
        <references count="2">
          <reference field="4294967294" count="1" selected="0">
            <x v="0"/>
          </reference>
          <reference field="0" count="1" selected="0">
            <x v="78"/>
          </reference>
        </references>
      </pivotArea>
    </chartFormat>
    <chartFormat chart="0" format="80" series="1">
      <pivotArea type="data" outline="0" fieldPosition="0">
        <references count="2">
          <reference field="4294967294" count="1" selected="0">
            <x v="0"/>
          </reference>
          <reference field="0" count="1" selected="0">
            <x v="79"/>
          </reference>
        </references>
      </pivotArea>
    </chartFormat>
    <chartFormat chart="0" format="81" series="1">
      <pivotArea type="data" outline="0" fieldPosition="0">
        <references count="2">
          <reference field="4294967294" count="1" selected="0">
            <x v="0"/>
          </reference>
          <reference field="0" count="1" selected="0">
            <x v="80"/>
          </reference>
        </references>
      </pivotArea>
    </chartFormat>
    <chartFormat chart="0" format="82" series="1">
      <pivotArea type="data" outline="0" fieldPosition="0">
        <references count="2">
          <reference field="4294967294" count="1" selected="0">
            <x v="0"/>
          </reference>
          <reference field="0" count="1" selected="0">
            <x v="81"/>
          </reference>
        </references>
      </pivotArea>
    </chartFormat>
    <chartFormat chart="0" format="83" series="1">
      <pivotArea type="data" outline="0" fieldPosition="0">
        <references count="2">
          <reference field="4294967294" count="1" selected="0">
            <x v="0"/>
          </reference>
          <reference field="0" count="1" selected="0">
            <x v="82"/>
          </reference>
        </references>
      </pivotArea>
    </chartFormat>
    <chartFormat chart="0" format="84" series="1">
      <pivotArea type="data" outline="0" fieldPosition="0">
        <references count="2">
          <reference field="4294967294" count="1" selected="0">
            <x v="0"/>
          </reference>
          <reference field="0" count="1" selected="0">
            <x v="83"/>
          </reference>
        </references>
      </pivotArea>
    </chartFormat>
    <chartFormat chart="0" format="85" series="1">
      <pivotArea type="data" outline="0" fieldPosition="0">
        <references count="2">
          <reference field="4294967294" count="1" selected="0">
            <x v="0"/>
          </reference>
          <reference field="0" count="1" selected="0">
            <x v="84"/>
          </reference>
        </references>
      </pivotArea>
    </chartFormat>
    <chartFormat chart="0" format="86" series="1">
      <pivotArea type="data" outline="0" fieldPosition="0">
        <references count="2">
          <reference field="4294967294" count="1" selected="0">
            <x v="0"/>
          </reference>
          <reference field="0" count="1" selected="0">
            <x v="85"/>
          </reference>
        </references>
      </pivotArea>
    </chartFormat>
    <chartFormat chart="0" format="87" series="1">
      <pivotArea type="data" outline="0" fieldPosition="0">
        <references count="2">
          <reference field="4294967294" count="1" selected="0">
            <x v="0"/>
          </reference>
          <reference field="0" count="1" selected="0">
            <x v="86"/>
          </reference>
        </references>
      </pivotArea>
    </chartFormat>
    <chartFormat chart="0" format="88" series="1">
      <pivotArea type="data" outline="0" fieldPosition="0">
        <references count="2">
          <reference field="4294967294" count="1" selected="0">
            <x v="0"/>
          </reference>
          <reference field="0" count="1" selected="0">
            <x v="87"/>
          </reference>
        </references>
      </pivotArea>
    </chartFormat>
    <chartFormat chart="0" format="89" series="1">
      <pivotArea type="data" outline="0" fieldPosition="0">
        <references count="2">
          <reference field="4294967294" count="1" selected="0">
            <x v="0"/>
          </reference>
          <reference field="0" count="1" selected="0">
            <x v="88"/>
          </reference>
        </references>
      </pivotArea>
    </chartFormat>
    <chartFormat chart="0" format="90" series="1">
      <pivotArea type="data" outline="0" fieldPosition="0">
        <references count="2">
          <reference field="4294967294" count="1" selected="0">
            <x v="0"/>
          </reference>
          <reference field="0" count="1" selected="0">
            <x v="89"/>
          </reference>
        </references>
      </pivotArea>
    </chartFormat>
    <chartFormat chart="0" format="91" series="1">
      <pivotArea type="data" outline="0" fieldPosition="0">
        <references count="2">
          <reference field="4294967294" count="1" selected="0">
            <x v="0"/>
          </reference>
          <reference field="0" count="1" selected="0">
            <x v="90"/>
          </reference>
        </references>
      </pivotArea>
    </chartFormat>
    <chartFormat chart="0" format="92" series="1">
      <pivotArea type="data" outline="0" fieldPosition="0">
        <references count="2">
          <reference field="4294967294" count="1" selected="0">
            <x v="0"/>
          </reference>
          <reference field="0" count="1" selected="0">
            <x v="91"/>
          </reference>
        </references>
      </pivotArea>
    </chartFormat>
    <chartFormat chart="0" format="93" series="1">
      <pivotArea type="data" outline="0" fieldPosition="0">
        <references count="2">
          <reference field="4294967294" count="1" selected="0">
            <x v="0"/>
          </reference>
          <reference field="0" count="1" selected="0">
            <x v="92"/>
          </reference>
        </references>
      </pivotArea>
    </chartFormat>
    <chartFormat chart="0" format="94" series="1">
      <pivotArea type="data" outline="0" fieldPosition="0">
        <references count="2">
          <reference field="4294967294" count="1" selected="0">
            <x v="0"/>
          </reference>
          <reference field="0" count="1" selected="0">
            <x v="93"/>
          </reference>
        </references>
      </pivotArea>
    </chartFormat>
    <chartFormat chart="0" format="95" series="1">
      <pivotArea type="data" outline="0" fieldPosition="0">
        <references count="2">
          <reference field="4294967294" count="1" selected="0">
            <x v="0"/>
          </reference>
          <reference field="0" count="1" selected="0">
            <x v="94"/>
          </reference>
        </references>
      </pivotArea>
    </chartFormat>
    <chartFormat chart="0" format="96" series="1">
      <pivotArea type="data" outline="0" fieldPosition="0">
        <references count="2">
          <reference field="4294967294" count="1" selected="0">
            <x v="0"/>
          </reference>
          <reference field="0" count="1" selected="0">
            <x v="95"/>
          </reference>
        </references>
      </pivotArea>
    </chartFormat>
    <chartFormat chart="0" format="97" series="1">
      <pivotArea type="data" outline="0" fieldPosition="0">
        <references count="2">
          <reference field="4294967294" count="1" selected="0">
            <x v="0"/>
          </reference>
          <reference field="0" count="1" selected="0">
            <x v="96"/>
          </reference>
        </references>
      </pivotArea>
    </chartFormat>
    <chartFormat chart="0" format="98" series="1">
      <pivotArea type="data" outline="0" fieldPosition="0">
        <references count="2">
          <reference field="4294967294" count="1" selected="0">
            <x v="0"/>
          </reference>
          <reference field="0" count="1" selected="0">
            <x v="97"/>
          </reference>
        </references>
      </pivotArea>
    </chartFormat>
    <chartFormat chart="0" format="99" series="1">
      <pivotArea type="data" outline="0" fieldPosition="0">
        <references count="2">
          <reference field="4294967294" count="1" selected="0">
            <x v="0"/>
          </reference>
          <reference field="0" count="1" selected="0">
            <x v="98"/>
          </reference>
        </references>
      </pivotArea>
    </chartFormat>
    <chartFormat chart="0" format="100" series="1">
      <pivotArea type="data" outline="0" fieldPosition="0">
        <references count="2">
          <reference field="4294967294" count="1" selected="0">
            <x v="0"/>
          </reference>
          <reference field="0" count="1" selected="0">
            <x v="99"/>
          </reference>
        </references>
      </pivotArea>
    </chartFormat>
    <chartFormat chart="0" format="101" series="1">
      <pivotArea type="data" outline="0" fieldPosition="0">
        <references count="2">
          <reference field="4294967294" count="1" selected="0">
            <x v="0"/>
          </reference>
          <reference field="0" count="1" selected="0">
            <x v="100"/>
          </reference>
        </references>
      </pivotArea>
    </chartFormat>
    <chartFormat chart="0" format="102" series="1">
      <pivotArea type="data" outline="0" fieldPosition="0">
        <references count="2">
          <reference field="4294967294" count="1" selected="0">
            <x v="0"/>
          </reference>
          <reference field="0" count="1" selected="0">
            <x v="101"/>
          </reference>
        </references>
      </pivotArea>
    </chartFormat>
    <chartFormat chart="0" format="103" series="1">
      <pivotArea type="data" outline="0" fieldPosition="0">
        <references count="2">
          <reference field="4294967294" count="1" selected="0">
            <x v="0"/>
          </reference>
          <reference field="0" count="1" selected="0">
            <x v="102"/>
          </reference>
        </references>
      </pivotArea>
    </chartFormat>
    <chartFormat chart="0" format="104" series="1">
      <pivotArea type="data" outline="0" fieldPosition="0">
        <references count="2">
          <reference field="4294967294" count="1" selected="0">
            <x v="0"/>
          </reference>
          <reference field="0" count="1" selected="0">
            <x v="103"/>
          </reference>
        </references>
      </pivotArea>
    </chartFormat>
    <chartFormat chart="0" format="105" series="1">
      <pivotArea type="data" outline="0" fieldPosition="0">
        <references count="2">
          <reference field="4294967294" count="1" selected="0">
            <x v="0"/>
          </reference>
          <reference field="0" count="1" selected="0">
            <x v="104"/>
          </reference>
        </references>
      </pivotArea>
    </chartFormat>
    <chartFormat chart="0" format="106" series="1">
      <pivotArea type="data" outline="0" fieldPosition="0">
        <references count="2">
          <reference field="4294967294" count="1" selected="0">
            <x v="0"/>
          </reference>
          <reference field="0" count="1" selected="0">
            <x v="105"/>
          </reference>
        </references>
      </pivotArea>
    </chartFormat>
    <chartFormat chart="0" format="107" series="1">
      <pivotArea type="data" outline="0" fieldPosition="0">
        <references count="2">
          <reference field="4294967294" count="1" selected="0">
            <x v="0"/>
          </reference>
          <reference field="0" count="1" selected="0">
            <x v="106"/>
          </reference>
        </references>
      </pivotArea>
    </chartFormat>
    <chartFormat chart="0" format="108" series="1">
      <pivotArea type="data" outline="0" fieldPosition="0">
        <references count="2">
          <reference field="4294967294" count="1" selected="0">
            <x v="0"/>
          </reference>
          <reference field="0" count="1" selected="0">
            <x v="107"/>
          </reference>
        </references>
      </pivotArea>
    </chartFormat>
    <chartFormat chart="0" format="109" series="1">
      <pivotArea type="data" outline="0" fieldPosition="0">
        <references count="2">
          <reference field="4294967294" count="1" selected="0">
            <x v="0"/>
          </reference>
          <reference field="0" count="1" selected="0">
            <x v="108"/>
          </reference>
        </references>
      </pivotArea>
    </chartFormat>
    <chartFormat chart="0" format="110" series="1">
      <pivotArea type="data" outline="0" fieldPosition="0">
        <references count="2">
          <reference field="4294967294" count="1" selected="0">
            <x v="0"/>
          </reference>
          <reference field="0" count="1" selected="0">
            <x v="109"/>
          </reference>
        </references>
      </pivotArea>
    </chartFormat>
    <chartFormat chart="0" format="111" series="1">
      <pivotArea type="data" outline="0" fieldPosition="0">
        <references count="2">
          <reference field="4294967294" count="1" selected="0">
            <x v="0"/>
          </reference>
          <reference field="0" count="1" selected="0">
            <x v="110"/>
          </reference>
        </references>
      </pivotArea>
    </chartFormat>
    <chartFormat chart="0" format="112" series="1">
      <pivotArea type="data" outline="0" fieldPosition="0">
        <references count="2">
          <reference field="4294967294" count="1" selected="0">
            <x v="0"/>
          </reference>
          <reference field="0" count="1" selected="0">
            <x v="111"/>
          </reference>
        </references>
      </pivotArea>
    </chartFormat>
    <chartFormat chart="0" format="113" series="1">
      <pivotArea type="data" outline="0" fieldPosition="0">
        <references count="2">
          <reference field="4294967294" count="1" selected="0">
            <x v="0"/>
          </reference>
          <reference field="0" count="1" selected="0">
            <x v="112"/>
          </reference>
        </references>
      </pivotArea>
    </chartFormat>
    <chartFormat chart="0" format="114" series="1">
      <pivotArea type="data" outline="0" fieldPosition="0">
        <references count="2">
          <reference field="4294967294" count="1" selected="0">
            <x v="0"/>
          </reference>
          <reference field="0" count="1" selected="0">
            <x v="113"/>
          </reference>
        </references>
      </pivotArea>
    </chartFormat>
    <chartFormat chart="0" format="115" series="1">
      <pivotArea type="data" outline="0" fieldPosition="0">
        <references count="2">
          <reference field="4294967294" count="1" selected="0">
            <x v="0"/>
          </reference>
          <reference field="0" count="1" selected="0">
            <x v="114"/>
          </reference>
        </references>
      </pivotArea>
    </chartFormat>
    <chartFormat chart="0" format="116" series="1">
      <pivotArea type="data" outline="0" fieldPosition="0">
        <references count="2">
          <reference field="4294967294" count="1" selected="0">
            <x v="0"/>
          </reference>
          <reference field="0" count="1" selected="0">
            <x v="115"/>
          </reference>
        </references>
      </pivotArea>
    </chartFormat>
    <chartFormat chart="0" format="117" series="1">
      <pivotArea type="data" outline="0" fieldPosition="0">
        <references count="2">
          <reference field="4294967294" count="1" selected="0">
            <x v="0"/>
          </reference>
          <reference field="0" count="1" selected="0">
            <x v="116"/>
          </reference>
        </references>
      </pivotArea>
    </chartFormat>
    <chartFormat chart="0" format="118" series="1">
      <pivotArea type="data" outline="0" fieldPosition="0">
        <references count="2">
          <reference field="4294967294" count="1" selected="0">
            <x v="0"/>
          </reference>
          <reference field="0" count="1" selected="0">
            <x v="117"/>
          </reference>
        </references>
      </pivotArea>
    </chartFormat>
    <chartFormat chart="0" format="119" series="1">
      <pivotArea type="data" outline="0" fieldPosition="0">
        <references count="2">
          <reference field="4294967294" count="1" selected="0">
            <x v="0"/>
          </reference>
          <reference field="0" count="1" selected="0">
            <x v="118"/>
          </reference>
        </references>
      </pivotArea>
    </chartFormat>
    <chartFormat chart="0" format="120" series="1">
      <pivotArea type="data" outline="0" fieldPosition="0">
        <references count="2">
          <reference field="4294967294" count="1" selected="0">
            <x v="0"/>
          </reference>
          <reference field="0" count="1" selected="0">
            <x v="119"/>
          </reference>
        </references>
      </pivotArea>
    </chartFormat>
    <chartFormat chart="0" format="121" series="1">
      <pivotArea type="data" outline="0" fieldPosition="0">
        <references count="2">
          <reference field="4294967294" count="1" selected="0">
            <x v="0"/>
          </reference>
          <reference field="0" count="1" selected="0">
            <x v="120"/>
          </reference>
        </references>
      </pivotArea>
    </chartFormat>
    <chartFormat chart="0" format="122" series="1">
      <pivotArea type="data" outline="0" fieldPosition="0">
        <references count="2">
          <reference field="4294967294" count="1" selected="0">
            <x v="0"/>
          </reference>
          <reference field="0" count="1" selected="0">
            <x v="121"/>
          </reference>
        </references>
      </pivotArea>
    </chartFormat>
    <chartFormat chart="0" format="123" series="1">
      <pivotArea type="data" outline="0" fieldPosition="0">
        <references count="2">
          <reference field="4294967294" count="1" selected="0">
            <x v="0"/>
          </reference>
          <reference field="0" count="1" selected="0">
            <x v="122"/>
          </reference>
        </references>
      </pivotArea>
    </chartFormat>
    <chartFormat chart="0" format="124" series="1">
      <pivotArea type="data" outline="0" fieldPosition="0">
        <references count="2">
          <reference field="4294967294" count="1" selected="0">
            <x v="0"/>
          </reference>
          <reference field="0" count="1" selected="0">
            <x v="123"/>
          </reference>
        </references>
      </pivotArea>
    </chartFormat>
    <chartFormat chart="0" format="125" series="1">
      <pivotArea type="data" outline="0" fieldPosition="0">
        <references count="2">
          <reference field="4294967294" count="1" selected="0">
            <x v="0"/>
          </reference>
          <reference field="0" count="1" selected="0">
            <x v="124"/>
          </reference>
        </references>
      </pivotArea>
    </chartFormat>
    <chartFormat chart="0" format="126" series="1">
      <pivotArea type="data" outline="0" fieldPosition="0">
        <references count="2">
          <reference field="4294967294" count="1" selected="0">
            <x v="0"/>
          </reference>
          <reference field="0" count="1" selected="0">
            <x v="125"/>
          </reference>
        </references>
      </pivotArea>
    </chartFormat>
    <chartFormat chart="0" format="127" series="1">
      <pivotArea type="data" outline="0" fieldPosition="0">
        <references count="2">
          <reference field="4294967294" count="1" selected="0">
            <x v="0"/>
          </reference>
          <reference field="0" count="1" selected="0">
            <x v="126"/>
          </reference>
        </references>
      </pivotArea>
    </chartFormat>
    <chartFormat chart="0" format="128" series="1">
      <pivotArea type="data" outline="0" fieldPosition="0">
        <references count="2">
          <reference field="4294967294" count="1" selected="0">
            <x v="0"/>
          </reference>
          <reference field="0" count="1" selected="0">
            <x v="127"/>
          </reference>
        </references>
      </pivotArea>
    </chartFormat>
    <chartFormat chart="0" format="129" series="1">
      <pivotArea type="data" outline="0" fieldPosition="0">
        <references count="2">
          <reference field="4294967294" count="1" selected="0">
            <x v="0"/>
          </reference>
          <reference field="0" count="1" selected="0">
            <x v="128"/>
          </reference>
        </references>
      </pivotArea>
    </chartFormat>
    <chartFormat chart="0" format="130" series="1">
      <pivotArea type="data" outline="0" fieldPosition="0">
        <references count="2">
          <reference field="4294967294" count="1" selected="0">
            <x v="0"/>
          </reference>
          <reference field="0" count="1" selected="0">
            <x v="129"/>
          </reference>
        </references>
      </pivotArea>
    </chartFormat>
    <chartFormat chart="0" format="131" series="1">
      <pivotArea type="data" outline="0" fieldPosition="0">
        <references count="2">
          <reference field="4294967294" count="1" selected="0">
            <x v="0"/>
          </reference>
          <reference field="0" count="1" selected="0">
            <x v="130"/>
          </reference>
        </references>
      </pivotArea>
    </chartFormat>
    <chartFormat chart="0" format="132" series="1">
      <pivotArea type="data" outline="0" fieldPosition="0">
        <references count="2">
          <reference field="4294967294" count="1" selected="0">
            <x v="0"/>
          </reference>
          <reference field="0" count="1" selected="0">
            <x v="131"/>
          </reference>
        </references>
      </pivotArea>
    </chartFormat>
    <chartFormat chart="0" format="133" series="1">
      <pivotArea type="data" outline="0" fieldPosition="0">
        <references count="2">
          <reference field="4294967294" count="1" selected="0">
            <x v="0"/>
          </reference>
          <reference field="0" count="1" selected="0">
            <x v="132"/>
          </reference>
        </references>
      </pivotArea>
    </chartFormat>
    <chartFormat chart="0" format="134" series="1">
      <pivotArea type="data" outline="0" fieldPosition="0">
        <references count="2">
          <reference field="4294967294" count="1" selected="0">
            <x v="0"/>
          </reference>
          <reference field="0" count="1" selected="0">
            <x v="133"/>
          </reference>
        </references>
      </pivotArea>
    </chartFormat>
    <chartFormat chart="0" format="135" series="1">
      <pivotArea type="data" outline="0" fieldPosition="0">
        <references count="2">
          <reference field="4294967294" count="1" selected="0">
            <x v="0"/>
          </reference>
          <reference field="0" count="1" selected="0">
            <x v="134"/>
          </reference>
        </references>
      </pivotArea>
    </chartFormat>
    <chartFormat chart="0" format="136" series="1">
      <pivotArea type="data" outline="0" fieldPosition="0">
        <references count="2">
          <reference field="4294967294" count="1" selected="0">
            <x v="0"/>
          </reference>
          <reference field="0" count="1" selected="0">
            <x v="135"/>
          </reference>
        </references>
      </pivotArea>
    </chartFormat>
    <chartFormat chart="0" format="137" series="1">
      <pivotArea type="data" outline="0" fieldPosition="0">
        <references count="2">
          <reference field="4294967294" count="1" selected="0">
            <x v="0"/>
          </reference>
          <reference field="0" count="1" selected="0">
            <x v="136"/>
          </reference>
        </references>
      </pivotArea>
    </chartFormat>
    <chartFormat chart="0" format="138" series="1">
      <pivotArea type="data" outline="0" fieldPosition="0">
        <references count="2">
          <reference field="4294967294" count="1" selected="0">
            <x v="0"/>
          </reference>
          <reference field="0" count="1" selected="0">
            <x v="137"/>
          </reference>
        </references>
      </pivotArea>
    </chartFormat>
    <chartFormat chart="0" format="139" series="1">
      <pivotArea type="data" outline="0" fieldPosition="0">
        <references count="2">
          <reference field="4294967294" count="1" selected="0">
            <x v="0"/>
          </reference>
          <reference field="0" count="1" selected="0">
            <x v="138"/>
          </reference>
        </references>
      </pivotArea>
    </chartFormat>
    <chartFormat chart="0" format="140" series="1">
      <pivotArea type="data" outline="0" fieldPosition="0">
        <references count="2">
          <reference field="4294967294" count="1" selected="0">
            <x v="0"/>
          </reference>
          <reference field="0" count="1" selected="0">
            <x v="139"/>
          </reference>
        </references>
      </pivotArea>
    </chartFormat>
    <chartFormat chart="0" format="141" series="1">
      <pivotArea type="data" outline="0" fieldPosition="0">
        <references count="2">
          <reference field="4294967294" count="1" selected="0">
            <x v="0"/>
          </reference>
          <reference field="0" count="1" selected="0">
            <x v="140"/>
          </reference>
        </references>
      </pivotArea>
    </chartFormat>
    <chartFormat chart="0" format="142" series="1">
      <pivotArea type="data" outline="0" fieldPosition="0">
        <references count="2">
          <reference field="4294967294" count="1" selected="0">
            <x v="0"/>
          </reference>
          <reference field="0" count="1" selected="0">
            <x v="141"/>
          </reference>
        </references>
      </pivotArea>
    </chartFormat>
    <chartFormat chart="0" format="143" series="1">
      <pivotArea type="data" outline="0" fieldPosition="0">
        <references count="2">
          <reference field="4294967294" count="1" selected="0">
            <x v="0"/>
          </reference>
          <reference field="0" count="1" selected="0">
            <x v="142"/>
          </reference>
        </references>
      </pivotArea>
    </chartFormat>
    <chartFormat chart="0" format="144" series="1">
      <pivotArea type="data" outline="0" fieldPosition="0">
        <references count="2">
          <reference field="4294967294" count="1" selected="0">
            <x v="0"/>
          </reference>
          <reference field="0" count="1" selected="0">
            <x v="143"/>
          </reference>
        </references>
      </pivotArea>
    </chartFormat>
    <chartFormat chart="0" format="145" series="1">
      <pivotArea type="data" outline="0" fieldPosition="0">
        <references count="2">
          <reference field="4294967294" count="1" selected="0">
            <x v="0"/>
          </reference>
          <reference field="0" count="1" selected="0">
            <x v="144"/>
          </reference>
        </references>
      </pivotArea>
    </chartFormat>
    <chartFormat chart="0" format="146" series="1">
      <pivotArea type="data" outline="0" fieldPosition="0">
        <references count="2">
          <reference field="4294967294" count="1" selected="0">
            <x v="0"/>
          </reference>
          <reference field="0" count="1" selected="0">
            <x v="145"/>
          </reference>
        </references>
      </pivotArea>
    </chartFormat>
    <chartFormat chart="0" format="147" series="1">
      <pivotArea type="data" outline="0" fieldPosition="0">
        <references count="2">
          <reference field="4294967294" count="1" selected="0">
            <x v="0"/>
          </reference>
          <reference field="0" count="1" selected="0">
            <x v="146"/>
          </reference>
        </references>
      </pivotArea>
    </chartFormat>
    <chartFormat chart="0" format="148" series="1">
      <pivotArea type="data" outline="0" fieldPosition="0">
        <references count="2">
          <reference field="4294967294" count="1" selected="0">
            <x v="0"/>
          </reference>
          <reference field="0" count="1" selected="0">
            <x v="147"/>
          </reference>
        </references>
      </pivotArea>
    </chartFormat>
    <chartFormat chart="0" format="149" series="1">
      <pivotArea type="data" outline="0" fieldPosition="0">
        <references count="2">
          <reference field="4294967294" count="1" selected="0">
            <x v="0"/>
          </reference>
          <reference field="0" count="1" selected="0">
            <x v="148"/>
          </reference>
        </references>
      </pivotArea>
    </chartFormat>
    <chartFormat chart="0" format="150" series="1">
      <pivotArea type="data" outline="0" fieldPosition="0">
        <references count="2">
          <reference field="4294967294" count="1" selected="0">
            <x v="0"/>
          </reference>
          <reference field="0" count="1" selected="0">
            <x v="149"/>
          </reference>
        </references>
      </pivotArea>
    </chartFormat>
    <chartFormat chart="0" format="151" series="1">
      <pivotArea type="data" outline="0" fieldPosition="0">
        <references count="2">
          <reference field="4294967294" count="1" selected="0">
            <x v="0"/>
          </reference>
          <reference field="0" count="1" selected="0">
            <x v="150"/>
          </reference>
        </references>
      </pivotArea>
    </chartFormat>
    <chartFormat chart="0" format="152" series="1">
      <pivotArea type="data" outline="0" fieldPosition="0">
        <references count="2">
          <reference field="4294967294" count="1" selected="0">
            <x v="0"/>
          </reference>
          <reference field="0" count="1" selected="0">
            <x v="151"/>
          </reference>
        </references>
      </pivotArea>
    </chartFormat>
    <chartFormat chart="0" format="153" series="1">
      <pivotArea type="data" outline="0" fieldPosition="0">
        <references count="2">
          <reference field="4294967294" count="1" selected="0">
            <x v="0"/>
          </reference>
          <reference field="0" count="1" selected="0">
            <x v="152"/>
          </reference>
        </references>
      </pivotArea>
    </chartFormat>
    <chartFormat chart="0" format="154" series="1">
      <pivotArea type="data" outline="0" fieldPosition="0">
        <references count="2">
          <reference field="4294967294" count="1" selected="0">
            <x v="0"/>
          </reference>
          <reference field="0" count="1" selected="0">
            <x v="153"/>
          </reference>
        </references>
      </pivotArea>
    </chartFormat>
    <chartFormat chart="0" format="155" series="1">
      <pivotArea type="data" outline="0" fieldPosition="0">
        <references count="2">
          <reference field="4294967294" count="1" selected="0">
            <x v="0"/>
          </reference>
          <reference field="0" count="1" selected="0">
            <x v="154"/>
          </reference>
        </references>
      </pivotArea>
    </chartFormat>
    <chartFormat chart="0" format="156" series="1">
      <pivotArea type="data" outline="0" fieldPosition="0">
        <references count="2">
          <reference field="4294967294" count="1" selected="0">
            <x v="0"/>
          </reference>
          <reference field="0" count="1" selected="0">
            <x v="155"/>
          </reference>
        </references>
      </pivotArea>
    </chartFormat>
    <chartFormat chart="0" format="157" series="1">
      <pivotArea type="data" outline="0" fieldPosition="0">
        <references count="2">
          <reference field="4294967294" count="1" selected="0">
            <x v="0"/>
          </reference>
          <reference field="0" count="1" selected="0">
            <x v="156"/>
          </reference>
        </references>
      </pivotArea>
    </chartFormat>
    <chartFormat chart="0" format="158" series="1">
      <pivotArea type="data" outline="0" fieldPosition="0">
        <references count="2">
          <reference field="4294967294" count="1" selected="0">
            <x v="0"/>
          </reference>
          <reference field="0" count="1" selected="0">
            <x v="157"/>
          </reference>
        </references>
      </pivotArea>
    </chartFormat>
    <chartFormat chart="0" format="159" series="1">
      <pivotArea type="data" outline="0" fieldPosition="0">
        <references count="2">
          <reference field="4294967294" count="1" selected="0">
            <x v="0"/>
          </reference>
          <reference field="0" count="1" selected="0">
            <x v="158"/>
          </reference>
        </references>
      </pivotArea>
    </chartFormat>
    <chartFormat chart="0" format="160" series="1">
      <pivotArea type="data" outline="0" fieldPosition="0">
        <references count="2">
          <reference field="4294967294" count="1" selected="0">
            <x v="0"/>
          </reference>
          <reference field="0" count="1" selected="0">
            <x v="159"/>
          </reference>
        </references>
      </pivotArea>
    </chartFormat>
    <chartFormat chart="0" format="161" series="1">
      <pivotArea type="data" outline="0" fieldPosition="0">
        <references count="2">
          <reference field="4294967294" count="1" selected="0">
            <x v="0"/>
          </reference>
          <reference field="0" count="1" selected="0">
            <x v="160"/>
          </reference>
        </references>
      </pivotArea>
    </chartFormat>
    <chartFormat chart="0" format="162" series="1">
      <pivotArea type="data" outline="0" fieldPosition="0">
        <references count="2">
          <reference field="4294967294" count="1" selected="0">
            <x v="0"/>
          </reference>
          <reference field="0" count="1" selected="0">
            <x v="161"/>
          </reference>
        </references>
      </pivotArea>
    </chartFormat>
    <chartFormat chart="0" format="163" series="1">
      <pivotArea type="data" outline="0" fieldPosition="0">
        <references count="2">
          <reference field="4294967294" count="1" selected="0">
            <x v="0"/>
          </reference>
          <reference field="0" count="1" selected="0">
            <x v="162"/>
          </reference>
        </references>
      </pivotArea>
    </chartFormat>
    <chartFormat chart="0" format="164" series="1">
      <pivotArea type="data" outline="0" fieldPosition="0">
        <references count="2">
          <reference field="4294967294" count="1" selected="0">
            <x v="0"/>
          </reference>
          <reference field="0" count="1" selected="0">
            <x v="163"/>
          </reference>
        </references>
      </pivotArea>
    </chartFormat>
    <chartFormat chart="0" format="165" series="1">
      <pivotArea type="data" outline="0" fieldPosition="0">
        <references count="2">
          <reference field="4294967294" count="1" selected="0">
            <x v="0"/>
          </reference>
          <reference field="0" count="1" selected="0">
            <x v="164"/>
          </reference>
        </references>
      </pivotArea>
    </chartFormat>
    <chartFormat chart="0" format="166" series="1">
      <pivotArea type="data" outline="0" fieldPosition="0">
        <references count="2">
          <reference field="4294967294" count="1" selected="0">
            <x v="0"/>
          </reference>
          <reference field="0" count="1" selected="0">
            <x v="165"/>
          </reference>
        </references>
      </pivotArea>
    </chartFormat>
    <chartFormat chart="0" format="167" series="1">
      <pivotArea type="data" outline="0" fieldPosition="0">
        <references count="2">
          <reference field="4294967294" count="1" selected="0">
            <x v="0"/>
          </reference>
          <reference field="0" count="1" selected="0">
            <x v="166"/>
          </reference>
        </references>
      </pivotArea>
    </chartFormat>
    <chartFormat chart="0" format="168" series="1">
      <pivotArea type="data" outline="0" fieldPosition="0">
        <references count="2">
          <reference field="4294967294" count="1" selected="0">
            <x v="0"/>
          </reference>
          <reference field="0" count="1" selected="0">
            <x v="167"/>
          </reference>
        </references>
      </pivotArea>
    </chartFormat>
    <chartFormat chart="0" format="169" series="1">
      <pivotArea type="data" outline="0" fieldPosition="0">
        <references count="2">
          <reference field="4294967294" count="1" selected="0">
            <x v="0"/>
          </reference>
          <reference field="0" count="1" selected="0">
            <x v="168"/>
          </reference>
        </references>
      </pivotArea>
    </chartFormat>
    <chartFormat chart="0" format="170" series="1">
      <pivotArea type="data" outline="0" fieldPosition="0">
        <references count="2">
          <reference field="4294967294" count="1" selected="0">
            <x v="0"/>
          </reference>
          <reference field="0" count="1" selected="0">
            <x v="169"/>
          </reference>
        </references>
      </pivotArea>
    </chartFormat>
    <chartFormat chart="0" format="171" series="1">
      <pivotArea type="data" outline="0" fieldPosition="0">
        <references count="2">
          <reference field="4294967294" count="1" selected="0">
            <x v="0"/>
          </reference>
          <reference field="0" count="1" selected="0">
            <x v="170"/>
          </reference>
        </references>
      </pivotArea>
    </chartFormat>
    <chartFormat chart="0" format="172" series="1">
      <pivotArea type="data" outline="0" fieldPosition="0">
        <references count="2">
          <reference field="4294967294" count="1" selected="0">
            <x v="0"/>
          </reference>
          <reference field="0" count="1" selected="0">
            <x v="171"/>
          </reference>
        </references>
      </pivotArea>
    </chartFormat>
    <chartFormat chart="0" format="173" series="1">
      <pivotArea type="data" outline="0" fieldPosition="0">
        <references count="2">
          <reference field="4294967294" count="1" selected="0">
            <x v="0"/>
          </reference>
          <reference field="0" count="1" selected="0">
            <x v="172"/>
          </reference>
        </references>
      </pivotArea>
    </chartFormat>
    <chartFormat chart="0" format="174" series="1">
      <pivotArea type="data" outline="0" fieldPosition="0">
        <references count="2">
          <reference field="4294967294" count="1" selected="0">
            <x v="0"/>
          </reference>
          <reference field="0" count="1" selected="0">
            <x v="173"/>
          </reference>
        </references>
      </pivotArea>
    </chartFormat>
    <chartFormat chart="0" format="175" series="1">
      <pivotArea type="data" outline="0" fieldPosition="0">
        <references count="2">
          <reference field="4294967294" count="1" selected="0">
            <x v="0"/>
          </reference>
          <reference field="0" count="1" selected="0">
            <x v="174"/>
          </reference>
        </references>
      </pivotArea>
    </chartFormat>
    <chartFormat chart="0" format="176" series="1">
      <pivotArea type="data" outline="0" fieldPosition="0">
        <references count="2">
          <reference field="4294967294" count="1" selected="0">
            <x v="0"/>
          </reference>
          <reference field="0" count="1" selected="0">
            <x v="175"/>
          </reference>
        </references>
      </pivotArea>
    </chartFormat>
    <chartFormat chart="0" format="177" series="1">
      <pivotArea type="data" outline="0" fieldPosition="0">
        <references count="2">
          <reference field="4294967294" count="1" selected="0">
            <x v="0"/>
          </reference>
          <reference field="0" count="1" selected="0">
            <x v="176"/>
          </reference>
        </references>
      </pivotArea>
    </chartFormat>
    <chartFormat chart="0" format="178" series="1">
      <pivotArea type="data" outline="0" fieldPosition="0">
        <references count="2">
          <reference field="4294967294" count="1" selected="0">
            <x v="0"/>
          </reference>
          <reference field="0" count="1" selected="0">
            <x v="177"/>
          </reference>
        </references>
      </pivotArea>
    </chartFormat>
    <chartFormat chart="0" format="179" series="1">
      <pivotArea type="data" outline="0" fieldPosition="0">
        <references count="2">
          <reference field="4294967294" count="1" selected="0">
            <x v="0"/>
          </reference>
          <reference field="0" count="1" selected="0">
            <x v="178"/>
          </reference>
        </references>
      </pivotArea>
    </chartFormat>
    <chartFormat chart="0" format="180" series="1">
      <pivotArea type="data" outline="0" fieldPosition="0">
        <references count="2">
          <reference field="4294967294" count="1" selected="0">
            <x v="0"/>
          </reference>
          <reference field="0" count="1" selected="0">
            <x v="179"/>
          </reference>
        </references>
      </pivotArea>
    </chartFormat>
    <chartFormat chart="0" format="181" series="1">
      <pivotArea type="data" outline="0" fieldPosition="0">
        <references count="2">
          <reference field="4294967294" count="1" selected="0">
            <x v="0"/>
          </reference>
          <reference field="0" count="1" selected="0">
            <x v="180"/>
          </reference>
        </references>
      </pivotArea>
    </chartFormat>
    <chartFormat chart="0" format="182" series="1">
      <pivotArea type="data" outline="0" fieldPosition="0">
        <references count="2">
          <reference field="4294967294" count="1" selected="0">
            <x v="0"/>
          </reference>
          <reference field="0" count="1" selected="0">
            <x v="181"/>
          </reference>
        </references>
      </pivotArea>
    </chartFormat>
    <chartFormat chart="0" format="183" series="1">
      <pivotArea type="data" outline="0" fieldPosition="0">
        <references count="2">
          <reference field="4294967294" count="1" selected="0">
            <x v="0"/>
          </reference>
          <reference field="0" count="1" selected="0">
            <x v="182"/>
          </reference>
        </references>
      </pivotArea>
    </chartFormat>
    <chartFormat chart="0" format="184" series="1">
      <pivotArea type="data" outline="0" fieldPosition="0">
        <references count="2">
          <reference field="4294967294" count="1" selected="0">
            <x v="0"/>
          </reference>
          <reference field="0" count="1" selected="0">
            <x v="183"/>
          </reference>
        </references>
      </pivotArea>
    </chartFormat>
    <chartFormat chart="0" format="185" series="1">
      <pivotArea type="data" outline="0" fieldPosition="0">
        <references count="2">
          <reference field="4294967294" count="1" selected="0">
            <x v="0"/>
          </reference>
          <reference field="0" count="1" selected="0">
            <x v="184"/>
          </reference>
        </references>
      </pivotArea>
    </chartFormat>
    <chartFormat chart="0" format="186" series="1">
      <pivotArea type="data" outline="0" fieldPosition="0">
        <references count="2">
          <reference field="4294967294" count="1" selected="0">
            <x v="0"/>
          </reference>
          <reference field="0" count="1" selected="0">
            <x v="185"/>
          </reference>
        </references>
      </pivotArea>
    </chartFormat>
    <chartFormat chart="0" format="187" series="1">
      <pivotArea type="data" outline="0" fieldPosition="0">
        <references count="2">
          <reference field="4294967294" count="1" selected="0">
            <x v="0"/>
          </reference>
          <reference field="0" count="1" selected="0">
            <x v="186"/>
          </reference>
        </references>
      </pivotArea>
    </chartFormat>
    <chartFormat chart="0" format="188" series="1">
      <pivotArea type="data" outline="0" fieldPosition="0">
        <references count="2">
          <reference field="4294967294" count="1" selected="0">
            <x v="0"/>
          </reference>
          <reference field="0" count="1" selected="0">
            <x v="187"/>
          </reference>
        </references>
      </pivotArea>
    </chartFormat>
    <chartFormat chart="0" format="189" series="1">
      <pivotArea type="data" outline="0" fieldPosition="0">
        <references count="2">
          <reference field="4294967294" count="1" selected="0">
            <x v="0"/>
          </reference>
          <reference field="0" count="1" selected="0">
            <x v="188"/>
          </reference>
        </references>
      </pivotArea>
    </chartFormat>
    <chartFormat chart="0" format="190" series="1">
      <pivotArea type="data" outline="0" fieldPosition="0">
        <references count="2">
          <reference field="4294967294" count="1" selected="0">
            <x v="0"/>
          </reference>
          <reference field="0" count="1" selected="0">
            <x v="189"/>
          </reference>
        </references>
      </pivotArea>
    </chartFormat>
    <chartFormat chart="0" format="191" series="1">
      <pivotArea type="data" outline="0" fieldPosition="0">
        <references count="2">
          <reference field="4294967294" count="1" selected="0">
            <x v="0"/>
          </reference>
          <reference field="0" count="1" selected="0">
            <x v="190"/>
          </reference>
        </references>
      </pivotArea>
    </chartFormat>
    <chartFormat chart="0" format="192" series="1">
      <pivotArea type="data" outline="0" fieldPosition="0">
        <references count="2">
          <reference field="4294967294" count="1" selected="0">
            <x v="0"/>
          </reference>
          <reference field="0" count="1" selected="0">
            <x v="191"/>
          </reference>
        </references>
      </pivotArea>
    </chartFormat>
    <chartFormat chart="0" format="193" series="1">
      <pivotArea type="data" outline="0" fieldPosition="0">
        <references count="2">
          <reference field="4294967294" count="1" selected="0">
            <x v="0"/>
          </reference>
          <reference field="0" count="1" selected="0">
            <x v="192"/>
          </reference>
        </references>
      </pivotArea>
    </chartFormat>
    <chartFormat chart="0" format="194" series="1">
      <pivotArea type="data" outline="0" fieldPosition="0">
        <references count="2">
          <reference field="4294967294" count="1" selected="0">
            <x v="0"/>
          </reference>
          <reference field="0" count="1" selected="0">
            <x v="193"/>
          </reference>
        </references>
      </pivotArea>
    </chartFormat>
    <chartFormat chart="0" format="195" series="1">
      <pivotArea type="data" outline="0" fieldPosition="0">
        <references count="2">
          <reference field="4294967294" count="1" selected="0">
            <x v="0"/>
          </reference>
          <reference field="0" count="1" selected="0">
            <x v="194"/>
          </reference>
        </references>
      </pivotArea>
    </chartFormat>
    <chartFormat chart="0" format="196" series="1">
      <pivotArea type="data" outline="0" fieldPosition="0">
        <references count="2">
          <reference field="4294967294" count="1" selected="0">
            <x v="0"/>
          </reference>
          <reference field="0" count="1" selected="0">
            <x v="195"/>
          </reference>
        </references>
      </pivotArea>
    </chartFormat>
    <chartFormat chart="0" format="197" series="1">
      <pivotArea type="data" outline="0" fieldPosition="0">
        <references count="2">
          <reference field="4294967294" count="1" selected="0">
            <x v="0"/>
          </reference>
          <reference field="0" count="1" selected="0">
            <x v="196"/>
          </reference>
        </references>
      </pivotArea>
    </chartFormat>
    <chartFormat chart="0" format="198" series="1">
      <pivotArea type="data" outline="0" fieldPosition="0">
        <references count="2">
          <reference field="4294967294" count="1" selected="0">
            <x v="0"/>
          </reference>
          <reference field="0" count="1" selected="0">
            <x v="197"/>
          </reference>
        </references>
      </pivotArea>
    </chartFormat>
    <chartFormat chart="0" format="199" series="1">
      <pivotArea type="data" outline="0" fieldPosition="0">
        <references count="2">
          <reference field="4294967294" count="1" selected="0">
            <x v="0"/>
          </reference>
          <reference field="0" count="1" selected="0">
            <x v="198"/>
          </reference>
        </references>
      </pivotArea>
    </chartFormat>
    <chartFormat chart="0" format="200" series="1">
      <pivotArea type="data" outline="0" fieldPosition="0">
        <references count="2">
          <reference field="4294967294" count="1" selected="0">
            <x v="0"/>
          </reference>
          <reference field="0" count="1" selected="0">
            <x v="199"/>
          </reference>
        </references>
      </pivotArea>
    </chartFormat>
    <chartFormat chart="0" format="201" series="1">
      <pivotArea type="data" outline="0" fieldPosition="0">
        <references count="2">
          <reference field="4294967294" count="1" selected="0">
            <x v="0"/>
          </reference>
          <reference field="0" count="1" selected="0">
            <x v="200"/>
          </reference>
        </references>
      </pivotArea>
    </chartFormat>
    <chartFormat chart="0" format="202" series="1">
      <pivotArea type="data" outline="0" fieldPosition="0">
        <references count="2">
          <reference field="4294967294" count="1" selected="0">
            <x v="0"/>
          </reference>
          <reference field="0" count="1" selected="0">
            <x v="201"/>
          </reference>
        </references>
      </pivotArea>
    </chartFormat>
    <chartFormat chart="0" format="203" series="1">
      <pivotArea type="data" outline="0" fieldPosition="0">
        <references count="2">
          <reference field="4294967294" count="1" selected="0">
            <x v="0"/>
          </reference>
          <reference field="0" count="1" selected="0">
            <x v="202"/>
          </reference>
        </references>
      </pivotArea>
    </chartFormat>
    <chartFormat chart="0" format="204" series="1">
      <pivotArea type="data" outline="0" fieldPosition="0">
        <references count="2">
          <reference field="4294967294" count="1" selected="0">
            <x v="0"/>
          </reference>
          <reference field="0" count="1" selected="0">
            <x v="203"/>
          </reference>
        </references>
      </pivotArea>
    </chartFormat>
    <chartFormat chart="0" format="205" series="1">
      <pivotArea type="data" outline="0" fieldPosition="0">
        <references count="2">
          <reference field="4294967294" count="1" selected="0">
            <x v="0"/>
          </reference>
          <reference field="0" count="1" selected="0">
            <x v="204"/>
          </reference>
        </references>
      </pivotArea>
    </chartFormat>
    <chartFormat chart="0" format="206" series="1">
      <pivotArea type="data" outline="0" fieldPosition="0">
        <references count="2">
          <reference field="4294967294" count="1" selected="0">
            <x v="0"/>
          </reference>
          <reference field="0" count="1" selected="0">
            <x v="205"/>
          </reference>
        </references>
      </pivotArea>
    </chartFormat>
    <chartFormat chart="0" format="207" series="1">
      <pivotArea type="data" outline="0" fieldPosition="0">
        <references count="2">
          <reference field="4294967294" count="1" selected="0">
            <x v="0"/>
          </reference>
          <reference field="0" count="1" selected="0">
            <x v="206"/>
          </reference>
        </references>
      </pivotArea>
    </chartFormat>
    <chartFormat chart="0" format="208" series="1">
      <pivotArea type="data" outline="0" fieldPosition="0">
        <references count="2">
          <reference field="4294967294" count="1" selected="0">
            <x v="0"/>
          </reference>
          <reference field="0" count="1" selected="0">
            <x v="207"/>
          </reference>
        </references>
      </pivotArea>
    </chartFormat>
    <chartFormat chart="0" format="209" series="1">
      <pivotArea type="data" outline="0" fieldPosition="0">
        <references count="2">
          <reference field="4294967294" count="1" selected="0">
            <x v="0"/>
          </reference>
          <reference field="0" count="1" selected="0">
            <x v="208"/>
          </reference>
        </references>
      </pivotArea>
    </chartFormat>
    <chartFormat chart="0" format="210" series="1">
      <pivotArea type="data" outline="0" fieldPosition="0">
        <references count="2">
          <reference field="4294967294" count="1" selected="0">
            <x v="0"/>
          </reference>
          <reference field="0" count="1" selected="0">
            <x v="209"/>
          </reference>
        </references>
      </pivotArea>
    </chartFormat>
    <chartFormat chart="0" format="211" series="1">
      <pivotArea type="data" outline="0" fieldPosition="0">
        <references count="2">
          <reference field="4294967294" count="1" selected="0">
            <x v="0"/>
          </reference>
          <reference field="0" count="1" selected="0">
            <x v="210"/>
          </reference>
        </references>
      </pivotArea>
    </chartFormat>
    <chartFormat chart="0" format="212" series="1">
      <pivotArea type="data" outline="0" fieldPosition="0">
        <references count="2">
          <reference field="4294967294" count="1" selected="0">
            <x v="0"/>
          </reference>
          <reference field="0" count="1" selected="0">
            <x v="211"/>
          </reference>
        </references>
      </pivotArea>
    </chartFormat>
    <chartFormat chart="0" format="213" series="1">
      <pivotArea type="data" outline="0" fieldPosition="0">
        <references count="2">
          <reference field="4294967294" count="1" selected="0">
            <x v="0"/>
          </reference>
          <reference field="0" count="1" selected="0">
            <x v="212"/>
          </reference>
        </references>
      </pivotArea>
    </chartFormat>
    <chartFormat chart="0" format="214" series="1">
      <pivotArea type="data" outline="0" fieldPosition="0">
        <references count="2">
          <reference field="4294967294" count="1" selected="0">
            <x v="0"/>
          </reference>
          <reference field="0" count="1" selected="0">
            <x v="213"/>
          </reference>
        </references>
      </pivotArea>
    </chartFormat>
    <chartFormat chart="0" format="215" series="1">
      <pivotArea type="data" outline="0" fieldPosition="0">
        <references count="2">
          <reference field="4294967294" count="1" selected="0">
            <x v="0"/>
          </reference>
          <reference field="0" count="1" selected="0">
            <x v="214"/>
          </reference>
        </references>
      </pivotArea>
    </chartFormat>
    <chartFormat chart="0" format="216" series="1">
      <pivotArea type="data" outline="0" fieldPosition="0">
        <references count="2">
          <reference field="4294967294" count="1" selected="0">
            <x v="0"/>
          </reference>
          <reference field="0" count="1" selected="0">
            <x v="215"/>
          </reference>
        </references>
      </pivotArea>
    </chartFormat>
    <chartFormat chart="0" format="217" series="1">
      <pivotArea type="data" outline="0" fieldPosition="0">
        <references count="2">
          <reference field="4294967294" count="1" selected="0">
            <x v="0"/>
          </reference>
          <reference field="0" count="1" selected="0">
            <x v="216"/>
          </reference>
        </references>
      </pivotArea>
    </chartFormat>
    <chartFormat chart="0" format="218" series="1">
      <pivotArea type="data" outline="0" fieldPosition="0">
        <references count="2">
          <reference field="4294967294" count="1" selected="0">
            <x v="0"/>
          </reference>
          <reference field="0" count="1" selected="0">
            <x v="217"/>
          </reference>
        </references>
      </pivotArea>
    </chartFormat>
    <chartFormat chart="0" format="219" series="1">
      <pivotArea type="data" outline="0" fieldPosition="0">
        <references count="2">
          <reference field="4294967294" count="1" selected="0">
            <x v="0"/>
          </reference>
          <reference field="0" count="1" selected="0">
            <x v="218"/>
          </reference>
        </references>
      </pivotArea>
    </chartFormat>
    <chartFormat chart="0" format="220" series="1">
      <pivotArea type="data" outline="0" fieldPosition="0">
        <references count="2">
          <reference field="4294967294" count="1" selected="0">
            <x v="0"/>
          </reference>
          <reference field="0" count="1" selected="0">
            <x v="219"/>
          </reference>
        </references>
      </pivotArea>
    </chartFormat>
    <chartFormat chart="0" format="221" series="1">
      <pivotArea type="data" outline="0" fieldPosition="0">
        <references count="2">
          <reference field="4294967294" count="1" selected="0">
            <x v="0"/>
          </reference>
          <reference field="0" count="1" selected="0">
            <x v="220"/>
          </reference>
        </references>
      </pivotArea>
    </chartFormat>
    <chartFormat chart="0" format="222" series="1">
      <pivotArea type="data" outline="0" fieldPosition="0">
        <references count="2">
          <reference field="4294967294" count="1" selected="0">
            <x v="0"/>
          </reference>
          <reference field="0" count="1" selected="0">
            <x v="221"/>
          </reference>
        </references>
      </pivotArea>
    </chartFormat>
    <chartFormat chart="0" format="223" series="1">
      <pivotArea type="data" outline="0" fieldPosition="0">
        <references count="2">
          <reference field="4294967294" count="1" selected="0">
            <x v="0"/>
          </reference>
          <reference field="0" count="1" selected="0">
            <x v="222"/>
          </reference>
        </references>
      </pivotArea>
    </chartFormat>
    <chartFormat chart="0" format="224" series="1">
      <pivotArea type="data" outline="0" fieldPosition="0">
        <references count="2">
          <reference field="4294967294" count="1" selected="0">
            <x v="0"/>
          </reference>
          <reference field="0" count="1" selected="0">
            <x v="223"/>
          </reference>
        </references>
      </pivotArea>
    </chartFormat>
    <chartFormat chart="0" format="225" series="1">
      <pivotArea type="data" outline="0" fieldPosition="0">
        <references count="2">
          <reference field="4294967294" count="1" selected="0">
            <x v="0"/>
          </reference>
          <reference field="0" count="1" selected="0">
            <x v="224"/>
          </reference>
        </references>
      </pivotArea>
    </chartFormat>
    <chartFormat chart="0" format="226" series="1">
      <pivotArea type="data" outline="0" fieldPosition="0">
        <references count="2">
          <reference field="4294967294" count="1" selected="0">
            <x v="0"/>
          </reference>
          <reference field="0" count="1" selected="0">
            <x v="225"/>
          </reference>
        </references>
      </pivotArea>
    </chartFormat>
    <chartFormat chart="0" format="227" series="1">
      <pivotArea type="data" outline="0" fieldPosition="0">
        <references count="2">
          <reference field="4294967294" count="1" selected="0">
            <x v="0"/>
          </reference>
          <reference field="0" count="1" selected="0">
            <x v="226"/>
          </reference>
        </references>
      </pivotArea>
    </chartFormat>
    <chartFormat chart="0" format="228" series="1">
      <pivotArea type="data" outline="0" fieldPosition="0">
        <references count="2">
          <reference field="4294967294" count="1" selected="0">
            <x v="0"/>
          </reference>
          <reference field="0" count="1" selected="0">
            <x v="227"/>
          </reference>
        </references>
      </pivotArea>
    </chartFormat>
    <chartFormat chart="0" format="229" series="1">
      <pivotArea type="data" outline="0" fieldPosition="0">
        <references count="2">
          <reference field="4294967294" count="1" selected="0">
            <x v="0"/>
          </reference>
          <reference field="0" count="1" selected="0">
            <x v="228"/>
          </reference>
        </references>
      </pivotArea>
    </chartFormat>
    <chartFormat chart="0" format="230" series="1">
      <pivotArea type="data" outline="0" fieldPosition="0">
        <references count="2">
          <reference field="4294967294" count="1" selected="0">
            <x v="0"/>
          </reference>
          <reference field="0" count="1" selected="0">
            <x v="229"/>
          </reference>
        </references>
      </pivotArea>
    </chartFormat>
    <chartFormat chart="0" format="231" series="1">
      <pivotArea type="data" outline="0" fieldPosition="0">
        <references count="2">
          <reference field="4294967294" count="1" selected="0">
            <x v="0"/>
          </reference>
          <reference field="0" count="1" selected="0">
            <x v="230"/>
          </reference>
        </references>
      </pivotArea>
    </chartFormat>
    <chartFormat chart="0" format="232" series="1">
      <pivotArea type="data" outline="0" fieldPosition="0">
        <references count="2">
          <reference field="4294967294" count="1" selected="0">
            <x v="0"/>
          </reference>
          <reference field="0" count="1" selected="0">
            <x v="0"/>
          </reference>
        </references>
      </pivotArea>
    </chartFormat>
    <chartFormat chart="0" format="233" series="1">
      <pivotArea type="data" outline="0" fieldPosition="0">
        <references count="2">
          <reference field="4294967294" count="1" selected="0">
            <x v="0"/>
          </reference>
          <reference field="0" count="1" selected="0">
            <x v="231"/>
          </reference>
        </references>
      </pivotArea>
    </chartFormat>
    <chartFormat chart="0" format="234" series="1">
      <pivotArea type="data" outline="0" fieldPosition="0">
        <references count="2">
          <reference field="4294967294" count="1" selected="0">
            <x v="0"/>
          </reference>
          <reference field="0" count="1" selected="0">
            <x v="232"/>
          </reference>
        </references>
      </pivotArea>
    </chartFormat>
    <chartFormat chart="0" format="235" series="1">
      <pivotArea type="data" outline="0" fieldPosition="0">
        <references count="2">
          <reference field="4294967294" count="1" selected="0">
            <x v="0"/>
          </reference>
          <reference field="0" count="1" selected="0">
            <x v="233"/>
          </reference>
        </references>
      </pivotArea>
    </chartFormat>
    <chartFormat chart="7" format="236" series="1">
      <pivotArea type="data" outline="0" fieldPosition="0">
        <references count="2">
          <reference field="4294967294" count="1" selected="0">
            <x v="0"/>
          </reference>
          <reference field="0" count="1" selected="0">
            <x v="9"/>
          </reference>
        </references>
      </pivotArea>
    </chartFormat>
    <chartFormat chart="7" format="237" series="1">
      <pivotArea type="data" outline="0" fieldPosition="0">
        <references count="2">
          <reference field="4294967294" count="1" selected="0">
            <x v="0"/>
          </reference>
          <reference field="0" count="1" selected="0">
            <x v="11"/>
          </reference>
        </references>
      </pivotArea>
    </chartFormat>
    <chartFormat chart="7" format="238" series="1">
      <pivotArea type="data" outline="0" fieldPosition="0">
        <references count="2">
          <reference field="4294967294" count="1" selected="0">
            <x v="0"/>
          </reference>
          <reference field="0" count="1" selected="0">
            <x v="14"/>
          </reference>
        </references>
      </pivotArea>
    </chartFormat>
    <chartFormat chart="7" format="239" series="1">
      <pivotArea type="data" outline="0" fieldPosition="0">
        <references count="2">
          <reference field="4294967294" count="1" selected="0">
            <x v="0"/>
          </reference>
          <reference field="0" count="1" selected="0">
            <x v="15"/>
          </reference>
        </references>
      </pivotArea>
    </chartFormat>
    <chartFormat chart="7" format="240" series="1">
      <pivotArea type="data" outline="0" fieldPosition="0">
        <references count="2">
          <reference field="4294967294" count="1" selected="0">
            <x v="0"/>
          </reference>
          <reference field="0" count="1" selected="0">
            <x v="17"/>
          </reference>
        </references>
      </pivotArea>
    </chartFormat>
    <chartFormat chart="7" format="241" series="1">
      <pivotArea type="data" outline="0" fieldPosition="0">
        <references count="2">
          <reference field="4294967294" count="1" selected="0">
            <x v="0"/>
          </reference>
          <reference field="0" count="1" selected="0">
            <x v="20"/>
          </reference>
        </references>
      </pivotArea>
    </chartFormat>
    <chartFormat chart="7" format="242" series="1">
      <pivotArea type="data" outline="0" fieldPosition="0">
        <references count="2">
          <reference field="4294967294" count="1" selected="0">
            <x v="0"/>
          </reference>
          <reference field="0" count="1" selected="0">
            <x v="25"/>
          </reference>
        </references>
      </pivotArea>
    </chartFormat>
    <chartFormat chart="7" format="243" series="1">
      <pivotArea type="data" outline="0" fieldPosition="0">
        <references count="2">
          <reference field="4294967294" count="1" selected="0">
            <x v="0"/>
          </reference>
          <reference field="0" count="1" selected="0">
            <x v="44"/>
          </reference>
        </references>
      </pivotArea>
    </chartFormat>
    <chartFormat chart="7" format="244" series="1">
      <pivotArea type="data" outline="0" fieldPosition="0">
        <references count="2">
          <reference field="4294967294" count="1" selected="0">
            <x v="0"/>
          </reference>
          <reference field="0" count="1" selected="0">
            <x v="50"/>
          </reference>
        </references>
      </pivotArea>
    </chartFormat>
    <chartFormat chart="7" format="245" series="1">
      <pivotArea type="data" outline="0" fieldPosition="0">
        <references count="2">
          <reference field="4294967294" count="1" selected="0">
            <x v="0"/>
          </reference>
          <reference field="0" count="1" selected="0">
            <x v="60"/>
          </reference>
        </references>
      </pivotArea>
    </chartFormat>
    <chartFormat chart="7" format="246" series="1">
      <pivotArea type="data" outline="0" fieldPosition="0">
        <references count="2">
          <reference field="4294967294" count="1" selected="0">
            <x v="0"/>
          </reference>
          <reference field="0" count="1" selected="0">
            <x v="72"/>
          </reference>
        </references>
      </pivotArea>
    </chartFormat>
    <chartFormat chart="7" format="247" series="1">
      <pivotArea type="data" outline="0" fieldPosition="0">
        <references count="2">
          <reference field="4294967294" count="1" selected="0">
            <x v="0"/>
          </reference>
          <reference field="0" count="1" selected="0">
            <x v="89"/>
          </reference>
        </references>
      </pivotArea>
    </chartFormat>
    <chartFormat chart="7" format="248" series="1">
      <pivotArea type="data" outline="0" fieldPosition="0">
        <references count="2">
          <reference field="4294967294" count="1" selected="0">
            <x v="0"/>
          </reference>
          <reference field="0" count="1" selected="0">
            <x v="91"/>
          </reference>
        </references>
      </pivotArea>
    </chartFormat>
    <chartFormat chart="7" format="249" series="1">
      <pivotArea type="data" outline="0" fieldPosition="0">
        <references count="2">
          <reference field="4294967294" count="1" selected="0">
            <x v="0"/>
          </reference>
          <reference field="0" count="1" selected="0">
            <x v="92"/>
          </reference>
        </references>
      </pivotArea>
    </chartFormat>
    <chartFormat chart="7" format="250" series="1">
      <pivotArea type="data" outline="0" fieldPosition="0">
        <references count="2">
          <reference field="4294967294" count="1" selected="0">
            <x v="0"/>
          </reference>
          <reference field="0" count="1" selected="0">
            <x v="97"/>
          </reference>
        </references>
      </pivotArea>
    </chartFormat>
    <chartFormat chart="7" format="251" series="1">
      <pivotArea type="data" outline="0" fieldPosition="0">
        <references count="2">
          <reference field="4294967294" count="1" selected="0">
            <x v="0"/>
          </reference>
          <reference field="0" count="1" selected="0">
            <x v="100"/>
          </reference>
        </references>
      </pivotArea>
    </chartFormat>
    <chartFormat chart="7" format="252" series="1">
      <pivotArea type="data" outline="0" fieldPosition="0">
        <references count="2">
          <reference field="4294967294" count="1" selected="0">
            <x v="0"/>
          </reference>
          <reference field="0" count="1" selected="0">
            <x v="103"/>
          </reference>
        </references>
      </pivotArea>
    </chartFormat>
    <chartFormat chart="7" format="253" series="1">
      <pivotArea type="data" outline="0" fieldPosition="0">
        <references count="2">
          <reference field="4294967294" count="1" selected="0">
            <x v="0"/>
          </reference>
          <reference field="0" count="1" selected="0">
            <x v="110"/>
          </reference>
        </references>
      </pivotArea>
    </chartFormat>
    <chartFormat chart="7" format="254" series="1">
      <pivotArea type="data" outline="0" fieldPosition="0">
        <references count="2">
          <reference field="4294967294" count="1" selected="0">
            <x v="0"/>
          </reference>
          <reference field="0" count="1" selected="0">
            <x v="115"/>
          </reference>
        </references>
      </pivotArea>
    </chartFormat>
    <chartFormat chart="7" format="255" series="1">
      <pivotArea type="data" outline="0" fieldPosition="0">
        <references count="2">
          <reference field="4294967294" count="1" selected="0">
            <x v="0"/>
          </reference>
          <reference field="0" count="1" selected="0">
            <x v="134"/>
          </reference>
        </references>
      </pivotArea>
    </chartFormat>
    <chartFormat chart="7" format="256" series="1">
      <pivotArea type="data" outline="0" fieldPosition="0">
        <references count="2">
          <reference field="4294967294" count="1" selected="0">
            <x v="0"/>
          </reference>
          <reference field="0" count="1" selected="0">
            <x v="145"/>
          </reference>
        </references>
      </pivotArea>
    </chartFormat>
    <chartFormat chart="7" format="257" series="1">
      <pivotArea type="data" outline="0" fieldPosition="0">
        <references count="2">
          <reference field="4294967294" count="1" selected="0">
            <x v="0"/>
          </reference>
          <reference field="0" count="1" selected="0">
            <x v="147"/>
          </reference>
        </references>
      </pivotArea>
    </chartFormat>
    <chartFormat chart="7" format="258" series="1">
      <pivotArea type="data" outline="0" fieldPosition="0">
        <references count="2">
          <reference field="4294967294" count="1" selected="0">
            <x v="0"/>
          </reference>
          <reference field="0" count="1" selected="0">
            <x v="155"/>
          </reference>
        </references>
      </pivotArea>
    </chartFormat>
    <chartFormat chart="7" format="259" series="1">
      <pivotArea type="data" outline="0" fieldPosition="0">
        <references count="2">
          <reference field="4294967294" count="1" selected="0">
            <x v="0"/>
          </reference>
          <reference field="0" count="1" selected="0">
            <x v="162"/>
          </reference>
        </references>
      </pivotArea>
    </chartFormat>
    <chartFormat chart="7" format="260" series="1">
      <pivotArea type="data" outline="0" fieldPosition="0">
        <references count="2">
          <reference field="4294967294" count="1" selected="0">
            <x v="0"/>
          </reference>
          <reference field="0" count="1" selected="0">
            <x v="164"/>
          </reference>
        </references>
      </pivotArea>
    </chartFormat>
    <chartFormat chart="7" format="261" series="1">
      <pivotArea type="data" outline="0" fieldPosition="0">
        <references count="2">
          <reference field="4294967294" count="1" selected="0">
            <x v="0"/>
          </reference>
          <reference field="0" count="1" selected="0">
            <x v="168"/>
          </reference>
        </references>
      </pivotArea>
    </chartFormat>
    <chartFormat chart="7" format="262" series="1">
      <pivotArea type="data" outline="0" fieldPosition="0">
        <references count="2">
          <reference field="4294967294" count="1" selected="0">
            <x v="0"/>
          </reference>
          <reference field="0" count="1" selected="0">
            <x v="176"/>
          </reference>
        </references>
      </pivotArea>
    </chartFormat>
    <chartFormat chart="7" format="263" series="1">
      <pivotArea type="data" outline="0" fieldPosition="0">
        <references count="2">
          <reference field="4294967294" count="1" selected="0">
            <x v="0"/>
          </reference>
          <reference field="0" count="1" selected="0">
            <x v="177"/>
          </reference>
        </references>
      </pivotArea>
    </chartFormat>
    <chartFormat chart="7" format="264" series="1">
      <pivotArea type="data" outline="0" fieldPosition="0">
        <references count="2">
          <reference field="4294967294" count="1" selected="0">
            <x v="0"/>
          </reference>
          <reference field="0" count="1" selected="0">
            <x v="186"/>
          </reference>
        </references>
      </pivotArea>
    </chartFormat>
    <chartFormat chart="7" format="265" series="1">
      <pivotArea type="data" outline="0" fieldPosition="0">
        <references count="2">
          <reference field="4294967294" count="1" selected="0">
            <x v="0"/>
          </reference>
          <reference field="0" count="1" selected="0">
            <x v="190"/>
          </reference>
        </references>
      </pivotArea>
    </chartFormat>
    <chartFormat chart="7" format="266" series="1">
      <pivotArea type="data" outline="0" fieldPosition="0">
        <references count="2">
          <reference field="4294967294" count="1" selected="0">
            <x v="0"/>
          </reference>
          <reference field="0" count="1" selected="0">
            <x v="193"/>
          </reference>
        </references>
      </pivotArea>
    </chartFormat>
    <chartFormat chart="7" format="267" series="1">
      <pivotArea type="data" outline="0" fieldPosition="0">
        <references count="2">
          <reference field="4294967294" count="1" selected="0">
            <x v="0"/>
          </reference>
          <reference field="0" count="1" selected="0">
            <x v="194"/>
          </reference>
        </references>
      </pivotArea>
    </chartFormat>
    <chartFormat chart="7" format="268" series="1">
      <pivotArea type="data" outline="0" fieldPosition="0">
        <references count="2">
          <reference field="4294967294" count="1" selected="0">
            <x v="0"/>
          </reference>
          <reference field="0" count="1" selected="0">
            <x v="206"/>
          </reference>
        </references>
      </pivotArea>
    </chartFormat>
    <chartFormat chart="7" format="269" series="1">
      <pivotArea type="data" outline="0" fieldPosition="0">
        <references count="2">
          <reference field="4294967294" count="1" selected="0">
            <x v="0"/>
          </reference>
          <reference field="0" count="1" selected="0">
            <x v="207"/>
          </reference>
        </references>
      </pivotArea>
    </chartFormat>
    <chartFormat chart="7" format="270" series="1">
      <pivotArea type="data" outline="0" fieldPosition="0">
        <references count="2">
          <reference field="4294967294" count="1" selected="0">
            <x v="0"/>
          </reference>
          <reference field="0" count="1" selected="0">
            <x v="208"/>
          </reference>
        </references>
      </pivotArea>
    </chartFormat>
    <chartFormat chart="7" format="271" series="1">
      <pivotArea type="data" outline="0" fieldPosition="0">
        <references count="2">
          <reference field="4294967294" count="1" selected="0">
            <x v="0"/>
          </reference>
          <reference field="0" count="1" selected="0">
            <x v="209"/>
          </reference>
        </references>
      </pivotArea>
    </chartFormat>
    <chartFormat chart="7" format="272" series="1">
      <pivotArea type="data" outline="0" fieldPosition="0">
        <references count="2">
          <reference field="4294967294" count="1" selected="0">
            <x v="0"/>
          </reference>
          <reference field="0" count="1" selected="0">
            <x v="211"/>
          </reference>
        </references>
      </pivotArea>
    </chartFormat>
    <chartFormat chart="7" format="273" series="1">
      <pivotArea type="data" outline="0" fieldPosition="0">
        <references count="2">
          <reference field="4294967294" count="1" selected="0">
            <x v="0"/>
          </reference>
          <reference field="0" count="1" selected="0">
            <x v="212"/>
          </reference>
        </references>
      </pivotArea>
    </chartFormat>
    <chartFormat chart="7" format="274" series="1">
      <pivotArea type="data" outline="0" fieldPosition="0">
        <references count="2">
          <reference field="4294967294" count="1" selected="0">
            <x v="0"/>
          </reference>
          <reference field="0" count="1" selected="0">
            <x v="219"/>
          </reference>
        </references>
      </pivotArea>
    </chartFormat>
    <chartFormat chart="7" format="275" series="1">
      <pivotArea type="data" outline="0" fieldPosition="0">
        <references count="2">
          <reference field="4294967294" count="1" selected="0">
            <x v="0"/>
          </reference>
          <reference field="0" count="1" selected="0">
            <x v="226"/>
          </reference>
        </references>
      </pivotArea>
    </chartFormat>
    <chartFormat chart="7" format="276" series="1">
      <pivotArea type="data" outline="0" fieldPosition="0">
        <references count="2">
          <reference field="4294967294" count="1" selected="0">
            <x v="0"/>
          </reference>
          <reference field="0" count="1" selected="0">
            <x v="227"/>
          </reference>
        </references>
      </pivotArea>
    </chartFormat>
    <chartFormat chart="7" format="277" series="1">
      <pivotArea type="data" outline="0" fieldPosition="0">
        <references count="2">
          <reference field="4294967294" count="1" selected="0">
            <x v="0"/>
          </reference>
          <reference field="0" count="1" selected="0">
            <x v="231"/>
          </reference>
        </references>
      </pivotArea>
    </chartFormat>
    <chartFormat chart="8" format="278" series="1">
      <pivotArea type="data" outline="0" fieldPosition="0">
        <references count="2">
          <reference field="4294967294" count="1" selected="0">
            <x v="0"/>
          </reference>
          <reference field="0" count="1" selected="0">
            <x v="9"/>
          </reference>
        </references>
      </pivotArea>
    </chartFormat>
    <chartFormat chart="8" format="279" series="1">
      <pivotArea type="data" outline="0" fieldPosition="0">
        <references count="2">
          <reference field="4294967294" count="1" selected="0">
            <x v="0"/>
          </reference>
          <reference field="0" count="1" selected="0">
            <x v="11"/>
          </reference>
        </references>
      </pivotArea>
    </chartFormat>
    <chartFormat chart="8" format="280" series="1">
      <pivotArea type="data" outline="0" fieldPosition="0">
        <references count="2">
          <reference field="4294967294" count="1" selected="0">
            <x v="0"/>
          </reference>
          <reference field="0" count="1" selected="0">
            <x v="14"/>
          </reference>
        </references>
      </pivotArea>
    </chartFormat>
    <chartFormat chart="8" format="281" series="1">
      <pivotArea type="data" outline="0" fieldPosition="0">
        <references count="2">
          <reference field="4294967294" count="1" selected="0">
            <x v="0"/>
          </reference>
          <reference field="0" count="1" selected="0">
            <x v="15"/>
          </reference>
        </references>
      </pivotArea>
    </chartFormat>
    <chartFormat chart="8" format="282" series="1">
      <pivotArea type="data" outline="0" fieldPosition="0">
        <references count="2">
          <reference field="4294967294" count="1" selected="0">
            <x v="0"/>
          </reference>
          <reference field="0" count="1" selected="0">
            <x v="17"/>
          </reference>
        </references>
      </pivotArea>
    </chartFormat>
    <chartFormat chart="8" format="283" series="1">
      <pivotArea type="data" outline="0" fieldPosition="0">
        <references count="2">
          <reference field="4294967294" count="1" selected="0">
            <x v="0"/>
          </reference>
          <reference field="0" count="1" selected="0">
            <x v="20"/>
          </reference>
        </references>
      </pivotArea>
    </chartFormat>
    <chartFormat chart="8" format="284" series="1">
      <pivotArea type="data" outline="0" fieldPosition="0">
        <references count="2">
          <reference field="4294967294" count="1" selected="0">
            <x v="0"/>
          </reference>
          <reference field="0" count="1" selected="0">
            <x v="25"/>
          </reference>
        </references>
      </pivotArea>
    </chartFormat>
    <chartFormat chart="8" format="285" series="1">
      <pivotArea type="data" outline="0" fieldPosition="0">
        <references count="2">
          <reference field="4294967294" count="1" selected="0">
            <x v="0"/>
          </reference>
          <reference field="0" count="1" selected="0">
            <x v="44"/>
          </reference>
        </references>
      </pivotArea>
    </chartFormat>
    <chartFormat chart="8" format="286" series="1">
      <pivotArea type="data" outline="0" fieldPosition="0">
        <references count="2">
          <reference field="4294967294" count="1" selected="0">
            <x v="0"/>
          </reference>
          <reference field="0" count="1" selected="0">
            <x v="50"/>
          </reference>
        </references>
      </pivotArea>
    </chartFormat>
    <chartFormat chart="8" format="287" series="1">
      <pivotArea type="data" outline="0" fieldPosition="0">
        <references count="2">
          <reference field="4294967294" count="1" selected="0">
            <x v="0"/>
          </reference>
          <reference field="0" count="1" selected="0">
            <x v="60"/>
          </reference>
        </references>
      </pivotArea>
    </chartFormat>
    <chartFormat chart="8" format="288" series="1">
      <pivotArea type="data" outline="0" fieldPosition="0">
        <references count="2">
          <reference field="4294967294" count="1" selected="0">
            <x v="0"/>
          </reference>
          <reference field="0" count="1" selected="0">
            <x v="72"/>
          </reference>
        </references>
      </pivotArea>
    </chartFormat>
    <chartFormat chart="8" format="289" series="1">
      <pivotArea type="data" outline="0" fieldPosition="0">
        <references count="2">
          <reference field="4294967294" count="1" selected="0">
            <x v="0"/>
          </reference>
          <reference field="0" count="1" selected="0">
            <x v="89"/>
          </reference>
        </references>
      </pivotArea>
    </chartFormat>
    <chartFormat chart="8" format="290" series="1">
      <pivotArea type="data" outline="0" fieldPosition="0">
        <references count="2">
          <reference field="4294967294" count="1" selected="0">
            <x v="0"/>
          </reference>
          <reference field="0" count="1" selected="0">
            <x v="91"/>
          </reference>
        </references>
      </pivotArea>
    </chartFormat>
    <chartFormat chart="8" format="291" series="1">
      <pivotArea type="data" outline="0" fieldPosition="0">
        <references count="2">
          <reference field="4294967294" count="1" selected="0">
            <x v="0"/>
          </reference>
          <reference field="0" count="1" selected="0">
            <x v="92"/>
          </reference>
        </references>
      </pivotArea>
    </chartFormat>
    <chartFormat chart="8" format="292" series="1">
      <pivotArea type="data" outline="0" fieldPosition="0">
        <references count="2">
          <reference field="4294967294" count="1" selected="0">
            <x v="0"/>
          </reference>
          <reference field="0" count="1" selected="0">
            <x v="97"/>
          </reference>
        </references>
      </pivotArea>
    </chartFormat>
    <chartFormat chart="8" format="293" series="1">
      <pivotArea type="data" outline="0" fieldPosition="0">
        <references count="2">
          <reference field="4294967294" count="1" selected="0">
            <x v="0"/>
          </reference>
          <reference field="0" count="1" selected="0">
            <x v="100"/>
          </reference>
        </references>
      </pivotArea>
    </chartFormat>
    <chartFormat chart="8" format="294" series="1">
      <pivotArea type="data" outline="0" fieldPosition="0">
        <references count="2">
          <reference field="4294967294" count="1" selected="0">
            <x v="0"/>
          </reference>
          <reference field="0" count="1" selected="0">
            <x v="103"/>
          </reference>
        </references>
      </pivotArea>
    </chartFormat>
    <chartFormat chart="8" format="295" series="1">
      <pivotArea type="data" outline="0" fieldPosition="0">
        <references count="2">
          <reference field="4294967294" count="1" selected="0">
            <x v="0"/>
          </reference>
          <reference field="0" count="1" selected="0">
            <x v="110"/>
          </reference>
        </references>
      </pivotArea>
    </chartFormat>
    <chartFormat chart="8" format="296" series="1">
      <pivotArea type="data" outline="0" fieldPosition="0">
        <references count="2">
          <reference field="4294967294" count="1" selected="0">
            <x v="0"/>
          </reference>
          <reference field="0" count="1" selected="0">
            <x v="115"/>
          </reference>
        </references>
      </pivotArea>
    </chartFormat>
    <chartFormat chart="8" format="297" series="1">
      <pivotArea type="data" outline="0" fieldPosition="0">
        <references count="2">
          <reference field="4294967294" count="1" selected="0">
            <x v="0"/>
          </reference>
          <reference field="0" count="1" selected="0">
            <x v="134"/>
          </reference>
        </references>
      </pivotArea>
    </chartFormat>
    <chartFormat chart="8" format="298" series="1">
      <pivotArea type="data" outline="0" fieldPosition="0">
        <references count="2">
          <reference field="4294967294" count="1" selected="0">
            <x v="0"/>
          </reference>
          <reference field="0" count="1" selected="0">
            <x v="145"/>
          </reference>
        </references>
      </pivotArea>
    </chartFormat>
    <chartFormat chart="8" format="299" series="1">
      <pivotArea type="data" outline="0" fieldPosition="0">
        <references count="2">
          <reference field="4294967294" count="1" selected="0">
            <x v="0"/>
          </reference>
          <reference field="0" count="1" selected="0">
            <x v="147"/>
          </reference>
        </references>
      </pivotArea>
    </chartFormat>
    <chartFormat chart="8" format="300" series="1">
      <pivotArea type="data" outline="0" fieldPosition="0">
        <references count="2">
          <reference field="4294967294" count="1" selected="0">
            <x v="0"/>
          </reference>
          <reference field="0" count="1" selected="0">
            <x v="155"/>
          </reference>
        </references>
      </pivotArea>
    </chartFormat>
    <chartFormat chart="8" format="301" series="1">
      <pivotArea type="data" outline="0" fieldPosition="0">
        <references count="2">
          <reference field="4294967294" count="1" selected="0">
            <x v="0"/>
          </reference>
          <reference field="0" count="1" selected="0">
            <x v="162"/>
          </reference>
        </references>
      </pivotArea>
    </chartFormat>
    <chartFormat chart="8" format="302" series="1">
      <pivotArea type="data" outline="0" fieldPosition="0">
        <references count="2">
          <reference field="4294967294" count="1" selected="0">
            <x v="0"/>
          </reference>
          <reference field="0" count="1" selected="0">
            <x v="164"/>
          </reference>
        </references>
      </pivotArea>
    </chartFormat>
    <chartFormat chart="8" format="303" series="1">
      <pivotArea type="data" outline="0" fieldPosition="0">
        <references count="2">
          <reference field="4294967294" count="1" selected="0">
            <x v="0"/>
          </reference>
          <reference field="0" count="1" selected="0">
            <x v="168"/>
          </reference>
        </references>
      </pivotArea>
    </chartFormat>
    <chartFormat chart="8" format="304" series="1">
      <pivotArea type="data" outline="0" fieldPosition="0">
        <references count="2">
          <reference field="4294967294" count="1" selected="0">
            <x v="0"/>
          </reference>
          <reference field="0" count="1" selected="0">
            <x v="176"/>
          </reference>
        </references>
      </pivotArea>
    </chartFormat>
    <chartFormat chart="8" format="305" series="1">
      <pivotArea type="data" outline="0" fieldPosition="0">
        <references count="2">
          <reference field="4294967294" count="1" selected="0">
            <x v="0"/>
          </reference>
          <reference field="0" count="1" selected="0">
            <x v="177"/>
          </reference>
        </references>
      </pivotArea>
    </chartFormat>
    <chartFormat chart="8" format="306" series="1">
      <pivotArea type="data" outline="0" fieldPosition="0">
        <references count="2">
          <reference field="4294967294" count="1" selected="0">
            <x v="0"/>
          </reference>
          <reference field="0" count="1" selected="0">
            <x v="186"/>
          </reference>
        </references>
      </pivotArea>
    </chartFormat>
    <chartFormat chart="8" format="307" series="1">
      <pivotArea type="data" outline="0" fieldPosition="0">
        <references count="2">
          <reference field="4294967294" count="1" selected="0">
            <x v="0"/>
          </reference>
          <reference field="0" count="1" selected="0">
            <x v="190"/>
          </reference>
        </references>
      </pivotArea>
    </chartFormat>
    <chartFormat chart="8" format="308" series="1">
      <pivotArea type="data" outline="0" fieldPosition="0">
        <references count="2">
          <reference field="4294967294" count="1" selected="0">
            <x v="0"/>
          </reference>
          <reference field="0" count="1" selected="0">
            <x v="193"/>
          </reference>
        </references>
      </pivotArea>
    </chartFormat>
    <chartFormat chart="8" format="309" series="1">
      <pivotArea type="data" outline="0" fieldPosition="0">
        <references count="2">
          <reference field="4294967294" count="1" selected="0">
            <x v="0"/>
          </reference>
          <reference field="0" count="1" selected="0">
            <x v="194"/>
          </reference>
        </references>
      </pivotArea>
    </chartFormat>
    <chartFormat chart="8" format="310" series="1">
      <pivotArea type="data" outline="0" fieldPosition="0">
        <references count="2">
          <reference field="4294967294" count="1" selected="0">
            <x v="0"/>
          </reference>
          <reference field="0" count="1" selected="0">
            <x v="206"/>
          </reference>
        </references>
      </pivotArea>
    </chartFormat>
    <chartFormat chart="8" format="311" series="1">
      <pivotArea type="data" outline="0" fieldPosition="0">
        <references count="2">
          <reference field="4294967294" count="1" selected="0">
            <x v="0"/>
          </reference>
          <reference field="0" count="1" selected="0">
            <x v="207"/>
          </reference>
        </references>
      </pivotArea>
    </chartFormat>
    <chartFormat chart="8" format="312" series="1">
      <pivotArea type="data" outline="0" fieldPosition="0">
        <references count="2">
          <reference field="4294967294" count="1" selected="0">
            <x v="0"/>
          </reference>
          <reference field="0" count="1" selected="0">
            <x v="208"/>
          </reference>
        </references>
      </pivotArea>
    </chartFormat>
    <chartFormat chart="8" format="313" series="1">
      <pivotArea type="data" outline="0" fieldPosition="0">
        <references count="2">
          <reference field="4294967294" count="1" selected="0">
            <x v="0"/>
          </reference>
          <reference field="0" count="1" selected="0">
            <x v="209"/>
          </reference>
        </references>
      </pivotArea>
    </chartFormat>
    <chartFormat chart="8" format="314" series="1">
      <pivotArea type="data" outline="0" fieldPosition="0">
        <references count="2">
          <reference field="4294967294" count="1" selected="0">
            <x v="0"/>
          </reference>
          <reference field="0" count="1" selected="0">
            <x v="211"/>
          </reference>
        </references>
      </pivotArea>
    </chartFormat>
    <chartFormat chart="8" format="315" series="1">
      <pivotArea type="data" outline="0" fieldPosition="0">
        <references count="2">
          <reference field="4294967294" count="1" selected="0">
            <x v="0"/>
          </reference>
          <reference field="0" count="1" selected="0">
            <x v="212"/>
          </reference>
        </references>
      </pivotArea>
    </chartFormat>
    <chartFormat chart="8" format="316" series="1">
      <pivotArea type="data" outline="0" fieldPosition="0">
        <references count="2">
          <reference field="4294967294" count="1" selected="0">
            <x v="0"/>
          </reference>
          <reference field="0" count="1" selected="0">
            <x v="219"/>
          </reference>
        </references>
      </pivotArea>
    </chartFormat>
    <chartFormat chart="8" format="317" series="1">
      <pivotArea type="data" outline="0" fieldPosition="0">
        <references count="2">
          <reference field="4294967294" count="1" selected="0">
            <x v="0"/>
          </reference>
          <reference field="0" count="1" selected="0">
            <x v="226"/>
          </reference>
        </references>
      </pivotArea>
    </chartFormat>
    <chartFormat chart="8" format="318" series="1">
      <pivotArea type="data" outline="0" fieldPosition="0">
        <references count="2">
          <reference field="4294967294" count="1" selected="0">
            <x v="0"/>
          </reference>
          <reference field="0" count="1" selected="0">
            <x v="227"/>
          </reference>
        </references>
      </pivotArea>
    </chartFormat>
    <chartFormat chart="8" format="319" series="1">
      <pivotArea type="data" outline="0" fieldPosition="0">
        <references count="2">
          <reference field="4294967294" count="1" selected="0">
            <x v="0"/>
          </reference>
          <reference field="0" count="1" selected="0">
            <x v="231"/>
          </reference>
        </references>
      </pivotArea>
    </chartFormat>
    <chartFormat chart="9" format="278" series="1">
      <pivotArea type="data" outline="0" fieldPosition="0">
        <references count="2">
          <reference field="4294967294" count="1" selected="0">
            <x v="0"/>
          </reference>
          <reference field="0" count="1" selected="0">
            <x v="9"/>
          </reference>
        </references>
      </pivotArea>
    </chartFormat>
    <chartFormat chart="9" format="279" series="1">
      <pivotArea type="data" outline="0" fieldPosition="0">
        <references count="2">
          <reference field="4294967294" count="1" selected="0">
            <x v="0"/>
          </reference>
          <reference field="0" count="1" selected="0">
            <x v="11"/>
          </reference>
        </references>
      </pivotArea>
    </chartFormat>
    <chartFormat chart="9" format="280" series="1">
      <pivotArea type="data" outline="0" fieldPosition="0">
        <references count="2">
          <reference field="4294967294" count="1" selected="0">
            <x v="0"/>
          </reference>
          <reference field="0" count="1" selected="0">
            <x v="14"/>
          </reference>
        </references>
      </pivotArea>
    </chartFormat>
    <chartFormat chart="9" format="281" series="1">
      <pivotArea type="data" outline="0" fieldPosition="0">
        <references count="2">
          <reference field="4294967294" count="1" selected="0">
            <x v="0"/>
          </reference>
          <reference field="0" count="1" selected="0">
            <x v="15"/>
          </reference>
        </references>
      </pivotArea>
    </chartFormat>
    <chartFormat chart="9" format="282" series="1">
      <pivotArea type="data" outline="0" fieldPosition="0">
        <references count="2">
          <reference field="4294967294" count="1" selected="0">
            <x v="0"/>
          </reference>
          <reference field="0" count="1" selected="0">
            <x v="17"/>
          </reference>
        </references>
      </pivotArea>
    </chartFormat>
    <chartFormat chart="9" format="283" series="1">
      <pivotArea type="data" outline="0" fieldPosition="0">
        <references count="2">
          <reference field="4294967294" count="1" selected="0">
            <x v="0"/>
          </reference>
          <reference field="0" count="1" selected="0">
            <x v="20"/>
          </reference>
        </references>
      </pivotArea>
    </chartFormat>
    <chartFormat chart="9" format="284" series="1">
      <pivotArea type="data" outline="0" fieldPosition="0">
        <references count="2">
          <reference field="4294967294" count="1" selected="0">
            <x v="0"/>
          </reference>
          <reference field="0" count="1" selected="0">
            <x v="25"/>
          </reference>
        </references>
      </pivotArea>
    </chartFormat>
    <chartFormat chart="9" format="285" series="1">
      <pivotArea type="data" outline="0" fieldPosition="0">
        <references count="2">
          <reference field="4294967294" count="1" selected="0">
            <x v="0"/>
          </reference>
          <reference field="0" count="1" selected="0">
            <x v="44"/>
          </reference>
        </references>
      </pivotArea>
    </chartFormat>
    <chartFormat chart="9" format="286" series="1">
      <pivotArea type="data" outline="0" fieldPosition="0">
        <references count="2">
          <reference field="4294967294" count="1" selected="0">
            <x v="0"/>
          </reference>
          <reference field="0" count="1" selected="0">
            <x v="50"/>
          </reference>
        </references>
      </pivotArea>
    </chartFormat>
    <chartFormat chart="9" format="287" series="1">
      <pivotArea type="data" outline="0" fieldPosition="0">
        <references count="2">
          <reference field="4294967294" count="1" selected="0">
            <x v="0"/>
          </reference>
          <reference field="0" count="1" selected="0">
            <x v="60"/>
          </reference>
        </references>
      </pivotArea>
    </chartFormat>
    <chartFormat chart="9" format="288" series="1">
      <pivotArea type="data" outline="0" fieldPosition="0">
        <references count="2">
          <reference field="4294967294" count="1" selected="0">
            <x v="0"/>
          </reference>
          <reference field="0" count="1" selected="0">
            <x v="72"/>
          </reference>
        </references>
      </pivotArea>
    </chartFormat>
    <chartFormat chart="9" format="289" series="1">
      <pivotArea type="data" outline="0" fieldPosition="0">
        <references count="2">
          <reference field="4294967294" count="1" selected="0">
            <x v="0"/>
          </reference>
          <reference field="0" count="1" selected="0">
            <x v="89"/>
          </reference>
        </references>
      </pivotArea>
    </chartFormat>
    <chartFormat chart="9" format="290" series="1">
      <pivotArea type="data" outline="0" fieldPosition="0">
        <references count="2">
          <reference field="4294967294" count="1" selected="0">
            <x v="0"/>
          </reference>
          <reference field="0" count="1" selected="0">
            <x v="91"/>
          </reference>
        </references>
      </pivotArea>
    </chartFormat>
    <chartFormat chart="9" format="291" series="1">
      <pivotArea type="data" outline="0" fieldPosition="0">
        <references count="2">
          <reference field="4294967294" count="1" selected="0">
            <x v="0"/>
          </reference>
          <reference field="0" count="1" selected="0">
            <x v="92"/>
          </reference>
        </references>
      </pivotArea>
    </chartFormat>
    <chartFormat chart="9" format="292" series="1">
      <pivotArea type="data" outline="0" fieldPosition="0">
        <references count="2">
          <reference field="4294967294" count="1" selected="0">
            <x v="0"/>
          </reference>
          <reference field="0" count="1" selected="0">
            <x v="97"/>
          </reference>
        </references>
      </pivotArea>
    </chartFormat>
    <chartFormat chart="9" format="293" series="1">
      <pivotArea type="data" outline="0" fieldPosition="0">
        <references count="2">
          <reference field="4294967294" count="1" selected="0">
            <x v="0"/>
          </reference>
          <reference field="0" count="1" selected="0">
            <x v="100"/>
          </reference>
        </references>
      </pivotArea>
    </chartFormat>
    <chartFormat chart="9" format="294" series="1">
      <pivotArea type="data" outline="0" fieldPosition="0">
        <references count="2">
          <reference field="4294967294" count="1" selected="0">
            <x v="0"/>
          </reference>
          <reference field="0" count="1" selected="0">
            <x v="103"/>
          </reference>
        </references>
      </pivotArea>
    </chartFormat>
    <chartFormat chart="9" format="295" series="1">
      <pivotArea type="data" outline="0" fieldPosition="0">
        <references count="2">
          <reference field="4294967294" count="1" selected="0">
            <x v="0"/>
          </reference>
          <reference field="0" count="1" selected="0">
            <x v="110"/>
          </reference>
        </references>
      </pivotArea>
    </chartFormat>
    <chartFormat chart="9" format="296" series="1">
      <pivotArea type="data" outline="0" fieldPosition="0">
        <references count="2">
          <reference field="4294967294" count="1" selected="0">
            <x v="0"/>
          </reference>
          <reference field="0" count="1" selected="0">
            <x v="115"/>
          </reference>
        </references>
      </pivotArea>
    </chartFormat>
    <chartFormat chart="9" format="297" series="1">
      <pivotArea type="data" outline="0" fieldPosition="0">
        <references count="2">
          <reference field="4294967294" count="1" selected="0">
            <x v="0"/>
          </reference>
          <reference field="0" count="1" selected="0">
            <x v="134"/>
          </reference>
        </references>
      </pivotArea>
    </chartFormat>
    <chartFormat chart="9" format="298" series="1">
      <pivotArea type="data" outline="0" fieldPosition="0">
        <references count="2">
          <reference field="4294967294" count="1" selected="0">
            <x v="0"/>
          </reference>
          <reference field="0" count="1" selected="0">
            <x v="145"/>
          </reference>
        </references>
      </pivotArea>
    </chartFormat>
    <chartFormat chart="9" format="299" series="1">
      <pivotArea type="data" outline="0" fieldPosition="0">
        <references count="2">
          <reference field="4294967294" count="1" selected="0">
            <x v="0"/>
          </reference>
          <reference field="0" count="1" selected="0">
            <x v="147"/>
          </reference>
        </references>
      </pivotArea>
    </chartFormat>
    <chartFormat chart="9" format="300" series="1">
      <pivotArea type="data" outline="0" fieldPosition="0">
        <references count="2">
          <reference field="4294967294" count="1" selected="0">
            <x v="0"/>
          </reference>
          <reference field="0" count="1" selected="0">
            <x v="155"/>
          </reference>
        </references>
      </pivotArea>
    </chartFormat>
    <chartFormat chart="9" format="301" series="1">
      <pivotArea type="data" outline="0" fieldPosition="0">
        <references count="2">
          <reference field="4294967294" count="1" selected="0">
            <x v="0"/>
          </reference>
          <reference field="0" count="1" selected="0">
            <x v="162"/>
          </reference>
        </references>
      </pivotArea>
    </chartFormat>
    <chartFormat chart="9" format="302" series="1">
      <pivotArea type="data" outline="0" fieldPosition="0">
        <references count="2">
          <reference field="4294967294" count="1" selected="0">
            <x v="0"/>
          </reference>
          <reference field="0" count="1" selected="0">
            <x v="164"/>
          </reference>
        </references>
      </pivotArea>
    </chartFormat>
    <chartFormat chart="9" format="303" series="1">
      <pivotArea type="data" outline="0" fieldPosition="0">
        <references count="2">
          <reference field="4294967294" count="1" selected="0">
            <x v="0"/>
          </reference>
          <reference field="0" count="1" selected="0">
            <x v="168"/>
          </reference>
        </references>
      </pivotArea>
    </chartFormat>
    <chartFormat chart="9" format="304" series="1">
      <pivotArea type="data" outline="0" fieldPosition="0">
        <references count="2">
          <reference field="4294967294" count="1" selected="0">
            <x v="0"/>
          </reference>
          <reference field="0" count="1" selected="0">
            <x v="176"/>
          </reference>
        </references>
      </pivotArea>
    </chartFormat>
    <chartFormat chart="9" format="305" series="1">
      <pivotArea type="data" outline="0" fieldPosition="0">
        <references count="2">
          <reference field="4294967294" count="1" selected="0">
            <x v="0"/>
          </reference>
          <reference field="0" count="1" selected="0">
            <x v="177"/>
          </reference>
        </references>
      </pivotArea>
    </chartFormat>
    <chartFormat chart="9" format="306" series="1">
      <pivotArea type="data" outline="0" fieldPosition="0">
        <references count="2">
          <reference field="4294967294" count="1" selected="0">
            <x v="0"/>
          </reference>
          <reference field="0" count="1" selected="0">
            <x v="186"/>
          </reference>
        </references>
      </pivotArea>
    </chartFormat>
    <chartFormat chart="9" format="307" series="1">
      <pivotArea type="data" outline="0" fieldPosition="0">
        <references count="2">
          <reference field="4294967294" count="1" selected="0">
            <x v="0"/>
          </reference>
          <reference field="0" count="1" selected="0">
            <x v="190"/>
          </reference>
        </references>
      </pivotArea>
    </chartFormat>
    <chartFormat chart="9" format="308" series="1">
      <pivotArea type="data" outline="0" fieldPosition="0">
        <references count="2">
          <reference field="4294967294" count="1" selected="0">
            <x v="0"/>
          </reference>
          <reference field="0" count="1" selected="0">
            <x v="193"/>
          </reference>
        </references>
      </pivotArea>
    </chartFormat>
    <chartFormat chart="9" format="309" series="1">
      <pivotArea type="data" outline="0" fieldPosition="0">
        <references count="2">
          <reference field="4294967294" count="1" selected="0">
            <x v="0"/>
          </reference>
          <reference field="0" count="1" selected="0">
            <x v="194"/>
          </reference>
        </references>
      </pivotArea>
    </chartFormat>
    <chartFormat chart="9" format="310" series="1">
      <pivotArea type="data" outline="0" fieldPosition="0">
        <references count="2">
          <reference field="4294967294" count="1" selected="0">
            <x v="0"/>
          </reference>
          <reference field="0" count="1" selected="0">
            <x v="206"/>
          </reference>
        </references>
      </pivotArea>
    </chartFormat>
    <chartFormat chart="9" format="311" series="1">
      <pivotArea type="data" outline="0" fieldPosition="0">
        <references count="2">
          <reference field="4294967294" count="1" selected="0">
            <x v="0"/>
          </reference>
          <reference field="0" count="1" selected="0">
            <x v="207"/>
          </reference>
        </references>
      </pivotArea>
    </chartFormat>
    <chartFormat chart="9" format="312" series="1">
      <pivotArea type="data" outline="0" fieldPosition="0">
        <references count="2">
          <reference field="4294967294" count="1" selected="0">
            <x v="0"/>
          </reference>
          <reference field="0" count="1" selected="0">
            <x v="208"/>
          </reference>
        </references>
      </pivotArea>
    </chartFormat>
    <chartFormat chart="9" format="313" series="1">
      <pivotArea type="data" outline="0" fieldPosition="0">
        <references count="2">
          <reference field="4294967294" count="1" selected="0">
            <x v="0"/>
          </reference>
          <reference field="0" count="1" selected="0">
            <x v="209"/>
          </reference>
        </references>
      </pivotArea>
    </chartFormat>
    <chartFormat chart="9" format="314" series="1">
      <pivotArea type="data" outline="0" fieldPosition="0">
        <references count="2">
          <reference field="4294967294" count="1" selected="0">
            <x v="0"/>
          </reference>
          <reference field="0" count="1" selected="0">
            <x v="211"/>
          </reference>
        </references>
      </pivotArea>
    </chartFormat>
    <chartFormat chart="9" format="315" series="1">
      <pivotArea type="data" outline="0" fieldPosition="0">
        <references count="2">
          <reference field="4294967294" count="1" selected="0">
            <x v="0"/>
          </reference>
          <reference field="0" count="1" selected="0">
            <x v="212"/>
          </reference>
        </references>
      </pivotArea>
    </chartFormat>
    <chartFormat chart="9" format="316" series="1">
      <pivotArea type="data" outline="0" fieldPosition="0">
        <references count="2">
          <reference field="4294967294" count="1" selected="0">
            <x v="0"/>
          </reference>
          <reference field="0" count="1" selected="0">
            <x v="219"/>
          </reference>
        </references>
      </pivotArea>
    </chartFormat>
    <chartFormat chart="9" format="317" series="1">
      <pivotArea type="data" outline="0" fieldPosition="0">
        <references count="2">
          <reference field="4294967294" count="1" selected="0">
            <x v="0"/>
          </reference>
          <reference field="0" count="1" selected="0">
            <x v="226"/>
          </reference>
        </references>
      </pivotArea>
    </chartFormat>
    <chartFormat chart="9" format="318" series="1">
      <pivotArea type="data" outline="0" fieldPosition="0">
        <references count="2">
          <reference field="4294967294" count="1" selected="0">
            <x v="0"/>
          </reference>
          <reference field="0" count="1" selected="0">
            <x v="227"/>
          </reference>
        </references>
      </pivotArea>
    </chartFormat>
    <chartFormat chart="9" format="319" series="1">
      <pivotArea type="data" outline="0" fieldPosition="0">
        <references count="2">
          <reference field="4294967294" count="1" selected="0">
            <x v="0"/>
          </reference>
          <reference field="0" count="1" selected="0">
            <x v="231"/>
          </reference>
        </references>
      </pivotArea>
    </chartFormat>
    <chartFormat chart="9" format="320" series="1">
      <pivotArea type="data" outline="0" fieldPosition="0">
        <references count="2">
          <reference field="4294967294" count="1" selected="0">
            <x v="0"/>
          </reference>
          <reference field="0" count="1" selected="0">
            <x v="197"/>
          </reference>
        </references>
      </pivotArea>
    </chartFormat>
    <chartFormat chart="9" format="321" series="1">
      <pivotArea type="data" outline="0" fieldPosition="0">
        <references count="2">
          <reference field="4294967294" count="1" selected="0">
            <x v="0"/>
          </reference>
          <reference field="0" count="1" selected="0">
            <x v="198"/>
          </reference>
        </references>
      </pivotArea>
    </chartFormat>
    <chartFormat chart="9" format="322" series="1">
      <pivotArea type="data" outline="0" fieldPosition="0">
        <references count="2">
          <reference field="4294967294" count="1" selected="0">
            <x v="0"/>
          </reference>
          <reference field="0" count="1" selected="0">
            <x v="199"/>
          </reference>
        </references>
      </pivotArea>
    </chartFormat>
    <chartFormat chart="9" format="323" series="1">
      <pivotArea type="data" outline="0" fieldPosition="0">
        <references count="2">
          <reference field="4294967294" count="1" selected="0">
            <x v="0"/>
          </reference>
          <reference field="0" count="1" selected="0">
            <x v="201"/>
          </reference>
        </references>
      </pivotArea>
    </chartFormat>
    <chartFormat chart="9" format="324" series="1">
      <pivotArea type="data" outline="0" fieldPosition="0">
        <references count="2">
          <reference field="4294967294" count="1" selected="0">
            <x v="0"/>
          </reference>
          <reference field="0" count="1" selected="0">
            <x v="216"/>
          </reference>
        </references>
      </pivotArea>
    </chartFormat>
    <chartFormat chart="9" format="325" series="1">
      <pivotArea type="data" outline="0" fieldPosition="0">
        <references count="2">
          <reference field="4294967294" count="1" selected="0">
            <x v="0"/>
          </reference>
          <reference field="0" count="1" selected="0">
            <x v="224"/>
          </reference>
        </references>
      </pivotArea>
    </chartFormat>
    <chartFormat chart="9" format="326" series="1">
      <pivotArea type="data" outline="0" fieldPosition="0">
        <references count="2">
          <reference field="4294967294" count="1" selected="0">
            <x v="0"/>
          </reference>
          <reference field="0" count="1" selected="0">
            <x v="2"/>
          </reference>
        </references>
      </pivotArea>
    </chartFormat>
    <chartFormat chart="9" format="327" series="1">
      <pivotArea type="data" outline="0" fieldPosition="0">
        <references count="2">
          <reference field="4294967294" count="1" selected="0">
            <x v="0"/>
          </reference>
          <reference field="0" count="1" selected="0">
            <x v="35"/>
          </reference>
        </references>
      </pivotArea>
    </chartFormat>
    <chartFormat chart="9" format="328" series="1">
      <pivotArea type="data" outline="0" fieldPosition="0">
        <references count="2">
          <reference field="4294967294" count="1" selected="0">
            <x v="0"/>
          </reference>
          <reference field="0" count="1" selected="0">
            <x v="42"/>
          </reference>
        </references>
      </pivotArea>
    </chartFormat>
    <chartFormat chart="9" format="329" series="1">
      <pivotArea type="data" outline="0" fieldPosition="0">
        <references count="2">
          <reference field="4294967294" count="1" selected="0">
            <x v="0"/>
          </reference>
          <reference field="0" count="1" selected="0">
            <x v="65"/>
          </reference>
        </references>
      </pivotArea>
    </chartFormat>
    <chartFormat chart="9" format="330" series="1">
      <pivotArea type="data" outline="0" fieldPosition="0">
        <references count="2">
          <reference field="4294967294" count="1" selected="0">
            <x v="0"/>
          </reference>
          <reference field="0" count="1" selected="0">
            <x v="71"/>
          </reference>
        </references>
      </pivotArea>
    </chartFormat>
    <chartFormat chart="9" format="331" series="1">
      <pivotArea type="data" outline="0" fieldPosition="0">
        <references count="2">
          <reference field="4294967294" count="1" selected="0">
            <x v="0"/>
          </reference>
          <reference field="0" count="1" selected="0">
            <x v="74"/>
          </reference>
        </references>
      </pivotArea>
    </chartFormat>
    <chartFormat chart="9" format="332" series="1">
      <pivotArea type="data" outline="0" fieldPosition="0">
        <references count="2">
          <reference field="4294967294" count="1" selected="0">
            <x v="0"/>
          </reference>
          <reference field="0" count="1" selected="0">
            <x v="85"/>
          </reference>
        </references>
      </pivotArea>
    </chartFormat>
    <chartFormat chart="9" format="333" series="1">
      <pivotArea type="data" outline="0" fieldPosition="0">
        <references count="2">
          <reference field="4294967294" count="1" selected="0">
            <x v="0"/>
          </reference>
          <reference field="0" count="1" selected="0">
            <x v="93"/>
          </reference>
        </references>
      </pivotArea>
    </chartFormat>
    <chartFormat chart="9" format="334" series="1">
      <pivotArea type="data" outline="0" fieldPosition="0">
        <references count="2">
          <reference field="4294967294" count="1" selected="0">
            <x v="0"/>
          </reference>
          <reference field="0" count="1" selected="0">
            <x v="96"/>
          </reference>
        </references>
      </pivotArea>
    </chartFormat>
    <chartFormat chart="9" format="335" series="1">
      <pivotArea type="data" outline="0" fieldPosition="0">
        <references count="2">
          <reference field="4294967294" count="1" selected="0">
            <x v="0"/>
          </reference>
          <reference field="0" count="1" selected="0">
            <x v="104"/>
          </reference>
        </references>
      </pivotArea>
    </chartFormat>
    <chartFormat chart="9" format="336" series="1">
      <pivotArea type="data" outline="0" fieldPosition="0">
        <references count="2">
          <reference field="4294967294" count="1" selected="0">
            <x v="0"/>
          </reference>
          <reference field="0" count="1" selected="0">
            <x v="119"/>
          </reference>
        </references>
      </pivotArea>
    </chartFormat>
    <chartFormat chart="9" format="337" series="1">
      <pivotArea type="data" outline="0" fieldPosition="0">
        <references count="2">
          <reference field="4294967294" count="1" selected="0">
            <x v="0"/>
          </reference>
          <reference field="0" count="1" selected="0">
            <x v="136"/>
          </reference>
        </references>
      </pivotArea>
    </chartFormat>
    <chartFormat chart="9" format="338" series="1">
      <pivotArea type="data" outline="0" fieldPosition="0">
        <references count="2">
          <reference field="4294967294" count="1" selected="0">
            <x v="0"/>
          </reference>
          <reference field="0" count="1" selected="0">
            <x v="138"/>
          </reference>
        </references>
      </pivotArea>
    </chartFormat>
    <chartFormat chart="9" format="339" series="1">
      <pivotArea type="data" outline="0" fieldPosition="0">
        <references count="2">
          <reference field="4294967294" count="1" selected="0">
            <x v="0"/>
          </reference>
          <reference field="0" count="1" selected="0">
            <x v="152"/>
          </reference>
        </references>
      </pivotArea>
    </chartFormat>
    <chartFormat chart="9" format="340" series="1">
      <pivotArea type="data" outline="0" fieldPosition="0">
        <references count="2">
          <reference field="4294967294" count="1" selected="0">
            <x v="0"/>
          </reference>
          <reference field="0" count="1" selected="0">
            <x v="157"/>
          </reference>
        </references>
      </pivotArea>
    </chartFormat>
    <chartFormat chart="9" format="341" series="1">
      <pivotArea type="data" outline="0" fieldPosition="0">
        <references count="2">
          <reference field="4294967294" count="1" selected="0">
            <x v="0"/>
          </reference>
          <reference field="0" count="1" selected="0">
            <x v="167"/>
          </reference>
        </references>
      </pivotArea>
    </chartFormat>
    <chartFormat chart="8" format="320" series="1">
      <pivotArea type="data" outline="0" fieldPosition="0">
        <references count="2">
          <reference field="4294967294" count="1" selected="0">
            <x v="0"/>
          </reference>
          <reference field="0" count="1" selected="0">
            <x v="197"/>
          </reference>
        </references>
      </pivotArea>
    </chartFormat>
    <chartFormat chart="8" format="321" series="1">
      <pivotArea type="data" outline="0" fieldPosition="0">
        <references count="2">
          <reference field="4294967294" count="1" selected="0">
            <x v="0"/>
          </reference>
          <reference field="0" count="1" selected="0">
            <x v="198"/>
          </reference>
        </references>
      </pivotArea>
    </chartFormat>
    <chartFormat chart="8" format="322" series="1">
      <pivotArea type="data" outline="0" fieldPosition="0">
        <references count="2">
          <reference field="4294967294" count="1" selected="0">
            <x v="0"/>
          </reference>
          <reference field="0" count="1" selected="0">
            <x v="199"/>
          </reference>
        </references>
      </pivotArea>
    </chartFormat>
    <chartFormat chart="8" format="323" series="1">
      <pivotArea type="data" outline="0" fieldPosition="0">
        <references count="2">
          <reference field="4294967294" count="1" selected="0">
            <x v="0"/>
          </reference>
          <reference field="0" count="1" selected="0">
            <x v="201"/>
          </reference>
        </references>
      </pivotArea>
    </chartFormat>
    <chartFormat chart="8" format="324" series="1">
      <pivotArea type="data" outline="0" fieldPosition="0">
        <references count="2">
          <reference field="4294967294" count="1" selected="0">
            <x v="0"/>
          </reference>
          <reference field="0" count="1" selected="0">
            <x v="216"/>
          </reference>
        </references>
      </pivotArea>
    </chartFormat>
    <chartFormat chart="8" format="325" series="1">
      <pivotArea type="data" outline="0" fieldPosition="0">
        <references count="2">
          <reference field="4294967294" count="1" selected="0">
            <x v="0"/>
          </reference>
          <reference field="0" count="1" selected="0">
            <x v="224"/>
          </reference>
        </references>
      </pivotArea>
    </chartFormat>
    <chartFormat chart="8" format="326" series="1">
      <pivotArea type="data" outline="0" fieldPosition="0">
        <references count="2">
          <reference field="4294967294" count="1" selected="0">
            <x v="0"/>
          </reference>
          <reference field="0" count="1" selected="0">
            <x v="2"/>
          </reference>
        </references>
      </pivotArea>
    </chartFormat>
    <chartFormat chart="8" format="327" series="1">
      <pivotArea type="data" outline="0" fieldPosition="0">
        <references count="2">
          <reference field="4294967294" count="1" selected="0">
            <x v="0"/>
          </reference>
          <reference field="0" count="1" selected="0">
            <x v="35"/>
          </reference>
        </references>
      </pivotArea>
    </chartFormat>
    <chartFormat chart="8" format="328" series="1">
      <pivotArea type="data" outline="0" fieldPosition="0">
        <references count="2">
          <reference field="4294967294" count="1" selected="0">
            <x v="0"/>
          </reference>
          <reference field="0" count="1" selected="0">
            <x v="42"/>
          </reference>
        </references>
      </pivotArea>
    </chartFormat>
    <chartFormat chart="8" format="329" series="1">
      <pivotArea type="data" outline="0" fieldPosition="0">
        <references count="2">
          <reference field="4294967294" count="1" selected="0">
            <x v="0"/>
          </reference>
          <reference field="0" count="1" selected="0">
            <x v="65"/>
          </reference>
        </references>
      </pivotArea>
    </chartFormat>
    <chartFormat chart="8" format="330" series="1">
      <pivotArea type="data" outline="0" fieldPosition="0">
        <references count="2">
          <reference field="4294967294" count="1" selected="0">
            <x v="0"/>
          </reference>
          <reference field="0" count="1" selected="0">
            <x v="71"/>
          </reference>
        </references>
      </pivotArea>
    </chartFormat>
    <chartFormat chart="8" format="331" series="1">
      <pivotArea type="data" outline="0" fieldPosition="0">
        <references count="2">
          <reference field="4294967294" count="1" selected="0">
            <x v="0"/>
          </reference>
          <reference field="0" count="1" selected="0">
            <x v="74"/>
          </reference>
        </references>
      </pivotArea>
    </chartFormat>
    <chartFormat chart="8" format="332" series="1">
      <pivotArea type="data" outline="0" fieldPosition="0">
        <references count="2">
          <reference field="4294967294" count="1" selected="0">
            <x v="0"/>
          </reference>
          <reference field="0" count="1" selected="0">
            <x v="85"/>
          </reference>
        </references>
      </pivotArea>
    </chartFormat>
    <chartFormat chart="8" format="333" series="1">
      <pivotArea type="data" outline="0" fieldPosition="0">
        <references count="2">
          <reference field="4294967294" count="1" selected="0">
            <x v="0"/>
          </reference>
          <reference field="0" count="1" selected="0">
            <x v="93"/>
          </reference>
        </references>
      </pivotArea>
    </chartFormat>
    <chartFormat chart="8" format="334" series="1">
      <pivotArea type="data" outline="0" fieldPosition="0">
        <references count="2">
          <reference field="4294967294" count="1" selected="0">
            <x v="0"/>
          </reference>
          <reference field="0" count="1" selected="0">
            <x v="96"/>
          </reference>
        </references>
      </pivotArea>
    </chartFormat>
    <chartFormat chart="8" format="335" series="1">
      <pivotArea type="data" outline="0" fieldPosition="0">
        <references count="2">
          <reference field="4294967294" count="1" selected="0">
            <x v="0"/>
          </reference>
          <reference field="0" count="1" selected="0">
            <x v="104"/>
          </reference>
        </references>
      </pivotArea>
    </chartFormat>
    <chartFormat chart="8" format="336" series="1">
      <pivotArea type="data" outline="0" fieldPosition="0">
        <references count="2">
          <reference field="4294967294" count="1" selected="0">
            <x v="0"/>
          </reference>
          <reference field="0" count="1" selected="0">
            <x v="119"/>
          </reference>
        </references>
      </pivotArea>
    </chartFormat>
    <chartFormat chart="8" format="337" series="1">
      <pivotArea type="data" outline="0" fieldPosition="0">
        <references count="2">
          <reference field="4294967294" count="1" selected="0">
            <x v="0"/>
          </reference>
          <reference field="0" count="1" selected="0">
            <x v="136"/>
          </reference>
        </references>
      </pivotArea>
    </chartFormat>
    <chartFormat chart="8" format="338" series="1">
      <pivotArea type="data" outline="0" fieldPosition="0">
        <references count="2">
          <reference field="4294967294" count="1" selected="0">
            <x v="0"/>
          </reference>
          <reference field="0" count="1" selected="0">
            <x v="138"/>
          </reference>
        </references>
      </pivotArea>
    </chartFormat>
    <chartFormat chart="8" format="339" series="1">
      <pivotArea type="data" outline="0" fieldPosition="0">
        <references count="2">
          <reference field="4294967294" count="1" selected="0">
            <x v="0"/>
          </reference>
          <reference field="0" count="1" selected="0">
            <x v="152"/>
          </reference>
        </references>
      </pivotArea>
    </chartFormat>
    <chartFormat chart="8" format="340" series="1">
      <pivotArea type="data" outline="0" fieldPosition="0">
        <references count="2">
          <reference field="4294967294" count="1" selected="0">
            <x v="0"/>
          </reference>
          <reference field="0" count="1" selected="0">
            <x v="157"/>
          </reference>
        </references>
      </pivotArea>
    </chartFormat>
    <chartFormat chart="8" format="341" series="1">
      <pivotArea type="data" outline="0" fieldPosition="0">
        <references count="2">
          <reference field="4294967294" count="1" selected="0">
            <x v="0"/>
          </reference>
          <reference field="0" count="1" selected="0">
            <x v="167"/>
          </reference>
        </references>
      </pivotArea>
    </chartFormat>
    <chartFormat chart="7" format="278" series="1">
      <pivotArea type="data" outline="0" fieldPosition="0">
        <references count="2">
          <reference field="4294967294" count="1" selected="0">
            <x v="0"/>
          </reference>
          <reference field="0" count="1" selected="0">
            <x v="197"/>
          </reference>
        </references>
      </pivotArea>
    </chartFormat>
    <chartFormat chart="7" format="279" series="1">
      <pivotArea type="data" outline="0" fieldPosition="0">
        <references count="2">
          <reference field="4294967294" count="1" selected="0">
            <x v="0"/>
          </reference>
          <reference field="0" count="1" selected="0">
            <x v="198"/>
          </reference>
        </references>
      </pivotArea>
    </chartFormat>
    <chartFormat chart="7" format="280" series="1">
      <pivotArea type="data" outline="0" fieldPosition="0">
        <references count="2">
          <reference field="4294967294" count="1" selected="0">
            <x v="0"/>
          </reference>
          <reference field="0" count="1" selected="0">
            <x v="199"/>
          </reference>
        </references>
      </pivotArea>
    </chartFormat>
    <chartFormat chart="7" format="281" series="1">
      <pivotArea type="data" outline="0" fieldPosition="0">
        <references count="2">
          <reference field="4294967294" count="1" selected="0">
            <x v="0"/>
          </reference>
          <reference field="0" count="1" selected="0">
            <x v="201"/>
          </reference>
        </references>
      </pivotArea>
    </chartFormat>
    <chartFormat chart="7" format="282" series="1">
      <pivotArea type="data" outline="0" fieldPosition="0">
        <references count="2">
          <reference field="4294967294" count="1" selected="0">
            <x v="0"/>
          </reference>
          <reference field="0" count="1" selected="0">
            <x v="216"/>
          </reference>
        </references>
      </pivotArea>
    </chartFormat>
    <chartFormat chart="7" format="283" series="1">
      <pivotArea type="data" outline="0" fieldPosition="0">
        <references count="2">
          <reference field="4294967294" count="1" selected="0">
            <x v="0"/>
          </reference>
          <reference field="0" count="1" selected="0">
            <x v="224"/>
          </reference>
        </references>
      </pivotArea>
    </chartFormat>
    <chartFormat chart="7" format="284" series="1">
      <pivotArea type="data" outline="0" fieldPosition="0">
        <references count="2">
          <reference field="4294967294" count="1" selected="0">
            <x v="0"/>
          </reference>
          <reference field="0" count="1" selected="0">
            <x v="2"/>
          </reference>
        </references>
      </pivotArea>
    </chartFormat>
    <chartFormat chart="7" format="285" series="1">
      <pivotArea type="data" outline="0" fieldPosition="0">
        <references count="2">
          <reference field="4294967294" count="1" selected="0">
            <x v="0"/>
          </reference>
          <reference field="0" count="1" selected="0">
            <x v="35"/>
          </reference>
        </references>
      </pivotArea>
    </chartFormat>
    <chartFormat chart="7" format="286" series="1">
      <pivotArea type="data" outline="0" fieldPosition="0">
        <references count="2">
          <reference field="4294967294" count="1" selected="0">
            <x v="0"/>
          </reference>
          <reference field="0" count="1" selected="0">
            <x v="42"/>
          </reference>
        </references>
      </pivotArea>
    </chartFormat>
    <chartFormat chart="7" format="287" series="1">
      <pivotArea type="data" outline="0" fieldPosition="0">
        <references count="2">
          <reference field="4294967294" count="1" selected="0">
            <x v="0"/>
          </reference>
          <reference field="0" count="1" selected="0">
            <x v="65"/>
          </reference>
        </references>
      </pivotArea>
    </chartFormat>
    <chartFormat chart="7" format="288" series="1">
      <pivotArea type="data" outline="0" fieldPosition="0">
        <references count="2">
          <reference field="4294967294" count="1" selected="0">
            <x v="0"/>
          </reference>
          <reference field="0" count="1" selected="0">
            <x v="71"/>
          </reference>
        </references>
      </pivotArea>
    </chartFormat>
    <chartFormat chart="7" format="289" series="1">
      <pivotArea type="data" outline="0" fieldPosition="0">
        <references count="2">
          <reference field="4294967294" count="1" selected="0">
            <x v="0"/>
          </reference>
          <reference field="0" count="1" selected="0">
            <x v="74"/>
          </reference>
        </references>
      </pivotArea>
    </chartFormat>
    <chartFormat chart="7" format="290" series="1">
      <pivotArea type="data" outline="0" fieldPosition="0">
        <references count="2">
          <reference field="4294967294" count="1" selected="0">
            <x v="0"/>
          </reference>
          <reference field="0" count="1" selected="0">
            <x v="85"/>
          </reference>
        </references>
      </pivotArea>
    </chartFormat>
    <chartFormat chart="7" format="291" series="1">
      <pivotArea type="data" outline="0" fieldPosition="0">
        <references count="2">
          <reference field="4294967294" count="1" selected="0">
            <x v="0"/>
          </reference>
          <reference field="0" count="1" selected="0">
            <x v="93"/>
          </reference>
        </references>
      </pivotArea>
    </chartFormat>
    <chartFormat chart="7" format="292" series="1">
      <pivotArea type="data" outline="0" fieldPosition="0">
        <references count="2">
          <reference field="4294967294" count="1" selected="0">
            <x v="0"/>
          </reference>
          <reference field="0" count="1" selected="0">
            <x v="96"/>
          </reference>
        </references>
      </pivotArea>
    </chartFormat>
    <chartFormat chart="7" format="293" series="1">
      <pivotArea type="data" outline="0" fieldPosition="0">
        <references count="2">
          <reference field="4294967294" count="1" selected="0">
            <x v="0"/>
          </reference>
          <reference field="0" count="1" selected="0">
            <x v="104"/>
          </reference>
        </references>
      </pivotArea>
    </chartFormat>
    <chartFormat chart="7" format="294" series="1">
      <pivotArea type="data" outline="0" fieldPosition="0">
        <references count="2">
          <reference field="4294967294" count="1" selected="0">
            <x v="0"/>
          </reference>
          <reference field="0" count="1" selected="0">
            <x v="119"/>
          </reference>
        </references>
      </pivotArea>
    </chartFormat>
    <chartFormat chart="7" format="295" series="1">
      <pivotArea type="data" outline="0" fieldPosition="0">
        <references count="2">
          <reference field="4294967294" count="1" selected="0">
            <x v="0"/>
          </reference>
          <reference field="0" count="1" selected="0">
            <x v="136"/>
          </reference>
        </references>
      </pivotArea>
    </chartFormat>
    <chartFormat chart="7" format="296" series="1">
      <pivotArea type="data" outline="0" fieldPosition="0">
        <references count="2">
          <reference field="4294967294" count="1" selected="0">
            <x v="0"/>
          </reference>
          <reference field="0" count="1" selected="0">
            <x v="138"/>
          </reference>
        </references>
      </pivotArea>
    </chartFormat>
    <chartFormat chart="7" format="297" series="1">
      <pivotArea type="data" outline="0" fieldPosition="0">
        <references count="2">
          <reference field="4294967294" count="1" selected="0">
            <x v="0"/>
          </reference>
          <reference field="0" count="1" selected="0">
            <x v="152"/>
          </reference>
        </references>
      </pivotArea>
    </chartFormat>
    <chartFormat chart="7" format="298" series="1">
      <pivotArea type="data" outline="0" fieldPosition="0">
        <references count="2">
          <reference field="4294967294" count="1" selected="0">
            <x v="0"/>
          </reference>
          <reference field="0" count="1" selected="0">
            <x v="157"/>
          </reference>
        </references>
      </pivotArea>
    </chartFormat>
    <chartFormat chart="7" format="299" series="1">
      <pivotArea type="data" outline="0" fieldPosition="0">
        <references count="2">
          <reference field="4294967294" count="1" selected="0">
            <x v="0"/>
          </reference>
          <reference field="0" count="1" selected="0">
            <x v="167"/>
          </reference>
        </references>
      </pivotArea>
    </chartFormat>
    <chartFormat chart="9" format="342" series="1">
      <pivotArea type="data" outline="0" fieldPosition="0">
        <references count="2">
          <reference field="4294967294" count="1" selected="0">
            <x v="0"/>
          </reference>
          <reference field="0" count="1" selected="0">
            <x v="0"/>
          </reference>
        </references>
      </pivotArea>
    </chartFormat>
    <chartFormat chart="9" format="343" series="1">
      <pivotArea type="data" outline="0" fieldPosition="0">
        <references count="2">
          <reference field="4294967294" count="1" selected="0">
            <x v="0"/>
          </reference>
          <reference field="0" count="1" selected="0">
            <x v="22"/>
          </reference>
        </references>
      </pivotArea>
    </chartFormat>
    <chartFormat chart="9" format="344" series="1">
      <pivotArea type="data" outline="0" fieldPosition="0">
        <references count="2">
          <reference field="4294967294" count="1" selected="0">
            <x v="0"/>
          </reference>
          <reference field="0" count="1" selected="0">
            <x v="33"/>
          </reference>
        </references>
      </pivotArea>
    </chartFormat>
    <chartFormat chart="9" format="345" series="1">
      <pivotArea type="data" outline="0" fieldPosition="0">
        <references count="2">
          <reference field="4294967294" count="1" selected="0">
            <x v="0"/>
          </reference>
          <reference field="0" count="1" selected="0">
            <x v="52"/>
          </reference>
        </references>
      </pivotArea>
    </chartFormat>
    <chartFormat chart="9" format="346" series="1">
      <pivotArea type="data" outline="0" fieldPosition="0">
        <references count="2">
          <reference field="4294967294" count="1" selected="0">
            <x v="0"/>
          </reference>
          <reference field="0" count="1" selected="0">
            <x v="57"/>
          </reference>
        </references>
      </pivotArea>
    </chartFormat>
    <chartFormat chart="9" format="347" series="1">
      <pivotArea type="data" outline="0" fieldPosition="0">
        <references count="2">
          <reference field="4294967294" count="1" selected="0">
            <x v="0"/>
          </reference>
          <reference field="0" count="1" selected="0">
            <x v="58"/>
          </reference>
        </references>
      </pivotArea>
    </chartFormat>
    <chartFormat chart="9" format="348" series="1">
      <pivotArea type="data" outline="0" fieldPosition="0">
        <references count="2">
          <reference field="4294967294" count="1" selected="0">
            <x v="0"/>
          </reference>
          <reference field="0" count="1" selected="0">
            <x v="75"/>
          </reference>
        </references>
      </pivotArea>
    </chartFormat>
    <chartFormat chart="9" format="349" series="1">
      <pivotArea type="data" outline="0" fieldPosition="0">
        <references count="2">
          <reference field="4294967294" count="1" selected="0">
            <x v="0"/>
          </reference>
          <reference field="0" count="1" selected="0">
            <x v="86"/>
          </reference>
        </references>
      </pivotArea>
    </chartFormat>
    <chartFormat chart="9" format="350" series="1">
      <pivotArea type="data" outline="0" fieldPosition="0">
        <references count="2">
          <reference field="4294967294" count="1" selected="0">
            <x v="0"/>
          </reference>
          <reference field="0" count="1" selected="0">
            <x v="95"/>
          </reference>
        </references>
      </pivotArea>
    </chartFormat>
    <chartFormat chart="9" format="351" series="1">
      <pivotArea type="data" outline="0" fieldPosition="0">
        <references count="2">
          <reference field="4294967294" count="1" selected="0">
            <x v="0"/>
          </reference>
          <reference field="0" count="1" selected="0">
            <x v="106"/>
          </reference>
        </references>
      </pivotArea>
    </chartFormat>
    <chartFormat chart="9" format="352" series="1">
      <pivotArea type="data" outline="0" fieldPosition="0">
        <references count="2">
          <reference field="4294967294" count="1" selected="0">
            <x v="0"/>
          </reference>
          <reference field="0" count="1" selected="0">
            <x v="107"/>
          </reference>
        </references>
      </pivotArea>
    </chartFormat>
    <chartFormat chart="9" format="353" series="1">
      <pivotArea type="data" outline="0" fieldPosition="0">
        <references count="2">
          <reference field="4294967294" count="1" selected="0">
            <x v="0"/>
          </reference>
          <reference field="0" count="1" selected="0">
            <x v="126"/>
          </reference>
        </references>
      </pivotArea>
    </chartFormat>
    <chartFormat chart="9" format="354" series="1">
      <pivotArea type="data" outline="0" fieldPosition="0">
        <references count="2">
          <reference field="4294967294" count="1" selected="0">
            <x v="0"/>
          </reference>
          <reference field="0" count="1" selected="0">
            <x v="130"/>
          </reference>
        </references>
      </pivotArea>
    </chartFormat>
    <chartFormat chart="9" format="355" series="1">
      <pivotArea type="data" outline="0" fieldPosition="0">
        <references count="2">
          <reference field="4294967294" count="1" selected="0">
            <x v="0"/>
          </reference>
          <reference field="0" count="1" selected="0">
            <x v="139"/>
          </reference>
        </references>
      </pivotArea>
    </chartFormat>
    <chartFormat chart="9" format="356" series="1">
      <pivotArea type="data" outline="0" fieldPosition="0">
        <references count="2">
          <reference field="4294967294" count="1" selected="0">
            <x v="0"/>
          </reference>
          <reference field="0" count="1" selected="0">
            <x v="141"/>
          </reference>
        </references>
      </pivotArea>
    </chartFormat>
    <chartFormat chart="9" format="357" series="1">
      <pivotArea type="data" outline="0" fieldPosition="0">
        <references count="2">
          <reference field="4294967294" count="1" selected="0">
            <x v="0"/>
          </reference>
          <reference field="0" count="1" selected="0">
            <x v="143"/>
          </reference>
        </references>
      </pivotArea>
    </chartFormat>
    <chartFormat chart="9" format="358" series="1">
      <pivotArea type="data" outline="0" fieldPosition="0">
        <references count="2">
          <reference field="4294967294" count="1" selected="0">
            <x v="0"/>
          </reference>
          <reference field="0" count="1" selected="0">
            <x v="144"/>
          </reference>
        </references>
      </pivotArea>
    </chartFormat>
    <chartFormat chart="9" format="359" series="1">
      <pivotArea type="data" outline="0" fieldPosition="0">
        <references count="2">
          <reference field="4294967294" count="1" selected="0">
            <x v="0"/>
          </reference>
          <reference field="0" count="1" selected="0">
            <x v="184"/>
          </reference>
        </references>
      </pivotArea>
    </chartFormat>
    <chartFormat chart="9" format="360" series="1">
      <pivotArea type="data" outline="0" fieldPosition="0">
        <references count="2">
          <reference field="4294967294" count="1" selected="0">
            <x v="0"/>
          </reference>
          <reference field="0" count="1" selected="0">
            <x v="189"/>
          </reference>
        </references>
      </pivotArea>
    </chartFormat>
    <chartFormat chart="9" format="361" series="1">
      <pivotArea type="data" outline="0" fieldPosition="0">
        <references count="2">
          <reference field="4294967294" count="1" selected="0">
            <x v="0"/>
          </reference>
          <reference field="0" count="1" selected="0">
            <x v="196"/>
          </reference>
        </references>
      </pivotArea>
    </chartFormat>
    <chartFormat chart="9" format="362" series="1">
      <pivotArea type="data" outline="0" fieldPosition="0">
        <references count="2">
          <reference field="4294967294" count="1" selected="0">
            <x v="0"/>
          </reference>
          <reference field="0" count="1" selected="0">
            <x v="217"/>
          </reference>
        </references>
      </pivotArea>
    </chartFormat>
    <chartFormat chart="9" format="363" series="1">
      <pivotArea type="data" outline="0" fieldPosition="0">
        <references count="2">
          <reference field="4294967294" count="1" selected="0">
            <x v="0"/>
          </reference>
          <reference field="0" count="1" selected="0">
            <x v="218"/>
          </reference>
        </references>
      </pivotArea>
    </chartFormat>
    <chartFormat chart="9" format="364" series="1">
      <pivotArea type="data" outline="0" fieldPosition="0">
        <references count="2">
          <reference field="4294967294" count="1" selected="0">
            <x v="0"/>
          </reference>
          <reference field="0" count="1" selected="0">
            <x v="223"/>
          </reference>
        </references>
      </pivotArea>
    </chartFormat>
    <chartFormat chart="9" format="365" series="1">
      <pivotArea type="data" outline="0" fieldPosition="0">
        <references count="2">
          <reference field="4294967294" count="1" selected="0">
            <x v="0"/>
          </reference>
          <reference field="0" count="1" selected="0">
            <x v="225"/>
          </reference>
        </references>
      </pivotArea>
    </chartFormat>
    <chartFormat chart="9" format="366" series="1">
      <pivotArea type="data" outline="0" fieldPosition="0">
        <references count="2">
          <reference field="4294967294" count="1" selected="0">
            <x v="0"/>
          </reference>
          <reference field="0" count="1" selected="0">
            <x v="229"/>
          </reference>
        </references>
      </pivotArea>
    </chartFormat>
    <chartFormat chart="9" format="367" series="1">
      <pivotArea type="data" outline="0" fieldPosition="0">
        <references count="2">
          <reference field="4294967294" count="1" selected="0">
            <x v="0"/>
          </reference>
          <reference field="0" count="1" selected="0">
            <x v="112"/>
          </reference>
        </references>
      </pivotArea>
    </chartFormat>
    <chartFormat chart="9" format="368" series="1">
      <pivotArea type="data" outline="0" fieldPosition="0">
        <references count="2">
          <reference field="4294967294" count="1" selected="0">
            <x v="0"/>
          </reference>
          <reference field="0" count="1" selected="0">
            <x v="121"/>
          </reference>
        </references>
      </pivotArea>
    </chartFormat>
    <chartFormat chart="9" format="369" series="1">
      <pivotArea type="data" outline="0" fieldPosition="0">
        <references count="2">
          <reference field="4294967294" count="1" selected="0">
            <x v="0"/>
          </reference>
          <reference field="0" count="1" selected="0">
            <x v="131"/>
          </reference>
        </references>
      </pivotArea>
    </chartFormat>
    <chartFormat chart="9" format="370" series="1">
      <pivotArea type="data" outline="0" fieldPosition="0">
        <references count="2">
          <reference field="4294967294" count="1" selected="0">
            <x v="0"/>
          </reference>
          <reference field="0" count="1" selected="0">
            <x v="142"/>
          </reference>
        </references>
      </pivotArea>
    </chartFormat>
    <chartFormat chart="9" format="371" series="1">
      <pivotArea type="data" outline="0" fieldPosition="0">
        <references count="2">
          <reference field="4294967294" count="1" selected="0">
            <x v="0"/>
          </reference>
          <reference field="0" count="1" selected="0">
            <x v="153"/>
          </reference>
        </references>
      </pivotArea>
    </chartFormat>
    <chartFormat chart="9" format="372" series="1">
      <pivotArea type="data" outline="0" fieldPosition="0">
        <references count="2">
          <reference field="4294967294" count="1" selected="0">
            <x v="0"/>
          </reference>
          <reference field="0" count="1" selected="0">
            <x v="158"/>
          </reference>
        </references>
      </pivotArea>
    </chartFormat>
    <chartFormat chart="9" format="373" series="1">
      <pivotArea type="data" outline="0" fieldPosition="0">
        <references count="2">
          <reference field="4294967294" count="1" selected="0">
            <x v="0"/>
          </reference>
          <reference field="0" count="1" selected="0">
            <x v="163"/>
          </reference>
        </references>
      </pivotArea>
    </chartFormat>
    <chartFormat chart="9" format="374" series="1">
      <pivotArea type="data" outline="0" fieldPosition="0">
        <references count="2">
          <reference field="4294967294" count="1" selected="0">
            <x v="0"/>
          </reference>
          <reference field="0" count="1" selected="0">
            <x v="179"/>
          </reference>
        </references>
      </pivotArea>
    </chartFormat>
    <chartFormat chart="9" format="375" series="1">
      <pivotArea type="data" outline="0" fieldPosition="0">
        <references count="2">
          <reference field="4294967294" count="1" selected="0">
            <x v="0"/>
          </reference>
          <reference field="0" count="1" selected="0">
            <x v="182"/>
          </reference>
        </references>
      </pivotArea>
    </chartFormat>
    <chartFormat chart="9" format="376" series="1">
      <pivotArea type="data" outline="0" fieldPosition="0">
        <references count="2">
          <reference field="4294967294" count="1" selected="0">
            <x v="0"/>
          </reference>
          <reference field="0" count="1" selected="0">
            <x v="183"/>
          </reference>
        </references>
      </pivotArea>
    </chartFormat>
    <chartFormat chart="9" format="377" series="1">
      <pivotArea type="data" outline="0" fieldPosition="0">
        <references count="2">
          <reference field="4294967294" count="1" selected="0">
            <x v="0"/>
          </reference>
          <reference field="0" count="1" selected="0">
            <x v="228"/>
          </reference>
        </references>
      </pivotArea>
    </chartFormat>
    <chartFormat chart="9" format="378" series="1">
      <pivotArea type="data" outline="0" fieldPosition="0">
        <references count="2">
          <reference field="4294967294" count="1" selected="0">
            <x v="0"/>
          </reference>
          <reference field="0" count="1" selected="0">
            <x v="1"/>
          </reference>
        </references>
      </pivotArea>
    </chartFormat>
    <chartFormat chart="9" format="379" series="1">
      <pivotArea type="data" outline="0" fieldPosition="0">
        <references count="2">
          <reference field="4294967294" count="1" selected="0">
            <x v="0"/>
          </reference>
          <reference field="0" count="1" selected="0">
            <x v="7"/>
          </reference>
        </references>
      </pivotArea>
    </chartFormat>
    <chartFormat chart="9" format="380" series="1">
      <pivotArea type="data" outline="0" fieldPosition="0">
        <references count="2">
          <reference field="4294967294" count="1" selected="0">
            <x v="0"/>
          </reference>
          <reference field="0" count="1" selected="0">
            <x v="10"/>
          </reference>
        </references>
      </pivotArea>
    </chartFormat>
    <chartFormat chart="9" format="381" series="1">
      <pivotArea type="data" outline="0" fieldPosition="0">
        <references count="2">
          <reference field="4294967294" count="1" selected="0">
            <x v="0"/>
          </reference>
          <reference field="0" count="1" selected="0">
            <x v="12"/>
          </reference>
        </references>
      </pivotArea>
    </chartFormat>
    <chartFormat chart="9" format="382" series="1">
      <pivotArea type="data" outline="0" fieldPosition="0">
        <references count="2">
          <reference field="4294967294" count="1" selected="0">
            <x v="0"/>
          </reference>
          <reference field="0" count="1" selected="0">
            <x v="23"/>
          </reference>
        </references>
      </pivotArea>
    </chartFormat>
    <chartFormat chart="9" format="383" series="1">
      <pivotArea type="data" outline="0" fieldPosition="0">
        <references count="2">
          <reference field="4294967294" count="1" selected="0">
            <x v="0"/>
          </reference>
          <reference field="0" count="1" selected="0">
            <x v="24"/>
          </reference>
        </references>
      </pivotArea>
    </chartFormat>
    <chartFormat chart="9" format="384" series="1">
      <pivotArea type="data" outline="0" fieldPosition="0">
        <references count="2">
          <reference field="4294967294" count="1" selected="0">
            <x v="0"/>
          </reference>
          <reference field="0" count="1" selected="0">
            <x v="29"/>
          </reference>
        </references>
      </pivotArea>
    </chartFormat>
    <chartFormat chart="9" format="385" series="1">
      <pivotArea type="data" outline="0" fieldPosition="0">
        <references count="2">
          <reference field="4294967294" count="1" selected="0">
            <x v="0"/>
          </reference>
          <reference field="0" count="1" selected="0">
            <x v="31"/>
          </reference>
        </references>
      </pivotArea>
    </chartFormat>
    <chartFormat chart="9" format="386" series="1">
      <pivotArea type="data" outline="0" fieldPosition="0">
        <references count="2">
          <reference field="4294967294" count="1" selected="0">
            <x v="0"/>
          </reference>
          <reference field="0" count="1" selected="0">
            <x v="39"/>
          </reference>
        </references>
      </pivotArea>
    </chartFormat>
    <chartFormat chart="9" format="387" series="1">
      <pivotArea type="data" outline="0" fieldPosition="0">
        <references count="2">
          <reference field="4294967294" count="1" selected="0">
            <x v="0"/>
          </reference>
          <reference field="0" count="1" selected="0">
            <x v="45"/>
          </reference>
        </references>
      </pivotArea>
    </chartFormat>
    <chartFormat chart="9" format="388" series="1">
      <pivotArea type="data" outline="0" fieldPosition="0">
        <references count="2">
          <reference field="4294967294" count="1" selected="0">
            <x v="0"/>
          </reference>
          <reference field="0" count="1" selected="0">
            <x v="62"/>
          </reference>
        </references>
      </pivotArea>
    </chartFormat>
    <chartFormat chart="9" format="389" series="1">
      <pivotArea type="data" outline="0" fieldPosition="0">
        <references count="2">
          <reference field="4294967294" count="1" selected="0">
            <x v="0"/>
          </reference>
          <reference field="0" count="1" selected="0">
            <x v="98"/>
          </reference>
        </references>
      </pivotArea>
    </chartFormat>
    <chartFormat chart="9" format="390" series="1">
      <pivotArea type="data" outline="0" fieldPosition="0">
        <references count="2">
          <reference field="4294967294" count="1" selected="0">
            <x v="0"/>
          </reference>
          <reference field="0" count="1" selected="0">
            <x v="109"/>
          </reference>
        </references>
      </pivotArea>
    </chartFormat>
    <chartFormat chart="9" format="391" series="1">
      <pivotArea type="data" outline="0" fieldPosition="0">
        <references count="2">
          <reference field="4294967294" count="1" selected="0">
            <x v="0"/>
          </reference>
          <reference field="0" count="1" selected="0">
            <x v="111"/>
          </reference>
        </references>
      </pivotArea>
    </chartFormat>
    <chartFormat chart="23" format="442" series="1">
      <pivotArea type="data" outline="0" fieldPosition="0">
        <references count="2">
          <reference field="4294967294" count="1" selected="0">
            <x v="0"/>
          </reference>
          <reference field="0" count="1" selected="0">
            <x v="0"/>
          </reference>
        </references>
      </pivotArea>
    </chartFormat>
    <chartFormat chart="23" format="443" series="1">
      <pivotArea type="data" outline="0" fieldPosition="0">
        <references count="2">
          <reference field="4294967294" count="1" selected="0">
            <x v="0"/>
          </reference>
          <reference field="0" count="1" selected="0">
            <x v="1"/>
          </reference>
        </references>
      </pivotArea>
    </chartFormat>
    <chartFormat chart="23" format="444" series="1">
      <pivotArea type="data" outline="0" fieldPosition="0">
        <references count="2">
          <reference field="4294967294" count="1" selected="0">
            <x v="0"/>
          </reference>
          <reference field="0" count="1" selected="0">
            <x v="7"/>
          </reference>
        </references>
      </pivotArea>
    </chartFormat>
    <chartFormat chart="23" format="445" series="1">
      <pivotArea type="data" outline="0" fieldPosition="0">
        <references count="2">
          <reference field="4294967294" count="1" selected="0">
            <x v="0"/>
          </reference>
          <reference field="0" count="1" selected="0">
            <x v="10"/>
          </reference>
        </references>
      </pivotArea>
    </chartFormat>
    <chartFormat chart="23" format="446" series="1">
      <pivotArea type="data" outline="0" fieldPosition="0">
        <references count="2">
          <reference field="4294967294" count="1" selected="0">
            <x v="0"/>
          </reference>
          <reference field="0" count="1" selected="0">
            <x v="12"/>
          </reference>
        </references>
      </pivotArea>
    </chartFormat>
    <chartFormat chart="23" format="447" series="1">
      <pivotArea type="data" outline="0" fieldPosition="0">
        <references count="2">
          <reference field="4294967294" count="1" selected="0">
            <x v="0"/>
          </reference>
          <reference field="0" count="1" selected="0">
            <x v="22"/>
          </reference>
        </references>
      </pivotArea>
    </chartFormat>
    <chartFormat chart="23" format="448" series="1">
      <pivotArea type="data" outline="0" fieldPosition="0">
        <references count="2">
          <reference field="4294967294" count="1" selected="0">
            <x v="0"/>
          </reference>
          <reference field="0" count="1" selected="0">
            <x v="23"/>
          </reference>
        </references>
      </pivotArea>
    </chartFormat>
    <chartFormat chart="23" format="449" series="1">
      <pivotArea type="data" outline="0" fieldPosition="0">
        <references count="2">
          <reference field="4294967294" count="1" selected="0">
            <x v="0"/>
          </reference>
          <reference field="0" count="1" selected="0">
            <x v="24"/>
          </reference>
        </references>
      </pivotArea>
    </chartFormat>
    <chartFormat chart="23" format="450" series="1">
      <pivotArea type="data" outline="0" fieldPosition="0">
        <references count="2">
          <reference field="4294967294" count="1" selected="0">
            <x v="0"/>
          </reference>
          <reference field="0" count="1" selected="0">
            <x v="29"/>
          </reference>
        </references>
      </pivotArea>
    </chartFormat>
    <chartFormat chart="23" format="451" series="1">
      <pivotArea type="data" outline="0" fieldPosition="0">
        <references count="2">
          <reference field="4294967294" count="1" selected="0">
            <x v="0"/>
          </reference>
          <reference field="0" count="1" selected="0">
            <x v="31"/>
          </reference>
        </references>
      </pivotArea>
    </chartFormat>
    <chartFormat chart="23" format="452" series="1">
      <pivotArea type="data" outline="0" fieldPosition="0">
        <references count="2">
          <reference field="4294967294" count="1" selected="0">
            <x v="0"/>
          </reference>
          <reference field="0" count="1" selected="0">
            <x v="33"/>
          </reference>
        </references>
      </pivotArea>
    </chartFormat>
    <chartFormat chart="23" format="453" series="1">
      <pivotArea type="data" outline="0" fieldPosition="0">
        <references count="2">
          <reference field="4294967294" count="1" selected="0">
            <x v="0"/>
          </reference>
          <reference field="0" count="1" selected="0">
            <x v="39"/>
          </reference>
        </references>
      </pivotArea>
    </chartFormat>
    <chartFormat chart="23" format="454" series="1">
      <pivotArea type="data" outline="0" fieldPosition="0">
        <references count="2">
          <reference field="4294967294" count="1" selected="0">
            <x v="0"/>
          </reference>
          <reference field="0" count="1" selected="0">
            <x v="45"/>
          </reference>
        </references>
      </pivotArea>
    </chartFormat>
    <chartFormat chart="23" format="455" series="1">
      <pivotArea type="data" outline="0" fieldPosition="0">
        <references count="2">
          <reference field="4294967294" count="1" selected="0">
            <x v="0"/>
          </reference>
          <reference field="0" count="1" selected="0">
            <x v="52"/>
          </reference>
        </references>
      </pivotArea>
    </chartFormat>
    <chartFormat chart="23" format="456" series="1">
      <pivotArea type="data" outline="0" fieldPosition="0">
        <references count="2">
          <reference field="4294967294" count="1" selected="0">
            <x v="0"/>
          </reference>
          <reference field="0" count="1" selected="0">
            <x v="57"/>
          </reference>
        </references>
      </pivotArea>
    </chartFormat>
    <chartFormat chart="23" format="457" series="1">
      <pivotArea type="data" outline="0" fieldPosition="0">
        <references count="2">
          <reference field="4294967294" count="1" selected="0">
            <x v="0"/>
          </reference>
          <reference field="0" count="1" selected="0">
            <x v="58"/>
          </reference>
        </references>
      </pivotArea>
    </chartFormat>
    <chartFormat chart="23" format="458" series="1">
      <pivotArea type="data" outline="0" fieldPosition="0">
        <references count="2">
          <reference field="4294967294" count="1" selected="0">
            <x v="0"/>
          </reference>
          <reference field="0" count="1" selected="0">
            <x v="62"/>
          </reference>
        </references>
      </pivotArea>
    </chartFormat>
    <chartFormat chart="23" format="459" series="1">
      <pivotArea type="data" outline="0" fieldPosition="0">
        <references count="2">
          <reference field="4294967294" count="1" selected="0">
            <x v="0"/>
          </reference>
          <reference field="0" count="1" selected="0">
            <x v="75"/>
          </reference>
        </references>
      </pivotArea>
    </chartFormat>
    <chartFormat chart="23" format="460" series="1">
      <pivotArea type="data" outline="0" fieldPosition="0">
        <references count="2">
          <reference field="4294967294" count="1" selected="0">
            <x v="0"/>
          </reference>
          <reference field="0" count="1" selected="0">
            <x v="86"/>
          </reference>
        </references>
      </pivotArea>
    </chartFormat>
    <chartFormat chart="23" format="461" series="1">
      <pivotArea type="data" outline="0" fieldPosition="0">
        <references count="2">
          <reference field="4294967294" count="1" selected="0">
            <x v="0"/>
          </reference>
          <reference field="0" count="1" selected="0">
            <x v="95"/>
          </reference>
        </references>
      </pivotArea>
    </chartFormat>
    <chartFormat chart="23" format="462" series="1">
      <pivotArea type="data" outline="0" fieldPosition="0">
        <references count="2">
          <reference field="4294967294" count="1" selected="0">
            <x v="0"/>
          </reference>
          <reference field="0" count="1" selected="0">
            <x v="98"/>
          </reference>
        </references>
      </pivotArea>
    </chartFormat>
    <chartFormat chart="23" format="463" series="1">
      <pivotArea type="data" outline="0" fieldPosition="0">
        <references count="2">
          <reference field="4294967294" count="1" selected="0">
            <x v="0"/>
          </reference>
          <reference field="0" count="1" selected="0">
            <x v="106"/>
          </reference>
        </references>
      </pivotArea>
    </chartFormat>
    <chartFormat chart="23" format="464" series="1">
      <pivotArea type="data" outline="0" fieldPosition="0">
        <references count="2">
          <reference field="4294967294" count="1" selected="0">
            <x v="0"/>
          </reference>
          <reference field="0" count="1" selected="0">
            <x v="107"/>
          </reference>
        </references>
      </pivotArea>
    </chartFormat>
    <chartFormat chart="23" format="465" series="1">
      <pivotArea type="data" outline="0" fieldPosition="0">
        <references count="2">
          <reference field="4294967294" count="1" selected="0">
            <x v="0"/>
          </reference>
          <reference field="0" count="1" selected="0">
            <x v="109"/>
          </reference>
        </references>
      </pivotArea>
    </chartFormat>
    <chartFormat chart="23" format="466" series="1">
      <pivotArea type="data" outline="0" fieldPosition="0">
        <references count="2">
          <reference field="4294967294" count="1" selected="0">
            <x v="0"/>
          </reference>
          <reference field="0" count="1" selected="0">
            <x v="111"/>
          </reference>
        </references>
      </pivotArea>
    </chartFormat>
    <chartFormat chart="23" format="467" series="1">
      <pivotArea type="data" outline="0" fieldPosition="0">
        <references count="2">
          <reference field="4294967294" count="1" selected="0">
            <x v="0"/>
          </reference>
          <reference field="0" count="1" selected="0">
            <x v="112"/>
          </reference>
        </references>
      </pivotArea>
    </chartFormat>
    <chartFormat chart="23" format="468" series="1">
      <pivotArea type="data" outline="0" fieldPosition="0">
        <references count="2">
          <reference field="4294967294" count="1" selected="0">
            <x v="0"/>
          </reference>
          <reference field="0" count="1" selected="0">
            <x v="121"/>
          </reference>
        </references>
      </pivotArea>
    </chartFormat>
    <chartFormat chart="23" format="469" series="1">
      <pivotArea type="data" outline="0" fieldPosition="0">
        <references count="2">
          <reference field="4294967294" count="1" selected="0">
            <x v="0"/>
          </reference>
          <reference field="0" count="1" selected="0">
            <x v="126"/>
          </reference>
        </references>
      </pivotArea>
    </chartFormat>
    <chartFormat chart="23" format="470" series="1">
      <pivotArea type="data" outline="0" fieldPosition="0">
        <references count="2">
          <reference field="4294967294" count="1" selected="0">
            <x v="0"/>
          </reference>
          <reference field="0" count="1" selected="0">
            <x v="130"/>
          </reference>
        </references>
      </pivotArea>
    </chartFormat>
    <chartFormat chart="23" format="471" series="1">
      <pivotArea type="data" outline="0" fieldPosition="0">
        <references count="2">
          <reference field="4294967294" count="1" selected="0">
            <x v="0"/>
          </reference>
          <reference field="0" count="1" selected="0">
            <x v="131"/>
          </reference>
        </references>
      </pivotArea>
    </chartFormat>
    <chartFormat chart="23" format="472" series="1">
      <pivotArea type="data" outline="0" fieldPosition="0">
        <references count="2">
          <reference field="4294967294" count="1" selected="0">
            <x v="0"/>
          </reference>
          <reference field="0" count="1" selected="0">
            <x v="139"/>
          </reference>
        </references>
      </pivotArea>
    </chartFormat>
    <chartFormat chart="23" format="473" series="1">
      <pivotArea type="data" outline="0" fieldPosition="0">
        <references count="2">
          <reference field="4294967294" count="1" selected="0">
            <x v="0"/>
          </reference>
          <reference field="0" count="1" selected="0">
            <x v="141"/>
          </reference>
        </references>
      </pivotArea>
    </chartFormat>
    <chartFormat chart="23" format="474" series="1">
      <pivotArea type="data" outline="0" fieldPosition="0">
        <references count="2">
          <reference field="4294967294" count="1" selected="0">
            <x v="0"/>
          </reference>
          <reference field="0" count="1" selected="0">
            <x v="142"/>
          </reference>
        </references>
      </pivotArea>
    </chartFormat>
    <chartFormat chart="23" format="475" series="1">
      <pivotArea type="data" outline="0" fieldPosition="0">
        <references count="2">
          <reference field="4294967294" count="1" selected="0">
            <x v="0"/>
          </reference>
          <reference field="0" count="1" selected="0">
            <x v="143"/>
          </reference>
        </references>
      </pivotArea>
    </chartFormat>
    <chartFormat chart="23" format="476" series="1">
      <pivotArea type="data" outline="0" fieldPosition="0">
        <references count="2">
          <reference field="4294967294" count="1" selected="0">
            <x v="0"/>
          </reference>
          <reference field="0" count="1" selected="0">
            <x v="144"/>
          </reference>
        </references>
      </pivotArea>
    </chartFormat>
    <chartFormat chart="23" format="477" series="1">
      <pivotArea type="data" outline="0" fieldPosition="0">
        <references count="2">
          <reference field="4294967294" count="1" selected="0">
            <x v="0"/>
          </reference>
          <reference field="0" count="1" selected="0">
            <x v="153"/>
          </reference>
        </references>
      </pivotArea>
    </chartFormat>
    <chartFormat chart="23" format="478" series="1">
      <pivotArea type="data" outline="0" fieldPosition="0">
        <references count="2">
          <reference field="4294967294" count="1" selected="0">
            <x v="0"/>
          </reference>
          <reference field="0" count="1" selected="0">
            <x v="158"/>
          </reference>
        </references>
      </pivotArea>
    </chartFormat>
    <chartFormat chart="23" format="479" series="1">
      <pivotArea type="data" outline="0" fieldPosition="0">
        <references count="2">
          <reference field="4294967294" count="1" selected="0">
            <x v="0"/>
          </reference>
          <reference field="0" count="1" selected="0">
            <x v="163"/>
          </reference>
        </references>
      </pivotArea>
    </chartFormat>
    <chartFormat chart="23" format="480" series="1">
      <pivotArea type="data" outline="0" fieldPosition="0">
        <references count="2">
          <reference field="4294967294" count="1" selected="0">
            <x v="0"/>
          </reference>
          <reference field="0" count="1" selected="0">
            <x v="179"/>
          </reference>
        </references>
      </pivotArea>
    </chartFormat>
    <chartFormat chart="23" format="481" series="1">
      <pivotArea type="data" outline="0" fieldPosition="0">
        <references count="2">
          <reference field="4294967294" count="1" selected="0">
            <x v="0"/>
          </reference>
          <reference field="0" count="1" selected="0">
            <x v="182"/>
          </reference>
        </references>
      </pivotArea>
    </chartFormat>
    <chartFormat chart="23" format="482" series="1">
      <pivotArea type="data" outline="0" fieldPosition="0">
        <references count="2">
          <reference field="4294967294" count="1" selected="0">
            <x v="0"/>
          </reference>
          <reference field="0" count="1" selected="0">
            <x v="183"/>
          </reference>
        </references>
      </pivotArea>
    </chartFormat>
    <chartFormat chart="23" format="483" series="1">
      <pivotArea type="data" outline="0" fieldPosition="0">
        <references count="2">
          <reference field="4294967294" count="1" selected="0">
            <x v="0"/>
          </reference>
          <reference field="0" count="1" selected="0">
            <x v="184"/>
          </reference>
        </references>
      </pivotArea>
    </chartFormat>
    <chartFormat chart="23" format="484" series="1">
      <pivotArea type="data" outline="0" fieldPosition="0">
        <references count="2">
          <reference field="4294967294" count="1" selected="0">
            <x v="0"/>
          </reference>
          <reference field="0" count="1" selected="0">
            <x v="189"/>
          </reference>
        </references>
      </pivotArea>
    </chartFormat>
    <chartFormat chart="23" format="485" series="1">
      <pivotArea type="data" outline="0" fieldPosition="0">
        <references count="2">
          <reference field="4294967294" count="1" selected="0">
            <x v="0"/>
          </reference>
          <reference field="0" count="1" selected="0">
            <x v="196"/>
          </reference>
        </references>
      </pivotArea>
    </chartFormat>
    <chartFormat chart="23" format="486" series="1">
      <pivotArea type="data" outline="0" fieldPosition="0">
        <references count="2">
          <reference field="4294967294" count="1" selected="0">
            <x v="0"/>
          </reference>
          <reference field="0" count="1" selected="0">
            <x v="217"/>
          </reference>
        </references>
      </pivotArea>
    </chartFormat>
    <chartFormat chart="23" format="487" series="1">
      <pivotArea type="data" outline="0" fieldPosition="0">
        <references count="2">
          <reference field="4294967294" count="1" selected="0">
            <x v="0"/>
          </reference>
          <reference field="0" count="1" selected="0">
            <x v="218"/>
          </reference>
        </references>
      </pivotArea>
    </chartFormat>
    <chartFormat chart="23" format="488" series="1">
      <pivotArea type="data" outline="0" fieldPosition="0">
        <references count="2">
          <reference field="4294967294" count="1" selected="0">
            <x v="0"/>
          </reference>
          <reference field="0" count="1" selected="0">
            <x v="223"/>
          </reference>
        </references>
      </pivotArea>
    </chartFormat>
    <chartFormat chart="23" format="489" series="1">
      <pivotArea type="data" outline="0" fieldPosition="0">
        <references count="2">
          <reference field="4294967294" count="1" selected="0">
            <x v="0"/>
          </reference>
          <reference field="0" count="1" selected="0">
            <x v="225"/>
          </reference>
        </references>
      </pivotArea>
    </chartFormat>
    <chartFormat chart="23" format="490" series="1">
      <pivotArea type="data" outline="0" fieldPosition="0">
        <references count="2">
          <reference field="4294967294" count="1" selected="0">
            <x v="0"/>
          </reference>
          <reference field="0" count="1" selected="0">
            <x v="228"/>
          </reference>
        </references>
      </pivotArea>
    </chartFormat>
    <chartFormat chart="23" format="491" series="1">
      <pivotArea type="data" outline="0" fieldPosition="0">
        <references count="2">
          <reference field="4294967294" count="1" selected="0">
            <x v="0"/>
          </reference>
          <reference field="0" count="1" selected="0">
            <x v="229"/>
          </reference>
        </references>
      </pivotArea>
    </chartFormat>
    <chartFormat chart="26" format="542" series="1">
      <pivotArea type="data" outline="0" fieldPosition="0">
        <references count="2">
          <reference field="4294967294" count="1" selected="0">
            <x v="0"/>
          </reference>
          <reference field="0" count="1" selected="0">
            <x v="0"/>
          </reference>
        </references>
      </pivotArea>
    </chartFormat>
    <chartFormat chart="26" format="543" series="1">
      <pivotArea type="data" outline="0" fieldPosition="0">
        <references count="2">
          <reference field="4294967294" count="1" selected="0">
            <x v="0"/>
          </reference>
          <reference field="0" count="1" selected="0">
            <x v="1"/>
          </reference>
        </references>
      </pivotArea>
    </chartFormat>
    <chartFormat chart="26" format="544" series="1">
      <pivotArea type="data" outline="0" fieldPosition="0">
        <references count="2">
          <reference field="4294967294" count="1" selected="0">
            <x v="0"/>
          </reference>
          <reference field="0" count="1" selected="0">
            <x v="7"/>
          </reference>
        </references>
      </pivotArea>
    </chartFormat>
    <chartFormat chart="26" format="545" series="1">
      <pivotArea type="data" outline="0" fieldPosition="0">
        <references count="2">
          <reference field="4294967294" count="1" selected="0">
            <x v="0"/>
          </reference>
          <reference field="0" count="1" selected="0">
            <x v="10"/>
          </reference>
        </references>
      </pivotArea>
    </chartFormat>
    <chartFormat chart="26" format="546" series="1">
      <pivotArea type="data" outline="0" fieldPosition="0">
        <references count="2">
          <reference field="4294967294" count="1" selected="0">
            <x v="0"/>
          </reference>
          <reference field="0" count="1" selected="0">
            <x v="12"/>
          </reference>
        </references>
      </pivotArea>
    </chartFormat>
    <chartFormat chart="26" format="547" series="1">
      <pivotArea type="data" outline="0" fieldPosition="0">
        <references count="2">
          <reference field="4294967294" count="1" selected="0">
            <x v="0"/>
          </reference>
          <reference field="0" count="1" selected="0">
            <x v="22"/>
          </reference>
        </references>
      </pivotArea>
    </chartFormat>
    <chartFormat chart="26" format="548" series="1">
      <pivotArea type="data" outline="0" fieldPosition="0">
        <references count="2">
          <reference field="4294967294" count="1" selected="0">
            <x v="0"/>
          </reference>
          <reference field="0" count="1" selected="0">
            <x v="23"/>
          </reference>
        </references>
      </pivotArea>
    </chartFormat>
    <chartFormat chart="26" format="549" series="1">
      <pivotArea type="data" outline="0" fieldPosition="0">
        <references count="2">
          <reference field="4294967294" count="1" selected="0">
            <x v="0"/>
          </reference>
          <reference field="0" count="1" selected="0">
            <x v="24"/>
          </reference>
        </references>
      </pivotArea>
    </chartFormat>
    <chartFormat chart="26" format="550" series="1">
      <pivotArea type="data" outline="0" fieldPosition="0">
        <references count="2">
          <reference field="4294967294" count="1" selected="0">
            <x v="0"/>
          </reference>
          <reference field="0" count="1" selected="0">
            <x v="29"/>
          </reference>
        </references>
      </pivotArea>
    </chartFormat>
    <chartFormat chart="26" format="551" series="1">
      <pivotArea type="data" outline="0" fieldPosition="0">
        <references count="2">
          <reference field="4294967294" count="1" selected="0">
            <x v="0"/>
          </reference>
          <reference field="0" count="1" selected="0">
            <x v="31"/>
          </reference>
        </references>
      </pivotArea>
    </chartFormat>
    <chartFormat chart="26" format="552" series="1">
      <pivotArea type="data" outline="0" fieldPosition="0">
        <references count="2">
          <reference field="4294967294" count="1" selected="0">
            <x v="0"/>
          </reference>
          <reference field="0" count="1" selected="0">
            <x v="33"/>
          </reference>
        </references>
      </pivotArea>
    </chartFormat>
    <chartFormat chart="26" format="553" series="1">
      <pivotArea type="data" outline="0" fieldPosition="0">
        <references count="2">
          <reference field="4294967294" count="1" selected="0">
            <x v="0"/>
          </reference>
          <reference field="0" count="1" selected="0">
            <x v="39"/>
          </reference>
        </references>
      </pivotArea>
    </chartFormat>
    <chartFormat chart="26" format="554" series="1">
      <pivotArea type="data" outline="0" fieldPosition="0">
        <references count="2">
          <reference field="4294967294" count="1" selected="0">
            <x v="0"/>
          </reference>
          <reference field="0" count="1" selected="0">
            <x v="45"/>
          </reference>
        </references>
      </pivotArea>
    </chartFormat>
    <chartFormat chart="26" format="555" series="1">
      <pivotArea type="data" outline="0" fieldPosition="0">
        <references count="2">
          <reference field="4294967294" count="1" selected="0">
            <x v="0"/>
          </reference>
          <reference field="0" count="1" selected="0">
            <x v="52"/>
          </reference>
        </references>
      </pivotArea>
    </chartFormat>
    <chartFormat chart="26" format="556" series="1">
      <pivotArea type="data" outline="0" fieldPosition="0">
        <references count="2">
          <reference field="4294967294" count="1" selected="0">
            <x v="0"/>
          </reference>
          <reference field="0" count="1" selected="0">
            <x v="57"/>
          </reference>
        </references>
      </pivotArea>
    </chartFormat>
    <chartFormat chart="26" format="557" series="1">
      <pivotArea type="data" outline="0" fieldPosition="0">
        <references count="2">
          <reference field="4294967294" count="1" selected="0">
            <x v="0"/>
          </reference>
          <reference field="0" count="1" selected="0">
            <x v="58"/>
          </reference>
        </references>
      </pivotArea>
    </chartFormat>
    <chartFormat chart="26" format="558" series="1">
      <pivotArea type="data" outline="0" fieldPosition="0">
        <references count="2">
          <reference field="4294967294" count="1" selected="0">
            <x v="0"/>
          </reference>
          <reference field="0" count="1" selected="0">
            <x v="62"/>
          </reference>
        </references>
      </pivotArea>
    </chartFormat>
    <chartFormat chart="26" format="559" series="1">
      <pivotArea type="data" outline="0" fieldPosition="0">
        <references count="2">
          <reference field="4294967294" count="1" selected="0">
            <x v="0"/>
          </reference>
          <reference field="0" count="1" selected="0">
            <x v="75"/>
          </reference>
        </references>
      </pivotArea>
    </chartFormat>
    <chartFormat chart="26" format="560" series="1">
      <pivotArea type="data" outline="0" fieldPosition="0">
        <references count="2">
          <reference field="4294967294" count="1" selected="0">
            <x v="0"/>
          </reference>
          <reference field="0" count="1" selected="0">
            <x v="86"/>
          </reference>
        </references>
      </pivotArea>
    </chartFormat>
    <chartFormat chart="26" format="561" series="1">
      <pivotArea type="data" outline="0" fieldPosition="0">
        <references count="2">
          <reference field="4294967294" count="1" selected="0">
            <x v="0"/>
          </reference>
          <reference field="0" count="1" selected="0">
            <x v="95"/>
          </reference>
        </references>
      </pivotArea>
    </chartFormat>
    <chartFormat chart="26" format="562" series="1">
      <pivotArea type="data" outline="0" fieldPosition="0">
        <references count="2">
          <reference field="4294967294" count="1" selected="0">
            <x v="0"/>
          </reference>
          <reference field="0" count="1" selected="0">
            <x v="98"/>
          </reference>
        </references>
      </pivotArea>
    </chartFormat>
    <chartFormat chart="26" format="563" series="1">
      <pivotArea type="data" outline="0" fieldPosition="0">
        <references count="2">
          <reference field="4294967294" count="1" selected="0">
            <x v="0"/>
          </reference>
          <reference field="0" count="1" selected="0">
            <x v="106"/>
          </reference>
        </references>
      </pivotArea>
    </chartFormat>
    <chartFormat chart="26" format="564" series="1">
      <pivotArea type="data" outline="0" fieldPosition="0">
        <references count="2">
          <reference field="4294967294" count="1" selected="0">
            <x v="0"/>
          </reference>
          <reference field="0" count="1" selected="0">
            <x v="107"/>
          </reference>
        </references>
      </pivotArea>
    </chartFormat>
    <chartFormat chart="26" format="565" series="1">
      <pivotArea type="data" outline="0" fieldPosition="0">
        <references count="2">
          <reference field="4294967294" count="1" selected="0">
            <x v="0"/>
          </reference>
          <reference field="0" count="1" selected="0">
            <x v="109"/>
          </reference>
        </references>
      </pivotArea>
    </chartFormat>
    <chartFormat chart="26" format="566" series="1">
      <pivotArea type="data" outline="0" fieldPosition="0">
        <references count="2">
          <reference field="4294967294" count="1" selected="0">
            <x v="0"/>
          </reference>
          <reference field="0" count="1" selected="0">
            <x v="111"/>
          </reference>
        </references>
      </pivotArea>
    </chartFormat>
    <chartFormat chart="26" format="567" series="1">
      <pivotArea type="data" outline="0" fieldPosition="0">
        <references count="2">
          <reference field="4294967294" count="1" selected="0">
            <x v="0"/>
          </reference>
          <reference field="0" count="1" selected="0">
            <x v="112"/>
          </reference>
        </references>
      </pivotArea>
    </chartFormat>
    <chartFormat chart="26" format="568" series="1">
      <pivotArea type="data" outline="0" fieldPosition="0">
        <references count="2">
          <reference field="4294967294" count="1" selected="0">
            <x v="0"/>
          </reference>
          <reference field="0" count="1" selected="0">
            <x v="121"/>
          </reference>
        </references>
      </pivotArea>
    </chartFormat>
    <chartFormat chart="26" format="569" series="1">
      <pivotArea type="data" outline="0" fieldPosition="0">
        <references count="2">
          <reference field="4294967294" count="1" selected="0">
            <x v="0"/>
          </reference>
          <reference field="0" count="1" selected="0">
            <x v="126"/>
          </reference>
        </references>
      </pivotArea>
    </chartFormat>
    <chartFormat chart="26" format="570" series="1">
      <pivotArea type="data" outline="0" fieldPosition="0">
        <references count="2">
          <reference field="4294967294" count="1" selected="0">
            <x v="0"/>
          </reference>
          <reference field="0" count="1" selected="0">
            <x v="130"/>
          </reference>
        </references>
      </pivotArea>
    </chartFormat>
    <chartFormat chart="26" format="571" series="1">
      <pivotArea type="data" outline="0" fieldPosition="0">
        <references count="2">
          <reference field="4294967294" count="1" selected="0">
            <x v="0"/>
          </reference>
          <reference field="0" count="1" selected="0">
            <x v="131"/>
          </reference>
        </references>
      </pivotArea>
    </chartFormat>
    <chartFormat chart="26" format="572" series="1">
      <pivotArea type="data" outline="0" fieldPosition="0">
        <references count="2">
          <reference field="4294967294" count="1" selected="0">
            <x v="0"/>
          </reference>
          <reference field="0" count="1" selected="0">
            <x v="139"/>
          </reference>
        </references>
      </pivotArea>
    </chartFormat>
    <chartFormat chart="26" format="573" series="1">
      <pivotArea type="data" outline="0" fieldPosition="0">
        <references count="2">
          <reference field="4294967294" count="1" selected="0">
            <x v="0"/>
          </reference>
          <reference field="0" count="1" selected="0">
            <x v="141"/>
          </reference>
        </references>
      </pivotArea>
    </chartFormat>
    <chartFormat chart="26" format="574" series="1">
      <pivotArea type="data" outline="0" fieldPosition="0">
        <references count="2">
          <reference field="4294967294" count="1" selected="0">
            <x v="0"/>
          </reference>
          <reference field="0" count="1" selected="0">
            <x v="142"/>
          </reference>
        </references>
      </pivotArea>
    </chartFormat>
    <chartFormat chart="26" format="575" series="1">
      <pivotArea type="data" outline="0" fieldPosition="0">
        <references count="2">
          <reference field="4294967294" count="1" selected="0">
            <x v="0"/>
          </reference>
          <reference field="0" count="1" selected="0">
            <x v="143"/>
          </reference>
        </references>
      </pivotArea>
    </chartFormat>
    <chartFormat chart="26" format="576" series="1">
      <pivotArea type="data" outline="0" fieldPosition="0">
        <references count="2">
          <reference field="4294967294" count="1" selected="0">
            <x v="0"/>
          </reference>
          <reference field="0" count="1" selected="0">
            <x v="144"/>
          </reference>
        </references>
      </pivotArea>
    </chartFormat>
    <chartFormat chart="26" format="577" series="1">
      <pivotArea type="data" outline="0" fieldPosition="0">
        <references count="2">
          <reference field="4294967294" count="1" selected="0">
            <x v="0"/>
          </reference>
          <reference field="0" count="1" selected="0">
            <x v="153"/>
          </reference>
        </references>
      </pivotArea>
    </chartFormat>
    <chartFormat chart="26" format="578" series="1">
      <pivotArea type="data" outline="0" fieldPosition="0">
        <references count="2">
          <reference field="4294967294" count="1" selected="0">
            <x v="0"/>
          </reference>
          <reference field="0" count="1" selected="0">
            <x v="158"/>
          </reference>
        </references>
      </pivotArea>
    </chartFormat>
    <chartFormat chart="26" format="579" series="1">
      <pivotArea type="data" outline="0" fieldPosition="0">
        <references count="2">
          <reference field="4294967294" count="1" selected="0">
            <x v="0"/>
          </reference>
          <reference field="0" count="1" selected="0">
            <x v="163"/>
          </reference>
        </references>
      </pivotArea>
    </chartFormat>
    <chartFormat chart="26" format="580" series="1">
      <pivotArea type="data" outline="0" fieldPosition="0">
        <references count="2">
          <reference field="4294967294" count="1" selected="0">
            <x v="0"/>
          </reference>
          <reference field="0" count="1" selected="0">
            <x v="179"/>
          </reference>
        </references>
      </pivotArea>
    </chartFormat>
    <chartFormat chart="26" format="581" series="1">
      <pivotArea type="data" outline="0" fieldPosition="0">
        <references count="2">
          <reference field="4294967294" count="1" selected="0">
            <x v="0"/>
          </reference>
          <reference field="0" count="1" selected="0">
            <x v="182"/>
          </reference>
        </references>
      </pivotArea>
    </chartFormat>
    <chartFormat chart="26" format="582" series="1">
      <pivotArea type="data" outline="0" fieldPosition="0">
        <references count="2">
          <reference field="4294967294" count="1" selected="0">
            <x v="0"/>
          </reference>
          <reference field="0" count="1" selected="0">
            <x v="183"/>
          </reference>
        </references>
      </pivotArea>
    </chartFormat>
    <chartFormat chart="26" format="583" series="1">
      <pivotArea type="data" outline="0" fieldPosition="0">
        <references count="2">
          <reference field="4294967294" count="1" selected="0">
            <x v="0"/>
          </reference>
          <reference field="0" count="1" selected="0">
            <x v="184"/>
          </reference>
        </references>
      </pivotArea>
    </chartFormat>
    <chartFormat chart="26" format="584" series="1">
      <pivotArea type="data" outline="0" fieldPosition="0">
        <references count="2">
          <reference field="4294967294" count="1" selected="0">
            <x v="0"/>
          </reference>
          <reference field="0" count="1" selected="0">
            <x v="189"/>
          </reference>
        </references>
      </pivotArea>
    </chartFormat>
    <chartFormat chart="26" format="585" series="1">
      <pivotArea type="data" outline="0" fieldPosition="0">
        <references count="2">
          <reference field="4294967294" count="1" selected="0">
            <x v="0"/>
          </reference>
          <reference field="0" count="1" selected="0">
            <x v="196"/>
          </reference>
        </references>
      </pivotArea>
    </chartFormat>
    <chartFormat chart="26" format="586" series="1">
      <pivotArea type="data" outline="0" fieldPosition="0">
        <references count="2">
          <reference field="4294967294" count="1" selected="0">
            <x v="0"/>
          </reference>
          <reference field="0" count="1" selected="0">
            <x v="217"/>
          </reference>
        </references>
      </pivotArea>
    </chartFormat>
    <chartFormat chart="26" format="587" series="1">
      <pivotArea type="data" outline="0" fieldPosition="0">
        <references count="2">
          <reference field="4294967294" count="1" selected="0">
            <x v="0"/>
          </reference>
          <reference field="0" count="1" selected="0">
            <x v="218"/>
          </reference>
        </references>
      </pivotArea>
    </chartFormat>
    <chartFormat chart="26" format="588" series="1">
      <pivotArea type="data" outline="0" fieldPosition="0">
        <references count="2">
          <reference field="4294967294" count="1" selected="0">
            <x v="0"/>
          </reference>
          <reference field="0" count="1" selected="0">
            <x v="223"/>
          </reference>
        </references>
      </pivotArea>
    </chartFormat>
    <chartFormat chart="26" format="589" series="1">
      <pivotArea type="data" outline="0" fieldPosition="0">
        <references count="2">
          <reference field="4294967294" count="1" selected="0">
            <x v="0"/>
          </reference>
          <reference field="0" count="1" selected="0">
            <x v="225"/>
          </reference>
        </references>
      </pivotArea>
    </chartFormat>
    <chartFormat chart="26" format="590" series="1">
      <pivotArea type="data" outline="0" fieldPosition="0">
        <references count="2">
          <reference field="4294967294" count="1" selected="0">
            <x v="0"/>
          </reference>
          <reference field="0" count="1" selected="0">
            <x v="228"/>
          </reference>
        </references>
      </pivotArea>
    </chartFormat>
    <chartFormat chart="26" format="591" series="1">
      <pivotArea type="data" outline="0" fieldPosition="0">
        <references count="2">
          <reference field="4294967294" count="1" selected="0">
            <x v="0"/>
          </reference>
          <reference field="0" count="1" selected="0">
            <x v="229"/>
          </reference>
        </references>
      </pivotArea>
    </chartFormat>
    <chartFormat chart="26" format="592" series="1">
      <pivotArea type="data" outline="0" fieldPosition="0">
        <references count="2">
          <reference field="4294967294" count="1" selected="0">
            <x v="0"/>
          </reference>
          <reference field="0" count="1" selected="0">
            <x v="3"/>
          </reference>
        </references>
      </pivotArea>
    </chartFormat>
    <chartFormat chart="26" format="593" series="1">
      <pivotArea type="data" outline="0" fieldPosition="0">
        <references count="2">
          <reference field="4294967294" count="1" selected="0">
            <x v="0"/>
          </reference>
          <reference field="0" count="1" selected="0">
            <x v="4"/>
          </reference>
        </references>
      </pivotArea>
    </chartFormat>
    <chartFormat chart="26" format="594" series="1">
      <pivotArea type="data" outline="0" fieldPosition="0">
        <references count="2">
          <reference field="4294967294" count="1" selected="0">
            <x v="0"/>
          </reference>
          <reference field="0" count="1" selected="0">
            <x v="6"/>
          </reference>
        </references>
      </pivotArea>
    </chartFormat>
    <chartFormat chart="26" format="595" series="1">
      <pivotArea type="data" outline="0" fieldPosition="0">
        <references count="2">
          <reference field="4294967294" count="1" selected="0">
            <x v="0"/>
          </reference>
          <reference field="0" count="1" selected="0">
            <x v="16"/>
          </reference>
        </references>
      </pivotArea>
    </chartFormat>
    <chartFormat chart="26" format="596" series="1">
      <pivotArea type="data" outline="0" fieldPosition="0">
        <references count="2">
          <reference field="4294967294" count="1" selected="0">
            <x v="0"/>
          </reference>
          <reference field="0" count="1" selected="0">
            <x v="28"/>
          </reference>
        </references>
      </pivotArea>
    </chartFormat>
    <chartFormat chart="26" format="597" series="1">
      <pivotArea type="data" outline="0" fieldPosition="0">
        <references count="2">
          <reference field="4294967294" count="1" selected="0">
            <x v="0"/>
          </reference>
          <reference field="0" count="1" selected="0">
            <x v="36"/>
          </reference>
        </references>
      </pivotArea>
    </chartFormat>
    <chartFormat chart="26" format="598" series="1">
      <pivotArea type="data" outline="0" fieldPosition="0">
        <references count="2">
          <reference field="4294967294" count="1" selected="0">
            <x v="0"/>
          </reference>
          <reference field="0" count="1" selected="0">
            <x v="48"/>
          </reference>
        </references>
      </pivotArea>
    </chartFormat>
    <chartFormat chart="26" format="599" series="1">
      <pivotArea type="data" outline="0" fieldPosition="0">
        <references count="2">
          <reference field="4294967294" count="1" selected="0">
            <x v="0"/>
          </reference>
          <reference field="0" count="1" selected="0">
            <x v="59"/>
          </reference>
        </references>
      </pivotArea>
    </chartFormat>
    <chartFormat chart="26" format="600" series="1">
      <pivotArea type="data" outline="0" fieldPosition="0">
        <references count="2">
          <reference field="4294967294" count="1" selected="0">
            <x v="0"/>
          </reference>
          <reference field="0" count="1" selected="0">
            <x v="61"/>
          </reference>
        </references>
      </pivotArea>
    </chartFormat>
    <chartFormat chart="26" format="601" series="1">
      <pivotArea type="data" outline="0" fieldPosition="0">
        <references count="2">
          <reference field="4294967294" count="1" selected="0">
            <x v="0"/>
          </reference>
          <reference field="0" count="1" selected="0">
            <x v="63"/>
          </reference>
        </references>
      </pivotArea>
    </chartFormat>
    <chartFormat chart="26" format="602" series="1">
      <pivotArea type="data" outline="0" fieldPosition="0">
        <references count="2">
          <reference field="4294967294" count="1" selected="0">
            <x v="0"/>
          </reference>
          <reference field="0" count="1" selected="0">
            <x v="70"/>
          </reference>
        </references>
      </pivotArea>
    </chartFormat>
    <chartFormat chart="26" format="603" series="1">
      <pivotArea type="data" outline="0" fieldPosition="0">
        <references count="2">
          <reference field="4294967294" count="1" selected="0">
            <x v="0"/>
          </reference>
          <reference field="0" count="1" selected="0">
            <x v="78"/>
          </reference>
        </references>
      </pivotArea>
    </chartFormat>
    <chartFormat chart="26" format="604" series="1">
      <pivotArea type="data" outline="0" fieldPosition="0">
        <references count="2">
          <reference field="4294967294" count="1" selected="0">
            <x v="0"/>
          </reference>
          <reference field="0" count="1" selected="0">
            <x v="116"/>
          </reference>
        </references>
      </pivotArea>
    </chartFormat>
    <chartFormat chart="26" format="605" series="1">
      <pivotArea type="data" outline="0" fieldPosition="0">
        <references count="2">
          <reference field="4294967294" count="1" selected="0">
            <x v="0"/>
          </reference>
          <reference field="0" count="1" selected="0">
            <x v="133"/>
          </reference>
        </references>
      </pivotArea>
    </chartFormat>
    <chartFormat chart="26" format="606" series="1">
      <pivotArea type="data" outline="0" fieldPosition="0">
        <references count="2">
          <reference field="4294967294" count="1" selected="0">
            <x v="0"/>
          </reference>
          <reference field="0" count="1" selected="0">
            <x v="137"/>
          </reference>
        </references>
      </pivotArea>
    </chartFormat>
    <chartFormat chart="26" format="607" series="1">
      <pivotArea type="data" outline="0" fieldPosition="0">
        <references count="2">
          <reference field="4294967294" count="1" selected="0">
            <x v="0"/>
          </reference>
          <reference field="0" count="1" selected="0">
            <x v="148"/>
          </reference>
        </references>
      </pivotArea>
    </chartFormat>
    <chartFormat chart="26" format="608" series="1">
      <pivotArea type="data" outline="0" fieldPosition="0">
        <references count="2">
          <reference field="4294967294" count="1" selected="0">
            <x v="0"/>
          </reference>
          <reference field="0" count="1" selected="0">
            <x v="171"/>
          </reference>
        </references>
      </pivotArea>
    </chartFormat>
    <chartFormat chart="26" format="609" series="1">
      <pivotArea type="data" outline="0" fieldPosition="0">
        <references count="2">
          <reference field="4294967294" count="1" selected="0">
            <x v="0"/>
          </reference>
          <reference field="0" count="1" selected="0">
            <x v="192"/>
          </reference>
        </references>
      </pivotArea>
    </chartFormat>
    <chartFormat chart="26" format="610" series="1">
      <pivotArea type="data" outline="0" fieldPosition="0">
        <references count="2">
          <reference field="4294967294" count="1" selected="0">
            <x v="0"/>
          </reference>
          <reference field="0" count="1" selected="0">
            <x v="202"/>
          </reference>
        </references>
      </pivotArea>
    </chartFormat>
    <chartFormat chart="26" format="611" series="1">
      <pivotArea type="data" outline="0" fieldPosition="0">
        <references count="2">
          <reference field="4294967294" count="1" selected="0">
            <x v="0"/>
          </reference>
          <reference field="0" count="1" selected="0">
            <x v="221"/>
          </reference>
        </references>
      </pivotArea>
    </chartFormat>
    <chartFormat chart="26" format="612" series="1">
      <pivotArea type="data" outline="0" fieldPosition="0">
        <references count="2">
          <reference field="4294967294" count="1" selected="0">
            <x v="0"/>
          </reference>
          <reference field="0" count="1" selected="0">
            <x v="230"/>
          </reference>
        </references>
      </pivotArea>
    </chartFormat>
    <chartFormat chart="26" format="613" series="1">
      <pivotArea type="data" outline="0" fieldPosition="0">
        <references count="2">
          <reference field="4294967294" count="1" selected="0">
            <x v="0"/>
          </reference>
          <reference field="0" count="1" selected="0">
            <x v="215"/>
          </reference>
        </references>
      </pivotArea>
    </chartFormat>
    <chartFormat chart="26" format="614" series="1">
      <pivotArea type="data" outline="0" fieldPosition="0">
        <references count="2">
          <reference field="4294967294" count="1" selected="0">
            <x v="0"/>
          </reference>
          <reference field="0" count="1" selected="0">
            <x v="5"/>
          </reference>
        </references>
      </pivotArea>
    </chartFormat>
    <chartFormat chart="26" format="615" series="1">
      <pivotArea type="data" outline="0" fieldPosition="0">
        <references count="2">
          <reference field="4294967294" count="1" selected="0">
            <x v="0"/>
          </reference>
          <reference field="0" count="1" selected="0">
            <x v="8"/>
          </reference>
        </references>
      </pivotArea>
    </chartFormat>
    <chartFormat chart="26" format="616" series="1">
      <pivotArea type="data" outline="0" fieldPosition="0">
        <references count="2">
          <reference field="4294967294" count="1" selected="0">
            <x v="0"/>
          </reference>
          <reference field="0" count="1" selected="0">
            <x v="26"/>
          </reference>
        </references>
      </pivotArea>
    </chartFormat>
    <chartFormat chart="26" format="617" series="1">
      <pivotArea type="data" outline="0" fieldPosition="0">
        <references count="2">
          <reference field="4294967294" count="1" selected="0">
            <x v="0"/>
          </reference>
          <reference field="0" count="1" selected="0">
            <x v="30"/>
          </reference>
        </references>
      </pivotArea>
    </chartFormat>
    <chartFormat chart="26" format="618" series="1">
      <pivotArea type="data" outline="0" fieldPosition="0">
        <references count="2">
          <reference field="4294967294" count="1" selected="0">
            <x v="0"/>
          </reference>
          <reference field="0" count="1" selected="0">
            <x v="38"/>
          </reference>
        </references>
      </pivotArea>
    </chartFormat>
    <chartFormat chart="26" format="619" series="1">
      <pivotArea type="data" outline="0" fieldPosition="0">
        <references count="2">
          <reference field="4294967294" count="1" selected="0">
            <x v="0"/>
          </reference>
          <reference field="0" count="1" selected="0">
            <x v="46"/>
          </reference>
        </references>
      </pivotArea>
    </chartFormat>
    <chartFormat chart="26" format="620" series="1">
      <pivotArea type="data" outline="0" fieldPosition="0">
        <references count="2">
          <reference field="4294967294" count="1" selected="0">
            <x v="0"/>
          </reference>
          <reference field="0" count="1" selected="0">
            <x v="47"/>
          </reference>
        </references>
      </pivotArea>
    </chartFormat>
    <chartFormat chart="26" format="621" series="1">
      <pivotArea type="data" outline="0" fieldPosition="0">
        <references count="2">
          <reference field="4294967294" count="1" selected="0">
            <x v="0"/>
          </reference>
          <reference field="0" count="1" selected="0">
            <x v="49"/>
          </reference>
        </references>
      </pivotArea>
    </chartFormat>
    <chartFormat chart="26" format="622" series="1">
      <pivotArea type="data" outline="0" fieldPosition="0">
        <references count="2">
          <reference field="4294967294" count="1" selected="0">
            <x v="0"/>
          </reference>
          <reference field="0" count="1" selected="0">
            <x v="66"/>
          </reference>
        </references>
      </pivotArea>
    </chartFormat>
    <chartFormat chart="26" format="623" series="1">
      <pivotArea type="data" outline="0" fieldPosition="0">
        <references count="2">
          <reference field="4294967294" count="1" selected="0">
            <x v="0"/>
          </reference>
          <reference field="0" count="1" selected="0">
            <x v="76"/>
          </reference>
        </references>
      </pivotArea>
    </chartFormat>
    <chartFormat chart="26" format="624" series="1">
      <pivotArea type="data" outline="0" fieldPosition="0">
        <references count="2">
          <reference field="4294967294" count="1" selected="0">
            <x v="0"/>
          </reference>
          <reference field="0" count="1" selected="0">
            <x v="82"/>
          </reference>
        </references>
      </pivotArea>
    </chartFormat>
    <chartFormat chart="26" format="625" series="1">
      <pivotArea type="data" outline="0" fieldPosition="0">
        <references count="2">
          <reference field="4294967294" count="1" selected="0">
            <x v="0"/>
          </reference>
          <reference field="0" count="1" selected="0">
            <x v="87"/>
          </reference>
        </references>
      </pivotArea>
    </chartFormat>
    <chartFormat chart="26" format="626" series="1">
      <pivotArea type="data" outline="0" fieldPosition="0">
        <references count="2">
          <reference field="4294967294" count="1" selected="0">
            <x v="0"/>
          </reference>
          <reference field="0" count="1" selected="0">
            <x v="99"/>
          </reference>
        </references>
      </pivotArea>
    </chartFormat>
    <chartFormat chart="26" format="627" series="1">
      <pivotArea type="data" outline="0" fieldPosition="0">
        <references count="2">
          <reference field="4294967294" count="1" selected="0">
            <x v="0"/>
          </reference>
          <reference field="0" count="1" selected="0">
            <x v="105"/>
          </reference>
        </references>
      </pivotArea>
    </chartFormat>
    <chartFormat chart="26" format="628" series="1">
      <pivotArea type="data" outline="0" fieldPosition="0">
        <references count="2">
          <reference field="4294967294" count="1" selected="0">
            <x v="0"/>
          </reference>
          <reference field="0" count="1" selected="0">
            <x v="114"/>
          </reference>
        </references>
      </pivotArea>
    </chartFormat>
    <chartFormat chart="26" format="629" series="1">
      <pivotArea type="data" outline="0" fieldPosition="0">
        <references count="2">
          <reference field="4294967294" count="1" selected="0">
            <x v="0"/>
          </reference>
          <reference field="0" count="1" selected="0">
            <x v="120"/>
          </reference>
        </references>
      </pivotArea>
    </chartFormat>
    <chartFormat chart="26" format="630" series="1">
      <pivotArea type="data" outline="0" fieldPosition="0">
        <references count="2">
          <reference field="4294967294" count="1" selected="0">
            <x v="0"/>
          </reference>
          <reference field="0" count="1" selected="0">
            <x v="125"/>
          </reference>
        </references>
      </pivotArea>
    </chartFormat>
    <chartFormat chart="26" format="631" series="1">
      <pivotArea type="data" outline="0" fieldPosition="0">
        <references count="2">
          <reference field="4294967294" count="1" selected="0">
            <x v="0"/>
          </reference>
          <reference field="0" count="1" selected="0">
            <x v="175"/>
          </reference>
        </references>
      </pivotArea>
    </chartFormat>
    <chartFormat chart="26" format="632" series="1">
      <pivotArea type="data" outline="0" fieldPosition="0">
        <references count="2">
          <reference field="4294967294" count="1" selected="0">
            <x v="0"/>
          </reference>
          <reference field="0" count="1" selected="0">
            <x v="200"/>
          </reference>
        </references>
      </pivotArea>
    </chartFormat>
    <chartFormat chart="26" format="633" series="1">
      <pivotArea type="data" outline="0" fieldPosition="0">
        <references count="2">
          <reference field="4294967294" count="1" selected="0">
            <x v="0"/>
          </reference>
          <reference field="0" count="1" selected="0">
            <x v="204"/>
          </reference>
        </references>
      </pivotArea>
    </chartFormat>
    <chartFormat chart="26" format="634" series="1">
      <pivotArea type="data" outline="0" fieldPosition="0">
        <references count="2">
          <reference field="4294967294" count="1" selected="0">
            <x v="0"/>
          </reference>
          <reference field="0" count="1" selected="0">
            <x v="205"/>
          </reference>
        </references>
      </pivotArea>
    </chartFormat>
    <chartFormat chart="26" format="635" series="1">
      <pivotArea type="data" outline="0" fieldPosition="0">
        <references count="1">
          <reference field="4294967294" count="1" selected="0">
            <x v="0"/>
          </reference>
        </references>
      </pivotArea>
    </chartFormat>
    <chartFormat chart="26" format="636" series="1">
      <pivotArea type="data" outline="0" fieldPosition="0">
        <references count="2">
          <reference field="4294967294" count="1" selected="0">
            <x v="0"/>
          </reference>
          <reference field="0" count="1" selected="0">
            <x v="21"/>
          </reference>
        </references>
      </pivotArea>
    </chartFormat>
    <chartFormat chart="26" format="637" series="1">
      <pivotArea type="data" outline="0" fieldPosition="0">
        <references count="2">
          <reference field="4294967294" count="1" selected="0">
            <x v="0"/>
          </reference>
          <reference field="0" count="1" selected="0">
            <x v="27"/>
          </reference>
        </references>
      </pivotArea>
    </chartFormat>
    <chartFormat chart="26" format="638" series="1">
      <pivotArea type="data" outline="0" fieldPosition="0">
        <references count="2">
          <reference field="4294967294" count="1" selected="0">
            <x v="0"/>
          </reference>
          <reference field="0" count="1" selected="0">
            <x v="34"/>
          </reference>
        </references>
      </pivotArea>
    </chartFormat>
    <chartFormat chart="26" format="639" series="1">
      <pivotArea type="data" outline="0" fieldPosition="0">
        <references count="2">
          <reference field="4294967294" count="1" selected="0">
            <x v="0"/>
          </reference>
          <reference field="0" count="1" selected="0">
            <x v="40"/>
          </reference>
        </references>
      </pivotArea>
    </chartFormat>
    <chartFormat chart="26" format="640" series="1">
      <pivotArea type="data" outline="0" fieldPosition="0">
        <references count="2">
          <reference field="4294967294" count="1" selected="0">
            <x v="0"/>
          </reference>
          <reference field="0" count="1" selected="0">
            <x v="56"/>
          </reference>
        </references>
      </pivotArea>
    </chartFormat>
    <chartFormat chart="26" format="641" series="1">
      <pivotArea type="data" outline="0" fieldPosition="0">
        <references count="2">
          <reference field="4294967294" count="1" selected="0">
            <x v="0"/>
          </reference>
          <reference field="0" count="1" selected="0">
            <x v="68"/>
          </reference>
        </references>
      </pivotArea>
    </chartFormat>
    <chartFormat chart="26" format="642" series="1">
      <pivotArea type="data" outline="0" fieldPosition="0">
        <references count="2">
          <reference field="4294967294" count="1" selected="0">
            <x v="0"/>
          </reference>
          <reference field="0" count="1" selected="0">
            <x v="81"/>
          </reference>
        </references>
      </pivotArea>
    </chartFormat>
    <chartFormat chart="26" format="643" series="1">
      <pivotArea type="data" outline="0" fieldPosition="0">
        <references count="2">
          <reference field="4294967294" count="1" selected="0">
            <x v="0"/>
          </reference>
          <reference field="0" count="1" selected="0">
            <x v="84"/>
          </reference>
        </references>
      </pivotArea>
    </chartFormat>
    <chartFormat chart="26" format="644" series="1">
      <pivotArea type="data" outline="0" fieldPosition="0">
        <references count="2">
          <reference field="4294967294" count="1" selected="0">
            <x v="0"/>
          </reference>
          <reference field="0" count="1" selected="0">
            <x v="94"/>
          </reference>
        </references>
      </pivotArea>
    </chartFormat>
    <chartFormat chart="26" format="645" series="1">
      <pivotArea type="data" outline="0" fieldPosition="0">
        <references count="2">
          <reference field="4294967294" count="1" selected="0">
            <x v="0"/>
          </reference>
          <reference field="0" count="1" selected="0">
            <x v="113"/>
          </reference>
        </references>
      </pivotArea>
    </chartFormat>
    <chartFormat chart="26" format="646" series="1">
      <pivotArea type="data" outline="0" fieldPosition="0">
        <references count="2">
          <reference field="4294967294" count="1" selected="0">
            <x v="0"/>
          </reference>
          <reference field="0" count="1" selected="0">
            <x v="123"/>
          </reference>
        </references>
      </pivotArea>
    </chartFormat>
    <chartFormat chart="26" format="647" series="1">
      <pivotArea type="data" outline="0" fieldPosition="0">
        <references count="2">
          <reference field="4294967294" count="1" selected="0">
            <x v="0"/>
          </reference>
          <reference field="0" count="1" selected="0">
            <x v="127"/>
          </reference>
        </references>
      </pivotArea>
    </chartFormat>
    <chartFormat chart="26" format="648" series="1">
      <pivotArea type="data" outline="0" fieldPosition="0">
        <references count="2">
          <reference field="4294967294" count="1" selected="0">
            <x v="0"/>
          </reference>
          <reference field="0" count="1" selected="0">
            <x v="128"/>
          </reference>
        </references>
      </pivotArea>
    </chartFormat>
    <chartFormat chart="26" format="649" series="1">
      <pivotArea type="data" outline="0" fieldPosition="0">
        <references count="2">
          <reference field="4294967294" count="1" selected="0">
            <x v="0"/>
          </reference>
          <reference field="0" count="1" selected="0">
            <x v="151"/>
          </reference>
        </references>
      </pivotArea>
    </chartFormat>
    <chartFormat chart="26" format="650" series="1">
      <pivotArea type="data" outline="0" fieldPosition="0">
        <references count="2">
          <reference field="4294967294" count="1" selected="0">
            <x v="0"/>
          </reference>
          <reference field="0" count="1" selected="0">
            <x v="161"/>
          </reference>
        </references>
      </pivotArea>
    </chartFormat>
    <chartFormat chart="26" format="651" series="1">
      <pivotArea type="data" outline="0" fieldPosition="0">
        <references count="2">
          <reference field="4294967294" count="1" selected="0">
            <x v="0"/>
          </reference>
          <reference field="0" count="1" selected="0">
            <x v="165"/>
          </reference>
        </references>
      </pivotArea>
    </chartFormat>
    <chartFormat chart="26" format="652" series="1">
      <pivotArea type="data" outline="0" fieldPosition="0">
        <references count="2">
          <reference field="4294967294" count="1" selected="0">
            <x v="0"/>
          </reference>
          <reference field="0" count="1" selected="0">
            <x v="166"/>
          </reference>
        </references>
      </pivotArea>
    </chartFormat>
    <chartFormat chart="26" format="653" series="1">
      <pivotArea type="data" outline="0" fieldPosition="0">
        <references count="2">
          <reference field="4294967294" count="1" selected="0">
            <x v="0"/>
          </reference>
          <reference field="0" count="1" selected="0">
            <x v="170"/>
          </reference>
        </references>
      </pivotArea>
    </chartFormat>
    <chartFormat chart="26" format="654" series="1">
      <pivotArea type="data" outline="0" fieldPosition="0">
        <references count="2">
          <reference field="4294967294" count="1" selected="0">
            <x v="0"/>
          </reference>
          <reference field="0" count="1" selected="0">
            <x v="178"/>
          </reference>
        </references>
      </pivotArea>
    </chartFormat>
    <chartFormat chart="26" format="655" series="1">
      <pivotArea type="data" outline="0" fieldPosition="0">
        <references count="2">
          <reference field="4294967294" count="1" selected="0">
            <x v="0"/>
          </reference>
          <reference field="0" count="1" selected="0">
            <x v="195"/>
          </reference>
        </references>
      </pivotArea>
    </chartFormat>
    <chartFormat chart="26" format="656" series="1">
      <pivotArea type="data" outline="0" fieldPosition="0">
        <references count="2">
          <reference field="4294967294" count="1" selected="0">
            <x v="0"/>
          </reference>
          <reference field="0" count="1" selected="0">
            <x v="203"/>
          </reference>
        </references>
      </pivotArea>
    </chartFormat>
    <chartFormat chart="26" format="657" series="1">
      <pivotArea type="data" outline="0" fieldPosition="0">
        <references count="2">
          <reference field="4294967294" count="1" selected="0">
            <x v="0"/>
          </reference>
          <reference field="0" count="1" selected="0">
            <x v="213"/>
          </reference>
        </references>
      </pivotArea>
    </chartFormat>
    <chartFormat chart="26" format="658" series="1">
      <pivotArea type="data" outline="0" fieldPosition="0">
        <references count="2">
          <reference field="4294967294" count="1" selected="0">
            <x v="0"/>
          </reference>
          <reference field="0" count="1" selected="0">
            <x v="222"/>
          </reference>
        </references>
      </pivotArea>
    </chartFormat>
    <chartFormat chart="26" format="659" series="1">
      <pivotArea type="data" outline="0" fieldPosition="0">
        <references count="2">
          <reference field="4294967294" count="1" selected="0">
            <x v="0"/>
          </reference>
          <reference field="0" count="1" selected="0">
            <x v="234"/>
          </reference>
        </references>
      </pivotArea>
    </chartFormat>
    <chartFormat chart="0" format="236" series="1">
      <pivotArea type="data" outline="0" fieldPosition="0">
        <references count="2">
          <reference field="4294967294" count="1" selected="0">
            <x v="0"/>
          </reference>
          <reference field="0" count="1" selected="0">
            <x v="234"/>
          </reference>
        </references>
      </pivotArea>
    </chartFormat>
    <chartFormat chart="26" format="660" series="1">
      <pivotArea type="data" outline="0" fieldPosition="0">
        <references count="2">
          <reference field="4294967294" count="1" selected="0">
            <x v="0"/>
          </reference>
          <reference field="0" count="1" selected="0">
            <x v="181"/>
          </reference>
        </references>
      </pivotArea>
    </chartFormat>
    <chartFormat chart="26" format="661" series="1">
      <pivotArea type="data" outline="0" fieldPosition="0">
        <references count="2">
          <reference field="4294967294" count="1" selected="0">
            <x v="0"/>
          </reference>
          <reference field="0" count="1" selected="0">
            <x v="187"/>
          </reference>
        </references>
      </pivotArea>
    </chartFormat>
    <chartFormat chart="26" format="662" series="1">
      <pivotArea type="data" outline="0" fieldPosition="0">
        <references count="2">
          <reference field="4294967294" count="1" selected="0">
            <x v="0"/>
          </reference>
          <reference field="0" count="1" selected="0">
            <x v="188"/>
          </reference>
        </references>
      </pivotArea>
    </chartFormat>
    <chartFormat chart="26" format="663" series="1">
      <pivotArea type="data" outline="0" fieldPosition="0">
        <references count="2">
          <reference field="4294967294" count="1" selected="0">
            <x v="0"/>
          </reference>
          <reference field="0" count="1" selected="0">
            <x v="210"/>
          </reference>
        </references>
      </pivotArea>
    </chartFormat>
    <chartFormat chart="26" format="664" series="1">
      <pivotArea type="data" outline="0" fieldPosition="0">
        <references count="2">
          <reference field="4294967294" count="1" selected="0">
            <x v="0"/>
          </reference>
          <reference field="0" count="1" selected="0">
            <x v="214"/>
          </reference>
        </references>
      </pivotArea>
    </chartFormat>
    <chartFormat chart="26" format="665" series="1">
      <pivotArea type="data" outline="0" fieldPosition="0">
        <references count="2">
          <reference field="4294967294" count="1" selected="0">
            <x v="0"/>
          </reference>
          <reference field="0" count="1" selected="0">
            <x v="233"/>
          </reference>
        </references>
      </pivotArea>
    </chartFormat>
    <chartFormat chart="26" format="666" series="1">
      <pivotArea type="data" outline="0" fieldPosition="0">
        <references count="2">
          <reference field="4294967294" count="1" selected="0">
            <x v="0"/>
          </reference>
          <reference field="0" count="1" selected="0">
            <x v="118"/>
          </reference>
        </references>
      </pivotArea>
    </chartFormat>
    <chartFormat chart="26" format="667" series="1">
      <pivotArea type="data" outline="0" fieldPosition="0">
        <references count="2">
          <reference field="4294967294" count="1" selected="0">
            <x v="0"/>
          </reference>
          <reference field="0" count="1" selected="0">
            <x v="132"/>
          </reference>
        </references>
      </pivotArea>
    </chartFormat>
    <chartFormat chart="26" format="668" series="1">
      <pivotArea type="data" outline="0" fieldPosition="0">
        <references count="2">
          <reference field="4294967294" count="1" selected="0">
            <x v="0"/>
          </reference>
          <reference field="0" count="1" selected="0">
            <x v="140"/>
          </reference>
        </references>
      </pivotArea>
    </chartFormat>
    <chartFormat chart="26" format="669" series="1">
      <pivotArea type="data" outline="0" fieldPosition="0">
        <references count="2">
          <reference field="4294967294" count="1" selected="0">
            <x v="0"/>
          </reference>
          <reference field="0" count="1" selected="0">
            <x v="149"/>
          </reference>
        </references>
      </pivotArea>
    </chartFormat>
    <chartFormat chart="26" format="670" series="1">
      <pivotArea type="data" outline="0" fieldPosition="0">
        <references count="2">
          <reference field="4294967294" count="1" selected="0">
            <x v="0"/>
          </reference>
          <reference field="0" count="1" selected="0">
            <x v="156"/>
          </reference>
        </references>
      </pivotArea>
    </chartFormat>
    <chartFormat chart="26" format="671" series="1">
      <pivotArea type="data" outline="0" fieldPosition="0">
        <references count="2">
          <reference field="4294967294" count="1" selected="0">
            <x v="0"/>
          </reference>
          <reference field="0" count="1" selected="0">
            <x v="172"/>
          </reference>
        </references>
      </pivotArea>
    </chartFormat>
    <chartFormat chart="26" format="672" series="1">
      <pivotArea type="data" outline="0" fieldPosition="0">
        <references count="2">
          <reference field="4294967294" count="1" selected="0">
            <x v="0"/>
          </reference>
          <reference field="0" count="1" selected="0">
            <x v="173"/>
          </reference>
        </references>
      </pivotArea>
    </chartFormat>
    <chartFormat chart="26" format="673" series="1">
      <pivotArea type="data" outline="0" fieldPosition="0">
        <references count="2">
          <reference field="4294967294" count="1" selected="0">
            <x v="0"/>
          </reference>
          <reference field="0" count="1" selected="0">
            <x v="180"/>
          </reference>
        </references>
      </pivotArea>
    </chartFormat>
    <chartFormat chart="26" format="674" series="1">
      <pivotArea type="data" outline="0" fieldPosition="0">
        <references count="2">
          <reference field="4294967294" count="1" selected="0">
            <x v="0"/>
          </reference>
          <reference field="0" count="1" selected="0">
            <x v="185"/>
          </reference>
        </references>
      </pivotArea>
    </chartFormat>
    <chartFormat chart="26" format="675" series="1">
      <pivotArea type="data" outline="0" fieldPosition="0">
        <references count="2">
          <reference field="4294967294" count="1" selected="0">
            <x v="0"/>
          </reference>
          <reference field="0" count="1" selected="0">
            <x v="191"/>
          </reference>
        </references>
      </pivotArea>
    </chartFormat>
    <chartFormat chart="26" format="676" series="1">
      <pivotArea type="data" outline="0" fieldPosition="0">
        <references count="2">
          <reference field="4294967294" count="1" selected="0">
            <x v="0"/>
          </reference>
          <reference field="0" count="1" selected="0">
            <x v="220"/>
          </reference>
        </references>
      </pivotArea>
    </chartFormat>
    <chartFormat chart="26" format="677" series="1">
      <pivotArea type="data" outline="0" fieldPosition="0">
        <references count="2">
          <reference field="4294967294" count="1" selected="0">
            <x v="0"/>
          </reference>
          <reference field="0" count="1" selected="0">
            <x v="168"/>
          </reference>
        </references>
      </pivotArea>
    </chartFormat>
    <chartFormat chart="26" format="678" series="1">
      <pivotArea type="data" outline="0" fieldPosition="0">
        <references count="2">
          <reference field="4294967294" count="1" selected="0">
            <x v="0"/>
          </reference>
          <reference field="0" count="1" selected="0">
            <x v="193"/>
          </reference>
        </references>
      </pivotArea>
    </chartFormat>
    <chartFormat chart="26" format="679" series="1">
      <pivotArea type="data" outline="0" fieldPosition="0">
        <references count="2">
          <reference field="4294967294" count="1" selected="0">
            <x v="0"/>
          </reference>
          <reference field="0" count="1" selected="0">
            <x v="194"/>
          </reference>
        </references>
      </pivotArea>
    </chartFormat>
    <chartFormat chart="26" format="680" series="1">
      <pivotArea type="data" outline="0" fieldPosition="0">
        <references count="2">
          <reference field="4294967294" count="1" selected="0">
            <x v="0"/>
          </reference>
          <reference field="0" count="1" selected="0">
            <x v="207"/>
          </reference>
        </references>
      </pivotArea>
    </chartFormat>
    <chartFormat chart="26" format="681" series="1">
      <pivotArea type="data" outline="0" fieldPosition="0">
        <references count="2">
          <reference field="4294967294" count="1" selected="0">
            <x v="0"/>
          </reference>
          <reference field="0" count="1" selected="0">
            <x v="208"/>
          </reference>
        </references>
      </pivotArea>
    </chartFormat>
    <chartFormat chart="26" format="682" series="1">
      <pivotArea type="data" outline="0" fieldPosition="0">
        <references count="2">
          <reference field="4294967294" count="1" selected="0">
            <x v="0"/>
          </reference>
          <reference field="0" count="1" selected="0">
            <x v="211"/>
          </reference>
        </references>
      </pivotArea>
    </chartFormat>
    <chartFormat chart="26" format="683" series="1">
      <pivotArea type="data" outline="0" fieldPosition="0">
        <references count="2">
          <reference field="4294967294" count="1" selected="0">
            <x v="0"/>
          </reference>
          <reference field="0" count="1" selected="0">
            <x v="212"/>
          </reference>
        </references>
      </pivotArea>
    </chartFormat>
    <chartFormat chart="26" format="684" series="1">
      <pivotArea type="data" outline="0" fieldPosition="0">
        <references count="2">
          <reference field="4294967294" count="1" selected="0">
            <x v="0"/>
          </reference>
          <reference field="0" count="1" selected="0">
            <x v="231"/>
          </reference>
        </references>
      </pivotArea>
    </chartFormat>
    <chartFormat chart="26" format="685" series="1">
      <pivotArea type="data" outline="0" fieldPosition="0">
        <references count="2">
          <reference field="4294967294" count="1" selected="0">
            <x v="0"/>
          </reference>
          <reference field="0" count="1" selected="0">
            <x v="64"/>
          </reference>
        </references>
      </pivotArea>
    </chartFormat>
    <chartFormat chart="26" format="686" series="1">
      <pivotArea type="data" outline="0" fieldPosition="0">
        <references count="2">
          <reference field="4294967294" count="1" selected="0">
            <x v="0"/>
          </reference>
          <reference field="0" count="1" selected="0">
            <x v="69"/>
          </reference>
        </references>
      </pivotArea>
    </chartFormat>
    <chartFormat chart="26" format="687" series="1">
      <pivotArea type="data" outline="0" fieldPosition="0">
        <references count="2">
          <reference field="4294967294" count="1" selected="0">
            <x v="0"/>
          </reference>
          <reference field="0" count="1" selected="0">
            <x v="73"/>
          </reference>
        </references>
      </pivotArea>
    </chartFormat>
    <chartFormat chart="26" format="688" series="1">
      <pivotArea type="data" outline="0" fieldPosition="0">
        <references count="2">
          <reference field="4294967294" count="1" selected="0">
            <x v="0"/>
          </reference>
          <reference field="0" count="1" selected="0">
            <x v="77"/>
          </reference>
        </references>
      </pivotArea>
    </chartFormat>
    <chartFormat chart="26" format="689" series="1">
      <pivotArea type="data" outline="0" fieldPosition="0">
        <references count="2">
          <reference field="4294967294" count="1" selected="0">
            <x v="0"/>
          </reference>
          <reference field="0" count="1" selected="0">
            <x v="80"/>
          </reference>
        </references>
      </pivotArea>
    </chartFormat>
    <chartFormat chart="26" format="690" series="1">
      <pivotArea type="data" outline="0" fieldPosition="0">
        <references count="2">
          <reference field="4294967294" count="1" selected="0">
            <x v="0"/>
          </reference>
          <reference field="0" count="1" selected="0">
            <x v="88"/>
          </reference>
        </references>
      </pivotArea>
    </chartFormat>
    <chartFormat chart="26" format="691" series="1">
      <pivotArea type="data" outline="0" fieldPosition="0">
        <references count="2">
          <reference field="4294967294" count="1" selected="0">
            <x v="0"/>
          </reference>
          <reference field="0" count="1" selected="0">
            <x v="90"/>
          </reference>
        </references>
      </pivotArea>
    </chartFormat>
    <chartFormat chart="26" format="692" series="1">
      <pivotArea type="data" outline="0" fieldPosition="0">
        <references count="2">
          <reference field="4294967294" count="1" selected="0">
            <x v="0"/>
          </reference>
          <reference field="0" count="1" selected="0">
            <x v="101"/>
          </reference>
        </references>
      </pivotArea>
    </chartFormat>
    <chartFormat chart="26" format="693" series="1">
      <pivotArea type="data" outline="0" fieldPosition="0">
        <references count="2">
          <reference field="4294967294" count="1" selected="0">
            <x v="0"/>
          </reference>
          <reference field="0" count="1" selected="0">
            <x v="102"/>
          </reference>
        </references>
      </pivotArea>
    </chartFormat>
    <chartFormat chart="26" format="694" series="1">
      <pivotArea type="data" outline="0" fieldPosition="0">
        <references count="2">
          <reference field="4294967294" count="1" selected="0">
            <x v="0"/>
          </reference>
          <reference field="0" count="1" selected="0">
            <x v="117"/>
          </reference>
        </references>
      </pivotArea>
    </chartFormat>
    <chartFormat chart="26" format="695" series="1">
      <pivotArea type="data" outline="0" fieldPosition="0">
        <references count="2">
          <reference field="4294967294" count="1" selected="0">
            <x v="0"/>
          </reference>
          <reference field="0" count="1" selected="0">
            <x v="159"/>
          </reference>
        </references>
      </pivotArea>
    </chartFormat>
    <chartFormat chart="26" format="696" series="1">
      <pivotArea type="data" outline="0" fieldPosition="0">
        <references count="2">
          <reference field="4294967294" count="1" selected="0">
            <x v="0"/>
          </reference>
          <reference field="0" count="1" selected="0">
            <x v="160"/>
          </reference>
        </references>
      </pivotArea>
    </chartFormat>
    <chartFormat chart="26" format="697" series="1">
      <pivotArea type="data" outline="0" fieldPosition="0">
        <references count="2">
          <reference field="4294967294" count="1" selected="0">
            <x v="0"/>
          </reference>
          <reference field="0" count="1" selected="0">
            <x v="169"/>
          </reference>
        </references>
      </pivotArea>
    </chartFormat>
    <chartFormat chart="26" format="698" series="1">
      <pivotArea type="data" outline="0" fieldPosition="0">
        <references count="2">
          <reference field="4294967294" count="1" selected="0">
            <x v="0"/>
          </reference>
          <reference field="0" count="1" selected="0">
            <x v="174"/>
          </reference>
        </references>
      </pivotArea>
    </chartFormat>
    <chartFormat chart="26" format="699" series="1">
      <pivotArea type="data" outline="0" fieldPosition="0">
        <references count="2">
          <reference field="4294967294" count="1" selected="0">
            <x v="0"/>
          </reference>
          <reference field="0" count="1" selected="0">
            <x v="9"/>
          </reference>
        </references>
      </pivotArea>
    </chartFormat>
    <chartFormat chart="26" format="700" series="1">
      <pivotArea type="data" outline="0" fieldPosition="0">
        <references count="2">
          <reference field="4294967294" count="1" selected="0">
            <x v="0"/>
          </reference>
          <reference field="0" count="1" selected="0">
            <x v="108"/>
          </reference>
        </references>
      </pivotArea>
    </chartFormat>
    <chartFormat chart="26" format="701" series="1">
      <pivotArea type="data" outline="0" fieldPosition="0">
        <references count="2">
          <reference field="4294967294" count="1" selected="0">
            <x v="0"/>
          </reference>
          <reference field="0" count="1" selected="0">
            <x v="18"/>
          </reference>
        </references>
      </pivotArea>
    </chartFormat>
    <chartFormat chart="26" format="702" series="1">
      <pivotArea type="data" outline="0" fieldPosition="0">
        <references count="2">
          <reference field="4294967294" count="1" selected="0">
            <x v="0"/>
          </reference>
          <reference field="0" count="1" selected="0">
            <x v="20"/>
          </reference>
        </references>
      </pivotArea>
    </chartFormat>
    <chartFormat chart="26" format="703" series="1">
      <pivotArea type="data" outline="0" fieldPosition="0">
        <references count="2">
          <reference field="4294967294" count="1" selected="0">
            <x v="0"/>
          </reference>
          <reference field="0" count="1" selected="0">
            <x v="32"/>
          </reference>
        </references>
      </pivotArea>
    </chartFormat>
    <chartFormat chart="26" format="704" series="1">
      <pivotArea type="data" outline="0" fieldPosition="0">
        <references count="2">
          <reference field="4294967294" count="1" selected="0">
            <x v="0"/>
          </reference>
          <reference field="0" count="1" selected="0">
            <x v="37"/>
          </reference>
        </references>
      </pivotArea>
    </chartFormat>
    <chartFormat chart="26" format="705" series="1">
      <pivotArea type="data" outline="0" fieldPosition="0">
        <references count="2">
          <reference field="4294967294" count="1" selected="0">
            <x v="0"/>
          </reference>
          <reference field="0" count="1" selected="0">
            <x v="41"/>
          </reference>
        </references>
      </pivotArea>
    </chartFormat>
    <chartFormat chart="26" format="706" series="1">
      <pivotArea type="data" outline="0" fieldPosition="0">
        <references count="2">
          <reference field="4294967294" count="1" selected="0">
            <x v="0"/>
          </reference>
          <reference field="0" count="1" selected="0">
            <x v="43"/>
          </reference>
        </references>
      </pivotArea>
    </chartFormat>
    <chartFormat chart="26" format="707" series="1">
      <pivotArea type="data" outline="0" fieldPosition="0">
        <references count="2">
          <reference field="4294967294" count="1" selected="0">
            <x v="0"/>
          </reference>
          <reference field="0" count="1" selected="0">
            <x v="54"/>
          </reference>
        </references>
      </pivotArea>
    </chartFormat>
    <chartFormat chart="26" format="708" series="1">
      <pivotArea type="data" outline="0" fieldPosition="0">
        <references count="2">
          <reference field="4294967294" count="1" selected="0">
            <x v="0"/>
          </reference>
          <reference field="0" count="1" selected="0">
            <x v="60"/>
          </reference>
        </references>
      </pivotArea>
    </chartFormat>
    <chartFormat chart="26" format="709" series="1">
      <pivotArea type="data" outline="0" fieldPosition="0">
        <references count="2">
          <reference field="4294967294" count="1" selected="0">
            <x v="0"/>
          </reference>
          <reference field="0" count="1" selected="0">
            <x v="67"/>
          </reference>
        </references>
      </pivotArea>
    </chartFormat>
    <chartFormat chart="26" format="710" series="1">
      <pivotArea type="data" outline="0" fieldPosition="0">
        <references count="2">
          <reference field="4294967294" count="1" selected="0">
            <x v="0"/>
          </reference>
          <reference field="0" count="1" selected="0">
            <x v="79"/>
          </reference>
        </references>
      </pivotArea>
    </chartFormat>
    <chartFormat chart="26" format="711" series="1">
      <pivotArea type="data" outline="0" fieldPosition="0">
        <references count="2">
          <reference field="4294967294" count="1" selected="0">
            <x v="0"/>
          </reference>
          <reference field="0" count="1" selected="0">
            <x v="83"/>
          </reference>
        </references>
      </pivotArea>
    </chartFormat>
    <chartFormat chart="26" format="712" series="1">
      <pivotArea type="data" outline="0" fieldPosition="0">
        <references count="2">
          <reference field="4294967294" count="1" selected="0">
            <x v="0"/>
          </reference>
          <reference field="0" count="1" selected="0">
            <x v="97"/>
          </reference>
        </references>
      </pivotArea>
    </chartFormat>
    <chartFormat chart="26" format="713" series="1">
      <pivotArea type="data" outline="0" fieldPosition="0">
        <references count="2">
          <reference field="4294967294" count="1" selected="0">
            <x v="0"/>
          </reference>
          <reference field="0" count="1" selected="0">
            <x v="103"/>
          </reference>
        </references>
      </pivotArea>
    </chartFormat>
    <chartFormat chart="26" format="714" series="1">
      <pivotArea type="data" outline="0" fieldPosition="0">
        <references count="2">
          <reference field="4294967294" count="1" selected="0">
            <x v="0"/>
          </reference>
          <reference field="0" count="1" selected="0">
            <x v="110"/>
          </reference>
        </references>
      </pivotArea>
    </chartFormat>
    <chartFormat chart="26" format="715" series="1">
      <pivotArea type="data" outline="0" fieldPosition="0">
        <references count="2">
          <reference field="4294967294" count="1" selected="0">
            <x v="0"/>
          </reference>
          <reference field="0" count="1" selected="0">
            <x v="115"/>
          </reference>
        </references>
      </pivotArea>
    </chartFormat>
    <chartFormat chart="26" format="716" series="1">
      <pivotArea type="data" outline="0" fieldPosition="0">
        <references count="2">
          <reference field="4294967294" count="1" selected="0">
            <x v="0"/>
          </reference>
          <reference field="0" count="1" selected="0">
            <x v="122"/>
          </reference>
        </references>
      </pivotArea>
    </chartFormat>
    <chartFormat chart="26" format="717" series="1">
      <pivotArea type="data" outline="0" fieldPosition="0">
        <references count="2">
          <reference field="4294967294" count="1" selected="0">
            <x v="0"/>
          </reference>
          <reference field="0" count="1" selected="0">
            <x v="124"/>
          </reference>
        </references>
      </pivotArea>
    </chartFormat>
    <chartFormat chart="26" format="718" series="1">
      <pivotArea type="data" outline="0" fieldPosition="0">
        <references count="2">
          <reference field="4294967294" count="1" selected="0">
            <x v="0"/>
          </reference>
          <reference field="0" count="1" selected="0">
            <x v="129"/>
          </reference>
        </references>
      </pivotArea>
    </chartFormat>
    <chartFormat chart="26" format="719" series="1">
      <pivotArea type="data" outline="0" fieldPosition="0">
        <references count="2">
          <reference field="4294967294" count="1" selected="0">
            <x v="0"/>
          </reference>
          <reference field="0" count="1" selected="0">
            <x v="135"/>
          </reference>
        </references>
      </pivotArea>
    </chartFormat>
    <chartFormat chart="26" format="720" series="1">
      <pivotArea type="data" outline="0" fieldPosition="0">
        <references count="2">
          <reference field="4294967294" count="1" selected="0">
            <x v="0"/>
          </reference>
          <reference field="0" count="1" selected="0">
            <x v="145"/>
          </reference>
        </references>
      </pivotArea>
    </chartFormat>
    <chartFormat chart="26" format="721" series="1">
      <pivotArea type="data" outline="0" fieldPosition="0">
        <references count="2">
          <reference field="4294967294" count="1" selected="0">
            <x v="0"/>
          </reference>
          <reference field="0" count="1" selected="0">
            <x v="146"/>
          </reference>
        </references>
      </pivotArea>
    </chartFormat>
    <chartFormat chart="26" format="722" series="1">
      <pivotArea type="data" outline="0" fieldPosition="0">
        <references count="2">
          <reference field="4294967294" count="1" selected="0">
            <x v="0"/>
          </reference>
          <reference field="0" count="1" selected="0">
            <x v="147"/>
          </reference>
        </references>
      </pivotArea>
    </chartFormat>
    <chartFormat chart="26" format="723" series="1">
      <pivotArea type="data" outline="0" fieldPosition="0">
        <references count="2">
          <reference field="4294967294" count="1" selected="0">
            <x v="0"/>
          </reference>
          <reference field="0" count="1" selected="0">
            <x v="150"/>
          </reference>
        </references>
      </pivotArea>
    </chartFormat>
    <chartFormat chart="26" format="724" series="1">
      <pivotArea type="data" outline="0" fieldPosition="0">
        <references count="2">
          <reference field="4294967294" count="1" selected="0">
            <x v="0"/>
          </reference>
          <reference field="0" count="1" selected="0">
            <x v="154"/>
          </reference>
        </references>
      </pivotArea>
    </chartFormat>
    <chartFormat chart="26" format="725" series="1">
      <pivotArea type="data" outline="0" fieldPosition="0">
        <references count="2">
          <reference field="4294967294" count="1" selected="0">
            <x v="0"/>
          </reference>
          <reference field="0" count="1" selected="0">
            <x v="155"/>
          </reference>
        </references>
      </pivotArea>
    </chartFormat>
    <chartFormat chart="26" format="726" series="1">
      <pivotArea type="data" outline="0" fieldPosition="0">
        <references count="2">
          <reference field="4294967294" count="1" selected="0">
            <x v="0"/>
          </reference>
          <reference field="0" count="1" selected="0">
            <x v="162"/>
          </reference>
        </references>
      </pivotArea>
    </chartFormat>
    <chartFormat chart="26" format="727" series="1">
      <pivotArea type="data" outline="0" fieldPosition="0">
        <references count="2">
          <reference field="4294967294" count="1" selected="0">
            <x v="0"/>
          </reference>
          <reference field="0" count="1" selected="0">
            <x v="119"/>
          </reference>
        </references>
      </pivotArea>
    </chartFormat>
    <chartFormat chart="26" format="728" series="1">
      <pivotArea type="data" outline="0" fieldPosition="0">
        <references count="2">
          <reference field="4294967294" count="1" selected="0">
            <x v="0"/>
          </reference>
          <reference field="0" count="1" selected="0">
            <x v="136"/>
          </reference>
        </references>
      </pivotArea>
    </chartFormat>
    <chartFormat chart="26" format="729" series="1">
      <pivotArea type="data" outline="0" fieldPosition="0">
        <references count="2">
          <reference field="4294967294" count="1" selected="0">
            <x v="0"/>
          </reference>
          <reference field="0" count="1" selected="0">
            <x v="138"/>
          </reference>
        </references>
      </pivotArea>
    </chartFormat>
    <chartFormat chart="26" format="730" series="1">
      <pivotArea type="data" outline="0" fieldPosition="0">
        <references count="2">
          <reference field="4294967294" count="1" selected="0">
            <x v="0"/>
          </reference>
          <reference field="0" count="1" selected="0">
            <x v="152"/>
          </reference>
        </references>
      </pivotArea>
    </chartFormat>
    <chartFormat chart="26" format="731" series="1">
      <pivotArea type="data" outline="0" fieldPosition="0">
        <references count="2">
          <reference field="4294967294" count="1" selected="0">
            <x v="0"/>
          </reference>
          <reference field="0" count="1" selected="0">
            <x v="157"/>
          </reference>
        </references>
      </pivotArea>
    </chartFormat>
    <chartFormat chart="26" format="732" series="1">
      <pivotArea type="data" outline="0" fieldPosition="0">
        <references count="2">
          <reference field="4294967294" count="1" selected="0">
            <x v="0"/>
          </reference>
          <reference field="0" count="1" selected="0">
            <x v="167"/>
          </reference>
        </references>
      </pivotArea>
    </chartFormat>
    <chartFormat chart="26" format="733" series="1">
      <pivotArea type="data" outline="0" fieldPosition="0">
        <references count="2">
          <reference field="4294967294" count="1" selected="0">
            <x v="0"/>
          </reference>
          <reference field="0" count="1" selected="0">
            <x v="197"/>
          </reference>
        </references>
      </pivotArea>
    </chartFormat>
    <chartFormat chart="26" format="734" series="1">
      <pivotArea type="data" outline="0" fieldPosition="0">
        <references count="2">
          <reference field="4294967294" count="1" selected="0">
            <x v="0"/>
          </reference>
          <reference field="0" count="1" selected="0">
            <x v="198"/>
          </reference>
        </references>
      </pivotArea>
    </chartFormat>
    <chartFormat chart="26" format="735" series="1">
      <pivotArea type="data" outline="0" fieldPosition="0">
        <references count="2">
          <reference field="4294967294" count="1" selected="0">
            <x v="0"/>
          </reference>
          <reference field="0" count="1" selected="0">
            <x v="199"/>
          </reference>
        </references>
      </pivotArea>
    </chartFormat>
    <chartFormat chart="26" format="736" series="1">
      <pivotArea type="data" outline="0" fieldPosition="0">
        <references count="2">
          <reference field="4294967294" count="1" selected="0">
            <x v="0"/>
          </reference>
          <reference field="0" count="1" selected="0">
            <x v="201"/>
          </reference>
        </references>
      </pivotArea>
    </chartFormat>
    <chartFormat chart="26" format="737" series="1">
      <pivotArea type="data" outline="0" fieldPosition="0">
        <references count="2">
          <reference field="4294967294" count="1" selected="0">
            <x v="0"/>
          </reference>
          <reference field="0" count="1" selected="0">
            <x v="216"/>
          </reference>
        </references>
      </pivotArea>
    </chartFormat>
    <chartFormat chart="26" format="738" series="1">
      <pivotArea type="data" outline="0" fieldPosition="0">
        <references count="2">
          <reference field="4294967294" count="1" selected="0">
            <x v="0"/>
          </reference>
          <reference field="0" count="1" selected="0">
            <x v="224"/>
          </reference>
        </references>
      </pivotArea>
    </chartFormat>
    <chartFormat chart="26" format="739" series="1">
      <pivotArea type="data" outline="0" fieldPosition="0">
        <references count="2">
          <reference field="4294967294" count="1" selected="0">
            <x v="0"/>
          </reference>
          <reference field="0" count="1" selected="0">
            <x v="74"/>
          </reference>
        </references>
      </pivotArea>
    </chartFormat>
    <chartFormat chart="26" format="740" series="1">
      <pivotArea type="data" outline="0" fieldPosition="0">
        <references count="2">
          <reference field="4294967294" count="1" selected="0">
            <x v="0"/>
          </reference>
          <reference field="0" count="1" selected="0">
            <x v="71"/>
          </reference>
        </references>
      </pivotArea>
    </chartFormat>
    <chartFormat chart="26" format="741" series="1">
      <pivotArea type="data" outline="0" fieldPosition="0">
        <references count="2">
          <reference field="4294967294" count="1" selected="0">
            <x v="0"/>
          </reference>
          <reference field="0" count="1" selected="0">
            <x v="85"/>
          </reference>
        </references>
      </pivotArea>
    </chartFormat>
    <chartFormat chart="26" format="742" series="1">
      <pivotArea type="data" outline="0" fieldPosition="0">
        <references count="2">
          <reference field="4294967294" count="1" selected="0">
            <x v="0"/>
          </reference>
          <reference field="0" count="1" selected="0">
            <x v="35"/>
          </reference>
        </references>
      </pivotArea>
    </chartFormat>
    <chartFormat chart="26" format="743" series="1">
      <pivotArea type="data" outline="0" fieldPosition="0">
        <references count="2">
          <reference field="4294967294" count="1" selected="0">
            <x v="0"/>
          </reference>
          <reference field="0" count="1" selected="0">
            <x v="42"/>
          </reference>
        </references>
      </pivotArea>
    </chartFormat>
    <chartFormat chart="26" format="744" series="1">
      <pivotArea type="data" outline="0" fieldPosition="0">
        <references count="2">
          <reference field="4294967294" count="1" selected="0">
            <x v="0"/>
          </reference>
          <reference field="0" count="1" selected="0">
            <x v="65"/>
          </reference>
        </references>
      </pivotArea>
    </chartFormat>
    <chartFormat chart="26" format="745" series="1">
      <pivotArea type="data" outline="0" fieldPosition="0">
        <references count="2">
          <reference field="4294967294" count="1" selected="0">
            <x v="0"/>
          </reference>
          <reference field="0" count="1" selected="0">
            <x v="93"/>
          </reference>
        </references>
      </pivotArea>
    </chartFormat>
    <chartFormat chart="26" format="746" series="1">
      <pivotArea type="data" outline="0" fieldPosition="0">
        <references count="2">
          <reference field="4294967294" count="1" selected="0">
            <x v="0"/>
          </reference>
          <reference field="0" count="1" selected="0">
            <x v="96"/>
          </reference>
        </references>
      </pivotArea>
    </chartFormat>
    <chartFormat chart="26" format="747" series="1">
      <pivotArea type="data" outline="0" fieldPosition="0">
        <references count="2">
          <reference field="4294967294" count="1" selected="0">
            <x v="0"/>
          </reference>
          <reference field="0" count="1" selected="0">
            <x v="104"/>
          </reference>
        </references>
      </pivotArea>
    </chartFormat>
    <chartFormat chart="26" format="748" series="1">
      <pivotArea type="data" outline="0" fieldPosition="0">
        <references count="2">
          <reference field="4294967294" count="1" selected="0">
            <x v="0"/>
          </reference>
          <reference field="0" count="1" selected="0">
            <x v="2"/>
          </reference>
        </references>
      </pivotArea>
    </chartFormat>
    <chartFormat chart="26" format="749" series="1">
      <pivotArea type="data" outline="0" fieldPosition="0">
        <references count="2">
          <reference field="4294967294" count="1" selected="0">
            <x v="0"/>
          </reference>
          <reference field="0" count="1" selected="0">
            <x v="14"/>
          </reference>
        </references>
      </pivotArea>
    </chartFormat>
    <chartFormat chart="26" format="750" series="1">
      <pivotArea type="data" outline="0" fieldPosition="0">
        <references count="2">
          <reference field="4294967294" count="1" selected="0">
            <x v="0"/>
          </reference>
          <reference field="0" count="1" selected="0">
            <x v="15"/>
          </reference>
        </references>
      </pivotArea>
    </chartFormat>
    <chartFormat chart="26" format="751" series="1">
      <pivotArea type="data" outline="0" fieldPosition="0">
        <references count="2">
          <reference field="4294967294" count="1" selected="0">
            <x v="0"/>
          </reference>
          <reference field="0" count="1" selected="0">
            <x v="17"/>
          </reference>
        </references>
      </pivotArea>
    </chartFormat>
    <chartFormat chart="26" format="752" series="1">
      <pivotArea type="data" outline="0" fieldPosition="0">
        <references count="2">
          <reference field="4294967294" count="1" selected="0">
            <x v="0"/>
          </reference>
          <reference field="0" count="1" selected="0">
            <x v="164"/>
          </reference>
        </references>
      </pivotArea>
    </chartFormat>
    <chartFormat chart="26" format="753" series="1">
      <pivotArea type="data" outline="0" fieldPosition="0">
        <references count="2">
          <reference field="4294967294" count="1" selected="0">
            <x v="0"/>
          </reference>
          <reference field="0" count="1" selected="0">
            <x v="176"/>
          </reference>
        </references>
      </pivotArea>
    </chartFormat>
    <chartFormat chart="26" format="754" series="1">
      <pivotArea type="data" outline="0" fieldPosition="0">
        <references count="2">
          <reference field="4294967294" count="1" selected="0">
            <x v="0"/>
          </reference>
          <reference field="0" count="1" selected="0">
            <x v="177"/>
          </reference>
        </references>
      </pivotArea>
    </chartFormat>
    <chartFormat chart="26" format="755" series="1">
      <pivotArea type="data" outline="0" fieldPosition="0">
        <references count="2">
          <reference field="4294967294" count="1" selected="0">
            <x v="0"/>
          </reference>
          <reference field="0" count="1" selected="0">
            <x v="186"/>
          </reference>
        </references>
      </pivotArea>
    </chartFormat>
    <chartFormat chart="26" format="756" series="1">
      <pivotArea type="data" outline="0" fieldPosition="0">
        <references count="2">
          <reference field="4294967294" count="1" selected="0">
            <x v="0"/>
          </reference>
          <reference field="0" count="1" selected="0">
            <x v="190"/>
          </reference>
        </references>
      </pivotArea>
    </chartFormat>
    <chartFormat chart="26" format="757" series="1">
      <pivotArea type="data" outline="0" fieldPosition="0">
        <references count="2">
          <reference field="4294967294" count="1" selected="0">
            <x v="0"/>
          </reference>
          <reference field="0" count="1" selected="0">
            <x v="206"/>
          </reference>
        </references>
      </pivotArea>
    </chartFormat>
    <chartFormat chart="26" format="758" series="1">
      <pivotArea type="data" outline="0" fieldPosition="0">
        <references count="2">
          <reference field="4294967294" count="1" selected="0">
            <x v="0"/>
          </reference>
          <reference field="0" count="1" selected="0">
            <x v="209"/>
          </reference>
        </references>
      </pivotArea>
    </chartFormat>
    <chartFormat chart="26" format="759" series="1">
      <pivotArea type="data" outline="0" fieldPosition="0">
        <references count="2">
          <reference field="4294967294" count="1" selected="0">
            <x v="0"/>
          </reference>
          <reference field="0" count="1" selected="0">
            <x v="219"/>
          </reference>
        </references>
      </pivotArea>
    </chartFormat>
    <chartFormat chart="26" format="760" series="1">
      <pivotArea type="data" outline="0" fieldPosition="0">
        <references count="2">
          <reference field="4294967294" count="1" selected="0">
            <x v="0"/>
          </reference>
          <reference field="0" count="1" selected="0">
            <x v="226"/>
          </reference>
        </references>
      </pivotArea>
    </chartFormat>
    <chartFormat chart="26" format="761" series="1">
      <pivotArea type="data" outline="0" fieldPosition="0">
        <references count="2">
          <reference field="4294967294" count="1" selected="0">
            <x v="0"/>
          </reference>
          <reference field="0" count="1" selected="0">
            <x v="227"/>
          </reference>
        </references>
      </pivotArea>
    </chartFormat>
    <chartFormat chart="26" format="762" series="1">
      <pivotArea type="data" outline="0" fieldPosition="0">
        <references count="2">
          <reference field="4294967294" count="1" selected="0">
            <x v="0"/>
          </reference>
          <reference field="0" count="1" selected="0">
            <x v="72"/>
          </reference>
        </references>
      </pivotArea>
    </chartFormat>
    <chartFormat chart="26" format="763" series="1">
      <pivotArea type="data" outline="0" fieldPosition="0">
        <references count="2">
          <reference field="4294967294" count="1" selected="0">
            <x v="0"/>
          </reference>
          <reference field="0" count="1" selected="0">
            <x v="89"/>
          </reference>
        </references>
      </pivotArea>
    </chartFormat>
    <chartFormat chart="26" format="764" series="1">
      <pivotArea type="data" outline="0" fieldPosition="0">
        <references count="2">
          <reference field="4294967294" count="1" selected="0">
            <x v="0"/>
          </reference>
          <reference field="0" count="1" selected="0">
            <x v="91"/>
          </reference>
        </references>
      </pivotArea>
    </chartFormat>
    <chartFormat chart="26" format="765" series="1">
      <pivotArea type="data" outline="0" fieldPosition="0">
        <references count="2">
          <reference field="4294967294" count="1" selected="0">
            <x v="0"/>
          </reference>
          <reference field="0" count="1" selected="0">
            <x v="92"/>
          </reference>
        </references>
      </pivotArea>
    </chartFormat>
    <chartFormat chart="26" format="766" series="1">
      <pivotArea type="data" outline="0" fieldPosition="0">
        <references count="2">
          <reference field="4294967294" count="1" selected="0">
            <x v="0"/>
          </reference>
          <reference field="0" count="1" selected="0">
            <x v="100"/>
          </reference>
        </references>
      </pivotArea>
    </chartFormat>
    <chartFormat chart="26" format="767" series="1">
      <pivotArea type="data" outline="0" fieldPosition="0">
        <references count="2">
          <reference field="4294967294" count="1" selected="0">
            <x v="0"/>
          </reference>
          <reference field="0" count="1" selected="0">
            <x v="134"/>
          </reference>
        </references>
      </pivotArea>
    </chartFormat>
    <chartFormat chart="26" format="768" series="1">
      <pivotArea type="data" outline="0" fieldPosition="0">
        <references count="2">
          <reference field="4294967294" count="1" selected="0">
            <x v="0"/>
          </reference>
          <reference field="0" count="1" selected="0">
            <x v="51"/>
          </reference>
        </references>
      </pivotArea>
    </chartFormat>
    <chartFormat chart="26" format="769" series="1">
      <pivotArea type="data" outline="0" fieldPosition="0">
        <references count="2">
          <reference field="4294967294" count="1" selected="0">
            <x v="0"/>
          </reference>
          <reference field="0" count="1" selected="0">
            <x v="53"/>
          </reference>
        </references>
      </pivotArea>
    </chartFormat>
    <chartFormat chart="26" format="770" series="1">
      <pivotArea type="data" outline="0" fieldPosition="0">
        <references count="2">
          <reference field="4294967294" count="1" selected="0">
            <x v="0"/>
          </reference>
          <reference field="0" count="1" selected="0">
            <x v="55"/>
          </reference>
        </references>
      </pivotArea>
    </chartFormat>
    <chartFormat chart="26" format="771" series="1">
      <pivotArea type="data" outline="0" fieldPosition="0">
        <references count="2">
          <reference field="4294967294" count="1" selected="0">
            <x v="0"/>
          </reference>
          <reference field="0" count="1" selected="0">
            <x v="235"/>
          </reference>
        </references>
      </pivotArea>
    </chartFormat>
    <chartFormat chart="0" format="237" series="1">
      <pivotArea type="data" outline="0" fieldPosition="0">
        <references count="2">
          <reference field="4294967294" count="1" selected="0">
            <x v="0"/>
          </reference>
          <reference field="0" count="1" selected="0">
            <x v="235"/>
          </reference>
        </references>
      </pivotArea>
    </chartFormat>
    <chartFormat chart="26" format="772" series="1">
      <pivotArea type="data" outline="0" fieldPosition="0">
        <references count="2">
          <reference field="4294967294" count="1" selected="0">
            <x v="0"/>
          </reference>
          <reference field="0" count="1" selected="0">
            <x v="44"/>
          </reference>
        </references>
      </pivotArea>
    </chartFormat>
    <chartFormat chart="26" format="773" series="1">
      <pivotArea type="data" outline="0" fieldPosition="0">
        <references count="2">
          <reference field="4294967294" count="1" selected="0">
            <x v="0"/>
          </reference>
          <reference field="0" count="1" selected="0">
            <x v="50"/>
          </reference>
        </references>
      </pivotArea>
    </chartFormat>
    <chartFormat chart="26" format="774" series="1">
      <pivotArea type="data" outline="0" fieldPosition="0">
        <references count="2">
          <reference field="4294967294" count="1" selected="0">
            <x v="0"/>
          </reference>
          <reference field="0" count="1" selected="0">
            <x v="236"/>
          </reference>
        </references>
      </pivotArea>
    </chartFormat>
    <chartFormat chart="0" format="238" series="1">
      <pivotArea type="data" outline="0" fieldPosition="0">
        <references count="2">
          <reference field="4294967294" count="1" selected="0">
            <x v="0"/>
          </reference>
          <reference field="0" count="1" selected="0">
            <x v="236"/>
          </reference>
        </references>
      </pivotArea>
    </chartFormat>
    <chartFormat chart="0" format="239" series="1">
      <pivotArea type="data" outline="0" fieldPosition="0">
        <references count="2">
          <reference field="4294967294" count="1" selected="0">
            <x v="0"/>
          </reference>
          <reference field="0" count="1" selected="0">
            <x v="237"/>
          </reference>
        </references>
      </pivotArea>
    </chartFormat>
    <chartFormat chart="26" format="775" series="1">
      <pivotArea type="data" outline="0" fieldPosition="0">
        <references count="2">
          <reference field="4294967294" count="1" selected="0">
            <x v="0"/>
          </reference>
          <reference field="0" count="1" selected="0">
            <x v="237"/>
          </reference>
        </references>
      </pivotArea>
    </chartFormat>
    <chartFormat chart="26" format="776" series="1">
      <pivotArea type="data" outline="0" fieldPosition="0">
        <references count="2">
          <reference field="4294967294" count="1" selected="0">
            <x v="0"/>
          </reference>
          <reference field="0" count="1" selected="0">
            <x v="19"/>
          </reference>
        </references>
      </pivotArea>
    </chartFormat>
    <chartFormat chart="26" format="777" series="1">
      <pivotArea type="data" outline="0" fieldPosition="0">
        <references count="2">
          <reference field="4294967294" count="1" selected="0">
            <x v="0"/>
          </reference>
          <reference field="0" count="1" selected="0">
            <x v="238"/>
          </reference>
        </references>
      </pivotArea>
    </chartFormat>
    <chartFormat chart="0" format="240" series="1">
      <pivotArea type="data" outline="0" fieldPosition="0">
        <references count="2">
          <reference field="4294967294" count="1" selected="0">
            <x v="0"/>
          </reference>
          <reference field="0" count="1" selected="0">
            <x v="238"/>
          </reference>
        </references>
      </pivotArea>
    </chartFormat>
    <chartFormat chart="26" format="778" series="1">
      <pivotArea type="data" outline="0" fieldPosition="0">
        <references count="2">
          <reference field="4294967294" count="1" selected="0">
            <x v="0"/>
          </reference>
          <reference field="0" count="1" selected="0">
            <x v="239"/>
          </reference>
        </references>
      </pivotArea>
    </chartFormat>
    <chartFormat chart="0" format="241" series="1">
      <pivotArea type="data" outline="0" fieldPosition="0">
        <references count="2">
          <reference field="4294967294" count="1" selected="0">
            <x v="0"/>
          </reference>
          <reference field="0" count="1" selected="0">
            <x v="239"/>
          </reference>
        </references>
      </pivotArea>
    </chartFormat>
    <chartFormat chart="26" format="779" series="1">
      <pivotArea type="data" outline="0" fieldPosition="0">
        <references count="2">
          <reference field="4294967294" count="1" selected="0">
            <x v="0"/>
          </reference>
          <reference field="0" count="1" selected="0">
            <x v="242"/>
          </reference>
        </references>
      </pivotArea>
    </chartFormat>
    <chartFormat chart="0" format="242" series="1">
      <pivotArea type="data" outline="0" fieldPosition="0">
        <references count="2">
          <reference field="4294967294" count="1" selected="0">
            <x v="0"/>
          </reference>
          <reference field="0" count="1" selected="0">
            <x v="2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02F04-1F7E-452A-8DCB-6626CFA384F5}"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37:O61" firstHeaderRow="1" firstDataRow="2" firstDataCol="1" rowPageCount="1" colPageCount="1"/>
  <pivotFields count="5">
    <pivotField axis="axisRow" showAll="0" sortType="ascending">
      <items count="244">
        <item x="138"/>
        <item x="179"/>
        <item x="52"/>
        <item x="42"/>
        <item x="37"/>
        <item x="199"/>
        <item x="33"/>
        <item x="170"/>
        <item x="187"/>
        <item x="123"/>
        <item x="178"/>
        <item x="67"/>
        <item x="165"/>
        <item x="1"/>
        <item x="126"/>
        <item x="125"/>
        <item x="35"/>
        <item x="127"/>
        <item x="100"/>
        <item x="206"/>
        <item x="118"/>
        <item x="2"/>
        <item x="144"/>
        <item x="164"/>
        <item x="161"/>
        <item x="70"/>
        <item x="200"/>
        <item x="7"/>
        <item x="24"/>
        <item x="173"/>
        <item x="196"/>
        <item x="177"/>
        <item x="112"/>
        <item x="158"/>
        <item x="6"/>
        <item x="56"/>
        <item x="26"/>
        <item x="89"/>
        <item x="231"/>
        <item x="233"/>
        <item x="186"/>
        <item x="180"/>
        <item x="21"/>
        <item x="110"/>
        <item x="64"/>
        <item x="105"/>
        <item x="232"/>
        <item x="79"/>
        <item x="176"/>
        <item x="185"/>
        <item x="188"/>
        <item x="27"/>
        <item x="198"/>
        <item x="86"/>
        <item x="212"/>
        <item x="146"/>
        <item x="207"/>
        <item x="90"/>
        <item x="213"/>
        <item x="8"/>
        <item x="135"/>
        <item x="141"/>
        <item x="237"/>
        <item x="28"/>
        <item x="120"/>
        <item x="30"/>
        <item x="162"/>
        <item x="41"/>
        <item x="228"/>
        <item x="50"/>
        <item x="203"/>
        <item x="111"/>
        <item x="20"/>
        <item x="214"/>
        <item x="44"/>
        <item x="59"/>
        <item x="77"/>
        <item x="222"/>
        <item x="53"/>
        <item x="153"/>
        <item x="194"/>
        <item x="224"/>
        <item x="39"/>
        <item x="91"/>
        <item x="215"/>
        <item x="9"/>
        <item x="202"/>
        <item x="95"/>
        <item x="5"/>
        <item x="58"/>
        <item x="136"/>
        <item x="193"/>
        <item x="220"/>
        <item x="82"/>
        <item x="210"/>
        <item x="68"/>
        <item x="69"/>
        <item x="240"/>
        <item x="62"/>
        <item x="4"/>
        <item x="147"/>
        <item x="51"/>
        <item x="115"/>
        <item x="175"/>
        <item x="191"/>
        <item x="78"/>
        <item x="208"/>
        <item x="211"/>
        <item x="133"/>
        <item x="65"/>
        <item x="189"/>
        <item x="143"/>
        <item x="155"/>
        <item x="94"/>
        <item x="166"/>
        <item x="241"/>
        <item x="116"/>
        <item x="159"/>
        <item x="238"/>
        <item x="172"/>
        <item x="19"/>
        <item x="192"/>
        <item x="124"/>
        <item x="36"/>
        <item x="218"/>
        <item x="225"/>
        <item x="49"/>
        <item x="204"/>
        <item x="160"/>
        <item x="103"/>
        <item x="17"/>
        <item x="107"/>
        <item x="201"/>
        <item x="139"/>
        <item x="235"/>
        <item x="10"/>
        <item x="12"/>
        <item x="99"/>
        <item x="150"/>
        <item x="169"/>
        <item x="209"/>
        <item x="34"/>
        <item x="83"/>
        <item x="93"/>
        <item x="48"/>
        <item x="29"/>
        <item x="54"/>
        <item x="151"/>
        <item x="219"/>
        <item x="137"/>
        <item x="239"/>
        <item x="182"/>
        <item x="149"/>
        <item x="140"/>
        <item x="130"/>
        <item x="101"/>
        <item x="114"/>
        <item x="43"/>
        <item x="230"/>
        <item x="109"/>
        <item x="16"/>
        <item x="60"/>
        <item x="163"/>
        <item x="92"/>
        <item x="132"/>
        <item x="223"/>
        <item x="63"/>
        <item x="174"/>
        <item x="96"/>
        <item x="97"/>
        <item x="3"/>
        <item x="129"/>
        <item x="181"/>
        <item x="76"/>
        <item x="0"/>
        <item x="23"/>
        <item x="45"/>
        <item x="117"/>
        <item x="102"/>
        <item x="15"/>
        <item x="25"/>
        <item x="217"/>
        <item x="216"/>
        <item x="108"/>
        <item x="205"/>
        <item x="81"/>
        <item x="75"/>
        <item x="22"/>
        <item x="183"/>
        <item x="229"/>
        <item x="106"/>
        <item x="167"/>
        <item x="171"/>
        <item x="152"/>
        <item x="226"/>
        <item x="74"/>
        <item x="98"/>
        <item x="87"/>
        <item x="148"/>
        <item x="84"/>
        <item x="221"/>
        <item x="40"/>
        <item x="131"/>
        <item x="119"/>
        <item x="13"/>
        <item x="156"/>
        <item x="66"/>
        <item x="47"/>
        <item x="46"/>
        <item x="184"/>
        <item x="57"/>
        <item x="31"/>
        <item x="18"/>
        <item x="190"/>
        <item x="195"/>
        <item x="80"/>
        <item x="113"/>
        <item x="234"/>
        <item x="121"/>
        <item x="71"/>
        <item x="88"/>
        <item x="122"/>
        <item x="128"/>
        <item x="11"/>
        <item x="104"/>
        <item x="197"/>
        <item x="55"/>
        <item x="134"/>
        <item x="157"/>
        <item x="72"/>
        <item x="227"/>
        <item x="38"/>
        <item x="14"/>
        <item x="236"/>
        <item x="142"/>
        <item x="61"/>
        <item x="154"/>
        <item x="73"/>
        <item x="85"/>
        <item x="168"/>
        <item x="145"/>
        <item x="32"/>
        <item x="242"/>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25">
        <item h="1" x="0"/>
        <item h="1" x="1"/>
        <item h="1" x="2"/>
        <item h="1" x="3"/>
        <item h="1" x="4"/>
        <item h="1" x="5"/>
        <item h="1" x="6"/>
        <item h="1" x="7"/>
        <item h="1" x="8"/>
        <item h="1" x="9"/>
        <item h="1" x="10"/>
        <item x="11"/>
        <item x="12"/>
        <item x="13"/>
        <item x="14"/>
        <item x="15"/>
        <item x="16"/>
        <item x="17"/>
        <item x="18"/>
        <item x="19"/>
        <item x="20"/>
        <item x="21"/>
        <item x="22"/>
        <item x="23"/>
        <item t="default"/>
      </items>
    </pivotField>
    <pivotField dataField="1" showAll="0"/>
  </pivotFields>
  <rowFields count="1">
    <field x="0"/>
  </rowFields>
  <rowItems count="23">
    <i>
      <x v="2"/>
    </i>
    <i>
      <x v="35"/>
    </i>
    <i>
      <x v="44"/>
    </i>
    <i>
      <x v="69"/>
    </i>
    <i>
      <x v="75"/>
    </i>
    <i>
      <x v="78"/>
    </i>
    <i>
      <x v="89"/>
    </i>
    <i>
      <x v="98"/>
    </i>
    <i>
      <x v="101"/>
    </i>
    <i>
      <x v="109"/>
    </i>
    <i>
      <x v="115"/>
    </i>
    <i>
      <x v="126"/>
    </i>
    <i>
      <x v="144"/>
    </i>
    <i>
      <x v="146"/>
    </i>
    <i>
      <x v="161"/>
    </i>
    <i>
      <x v="166"/>
    </i>
    <i>
      <x v="176"/>
    </i>
    <i>
      <x v="206"/>
    </i>
    <i>
      <x v="207"/>
    </i>
    <i>
      <x v="208"/>
    </i>
    <i>
      <x v="210"/>
    </i>
    <i>
      <x v="226"/>
    </i>
    <i>
      <x v="235"/>
    </i>
  </rowItems>
  <colFields count="1">
    <field x="3"/>
  </colFields>
  <colItems count="2">
    <i>
      <x v="13"/>
    </i>
    <i>
      <x v="22"/>
    </i>
  </colItems>
  <pageFields count="1">
    <pageField fld="1" item="3" hier="-1"/>
  </pageFields>
  <dataFields count="1">
    <dataField name="Sum of indicative_pts" fld="4" baseField="0" baseItem="16" numFmtId="2"/>
  </dataFields>
  <formats count="44">
    <format dxfId="539">
      <pivotArea type="all" dataOnly="0" outline="0" fieldPosition="0"/>
    </format>
    <format dxfId="538">
      <pivotArea outline="0" collapsedLevelsAreSubtotals="1" fieldPosition="0"/>
    </format>
    <format dxfId="537">
      <pivotArea type="origin" dataOnly="0" labelOnly="1" outline="0" fieldPosition="0"/>
    </format>
    <format dxfId="536">
      <pivotArea field="3" type="button" dataOnly="0" labelOnly="1" outline="0" axis="axisCol" fieldPosition="0"/>
    </format>
    <format dxfId="535">
      <pivotArea type="topRight" dataOnly="0" labelOnly="1" outline="0" fieldPosition="0"/>
    </format>
    <format dxfId="534">
      <pivotArea field="0" type="button" dataOnly="0" labelOnly="1" outline="0" axis="axisRow" fieldPosition="0"/>
    </format>
    <format dxfId="533">
      <pivotArea dataOnly="0" labelOnly="1" fieldPosition="0">
        <references count="1">
          <reference field="0" count="24">
            <x v="13"/>
            <x v="21"/>
            <x v="27"/>
            <x v="34"/>
            <x v="42"/>
            <x v="59"/>
            <x v="72"/>
            <x v="85"/>
            <x v="88"/>
            <x v="99"/>
            <x v="120"/>
            <x v="130"/>
            <x v="135"/>
            <x v="136"/>
            <x v="160"/>
            <x v="170"/>
            <x v="174"/>
            <x v="175"/>
            <x v="179"/>
            <x v="187"/>
            <x v="204"/>
            <x v="212"/>
            <x v="223"/>
            <x v="232"/>
          </reference>
        </references>
      </pivotArea>
    </format>
    <format dxfId="532">
      <pivotArea dataOnly="0" labelOnly="1" grandRow="1" outline="0" fieldPosition="0"/>
    </format>
    <format dxfId="531">
      <pivotArea dataOnly="0" labelOnly="1" fieldPosition="0">
        <references count="1">
          <reference field="3" count="0"/>
        </references>
      </pivotArea>
    </format>
    <format dxfId="530">
      <pivotArea dataOnly="0" labelOnly="1" grandCol="1" outline="0" fieldPosition="0"/>
    </format>
    <format dxfId="529">
      <pivotArea collapsedLevelsAreSubtotals="1" fieldPosition="0">
        <references count="2">
          <reference field="0" count="24">
            <x v="13"/>
            <x v="21"/>
            <x v="27"/>
            <x v="34"/>
            <x v="42"/>
            <x v="59"/>
            <x v="72"/>
            <x v="85"/>
            <x v="88"/>
            <x v="99"/>
            <x v="120"/>
            <x v="130"/>
            <x v="135"/>
            <x v="136"/>
            <x v="160"/>
            <x v="170"/>
            <x v="174"/>
            <x v="175"/>
            <x v="179"/>
            <x v="187"/>
            <x v="204"/>
            <x v="212"/>
            <x v="223"/>
            <x v="232"/>
          </reference>
          <reference field="3" count="0" selected="0"/>
        </references>
      </pivotArea>
    </format>
    <format dxfId="528">
      <pivotArea outline="0" collapsedLevelsAreSubtotals="1" fieldPosition="0"/>
    </format>
    <format dxfId="527">
      <pivotArea type="all" dataOnly="0" outline="0" fieldPosition="0"/>
    </format>
    <format dxfId="526">
      <pivotArea outline="0" collapsedLevelsAreSubtotals="1" fieldPosition="0"/>
    </format>
    <format dxfId="525">
      <pivotArea type="origin" dataOnly="0" labelOnly="1" outline="0" fieldPosition="0"/>
    </format>
    <format dxfId="524">
      <pivotArea field="3" type="button" dataOnly="0" labelOnly="1" outline="0" axis="axisCol" fieldPosition="0"/>
    </format>
    <format dxfId="523">
      <pivotArea type="topRight" dataOnly="0" labelOnly="1" outline="0" fieldPosition="0"/>
    </format>
    <format dxfId="522">
      <pivotArea field="0" type="button" dataOnly="0" labelOnly="1" outline="0" axis="axisRow" fieldPosition="0"/>
    </format>
    <format dxfId="521">
      <pivotArea dataOnly="0" labelOnly="1" fieldPosition="0">
        <references count="1">
          <reference field="0" count="22">
            <x v="2"/>
            <x v="35"/>
            <x v="44"/>
            <x v="69"/>
            <x v="75"/>
            <x v="78"/>
            <x v="89"/>
            <x v="98"/>
            <x v="101"/>
            <x v="109"/>
            <x v="126"/>
            <x v="144"/>
            <x v="146"/>
            <x v="161"/>
            <x v="166"/>
            <x v="176"/>
            <x v="206"/>
            <x v="207"/>
            <x v="208"/>
            <x v="210"/>
            <x v="226"/>
            <x v="235"/>
          </reference>
        </references>
      </pivotArea>
    </format>
    <format dxfId="520">
      <pivotArea dataOnly="0" labelOnly="1" fieldPosition="0">
        <references count="1">
          <reference field="3" count="2">
            <x v="1"/>
            <x v="2"/>
          </reference>
        </references>
      </pivotArea>
    </format>
    <format dxfId="519">
      <pivotArea type="all" dataOnly="0" outline="0" fieldPosition="0"/>
    </format>
    <format dxfId="518">
      <pivotArea outline="0" collapsedLevelsAreSubtotals="1" fieldPosition="0"/>
    </format>
    <format dxfId="517">
      <pivotArea type="origin" dataOnly="0" labelOnly="1" outline="0" fieldPosition="0"/>
    </format>
    <format dxfId="516">
      <pivotArea field="3" type="button" dataOnly="0" labelOnly="1" outline="0" axis="axisCol" fieldPosition="0"/>
    </format>
    <format dxfId="515">
      <pivotArea type="topRight" dataOnly="0" labelOnly="1" outline="0" fieldPosition="0"/>
    </format>
    <format dxfId="514">
      <pivotArea field="0" type="button" dataOnly="0" labelOnly="1" outline="0" axis="axisRow" fieldPosition="0"/>
    </format>
    <format dxfId="513">
      <pivotArea dataOnly="0" labelOnly="1" fieldPosition="0">
        <references count="1">
          <reference field="0" count="26">
            <x v="18"/>
            <x v="32"/>
            <x v="37"/>
            <x v="43"/>
            <x v="45"/>
            <x v="57"/>
            <x v="71"/>
            <x v="83"/>
            <x v="87"/>
            <x v="113"/>
            <x v="129"/>
            <x v="131"/>
            <x v="137"/>
            <x v="143"/>
            <x v="155"/>
            <x v="159"/>
            <x v="163"/>
            <x v="168"/>
            <x v="169"/>
            <x v="178"/>
            <x v="183"/>
            <x v="190"/>
            <x v="196"/>
            <x v="197"/>
            <x v="220"/>
            <x v="224"/>
          </reference>
        </references>
      </pivotArea>
    </format>
    <format dxfId="512">
      <pivotArea dataOnly="0" labelOnly="1" fieldPosition="0">
        <references count="1">
          <reference field="3" count="2">
            <x v="2"/>
            <x v="3"/>
          </reference>
        </references>
      </pivotArea>
    </format>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3" type="button" dataOnly="0" labelOnly="1" outline="0" axis="axisCol" fieldPosition="0"/>
    </format>
    <format dxfId="507">
      <pivotArea type="topRight" dataOnly="0" labelOnly="1" outline="0" fieldPosition="0"/>
    </format>
    <format dxfId="506">
      <pivotArea field="0" type="button" dataOnly="0" labelOnly="1" outline="0" axis="axisRow" fieldPosition="0"/>
    </format>
    <format dxfId="505">
      <pivotArea dataOnly="0" labelOnly="1" fieldPosition="0">
        <references count="1">
          <reference field="0" count="22">
            <x v="5"/>
            <x v="8"/>
            <x v="26"/>
            <x v="30"/>
            <x v="40"/>
            <x v="49"/>
            <x v="50"/>
            <x v="52"/>
            <x v="70"/>
            <x v="80"/>
            <x v="86"/>
            <x v="91"/>
            <x v="104"/>
            <x v="110"/>
            <x v="121"/>
            <x v="127"/>
            <x v="132"/>
            <x v="184"/>
            <x v="209"/>
            <x v="213"/>
            <x v="214"/>
            <x v="225"/>
          </reference>
        </references>
      </pivotArea>
    </format>
    <format dxfId="504">
      <pivotArea dataOnly="0" labelOnly="1" fieldPosition="0">
        <references count="1">
          <reference field="3" count="2">
            <x v="12"/>
            <x v="13"/>
          </reference>
        </references>
      </pivotArea>
    </format>
    <format dxfId="503">
      <pivotArea type="all" dataOnly="0" outline="0" fieldPosition="0"/>
    </format>
    <format dxfId="502">
      <pivotArea outline="0" collapsedLevelsAreSubtotals="1" fieldPosition="0"/>
    </format>
    <format dxfId="501">
      <pivotArea type="origin" dataOnly="0" labelOnly="1" outline="0" fieldPosition="0"/>
    </format>
    <format dxfId="500">
      <pivotArea field="3" type="button" dataOnly="0" labelOnly="1" outline="0" axis="axisCol" fieldPosition="0"/>
    </format>
    <format dxfId="499">
      <pivotArea type="topRight" dataOnly="0" labelOnly="1" outline="0" fieldPosition="0"/>
    </format>
    <format dxfId="498">
      <pivotArea field="0" type="button" dataOnly="0" labelOnly="1" outline="0" axis="axisRow" fieldPosition="0"/>
    </format>
    <format dxfId="497">
      <pivotArea dataOnly="0" labelOnly="1" fieldPosition="0">
        <references count="1">
          <reference field="0" count="21">
            <x v="3"/>
            <x v="4"/>
            <x v="6"/>
            <x v="16"/>
            <x v="28"/>
            <x v="36"/>
            <x v="51"/>
            <x v="63"/>
            <x v="65"/>
            <x v="67"/>
            <x v="74"/>
            <x v="82"/>
            <x v="123"/>
            <x v="141"/>
            <x v="145"/>
            <x v="157"/>
            <x v="180"/>
            <x v="201"/>
            <x v="211"/>
            <x v="231"/>
            <x v="241"/>
          </reference>
        </references>
      </pivotArea>
    </format>
    <format dxfId="496">
      <pivotArea dataOnly="0" labelOnly="1" fieldPosition="0">
        <references count="1">
          <reference field="3" count="2">
            <x v="12"/>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A5FC6-EE57-4F0D-B1DA-C7CD7B91904A}"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O31" firstHeaderRow="1" firstDataRow="2" firstDataCol="1" rowPageCount="1" colPageCount="1"/>
  <pivotFields count="5">
    <pivotField axis="axisRow" showAll="0">
      <items count="244">
        <item x="42"/>
        <item x="37"/>
        <item x="33"/>
        <item x="1"/>
        <item x="35"/>
        <item x="2"/>
        <item x="7"/>
        <item x="24"/>
        <item x="6"/>
        <item x="26"/>
        <item x="21"/>
        <item x="27"/>
        <item x="8"/>
        <item x="28"/>
        <item x="30"/>
        <item x="41"/>
        <item x="20"/>
        <item x="44"/>
        <item x="39"/>
        <item x="9"/>
        <item x="5"/>
        <item x="4"/>
        <item x="19"/>
        <item x="36"/>
        <item x="17"/>
        <item x="10"/>
        <item x="12"/>
        <item x="34"/>
        <item x="29"/>
        <item x="43"/>
        <item x="16"/>
        <item x="3"/>
        <item x="0"/>
        <item x="23"/>
        <item x="15"/>
        <item x="25"/>
        <item x="22"/>
        <item x="40"/>
        <item x="13"/>
        <item x="31"/>
        <item x="18"/>
        <item x="11"/>
        <item x="38"/>
        <item x="14"/>
        <item x="32"/>
        <item x="2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25">
        <item h="1" x="0"/>
        <item h="1" x="1"/>
        <item h="1" x="2"/>
        <item h="1" x="3"/>
        <item h="1" x="4"/>
        <item h="1" x="5"/>
        <item h="1" x="6"/>
        <item h="1" x="7"/>
        <item h="1" x="8"/>
        <item h="1" x="9"/>
        <item h="1" x="10"/>
        <item h="1" x="11"/>
        <item h="1" x="12"/>
        <item h="1" x="13"/>
        <item h="1" x="14"/>
        <item h="1" x="15"/>
        <item h="1" x="16"/>
        <item x="17"/>
        <item x="18"/>
        <item x="19"/>
        <item x="20"/>
        <item x="21"/>
        <item x="22"/>
        <item x="23"/>
        <item t="default"/>
      </items>
    </pivotField>
    <pivotField dataField="1" showAll="0"/>
  </pivotFields>
  <rowFields count="1">
    <field x="0"/>
  </rowFields>
  <rowItems count="26">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237"/>
    </i>
  </rowItems>
  <colFields count="1">
    <field x="3"/>
  </colFields>
  <colItems count="2">
    <i>
      <x v="19"/>
    </i>
    <i>
      <x v="22"/>
    </i>
  </colItems>
  <pageFields count="1">
    <pageField fld="1" item="8" hier="-1"/>
  </pageFields>
  <dataFields count="1">
    <dataField name="Sum of indicative_pts" fld="4" baseField="0" baseItem="16" numFmtId="2"/>
  </dataFields>
  <formats count="36">
    <format dxfId="575">
      <pivotArea type="all" dataOnly="0" outline="0" fieldPosition="0"/>
    </format>
    <format dxfId="574">
      <pivotArea outline="0" collapsedLevelsAreSubtotals="1" fieldPosition="0"/>
    </format>
    <format dxfId="573">
      <pivotArea type="origin" dataOnly="0" labelOnly="1" outline="0" fieldPosition="0"/>
    </format>
    <format dxfId="572">
      <pivotArea field="3" type="button" dataOnly="0" labelOnly="1" outline="0" axis="axisCol" fieldPosition="0"/>
    </format>
    <format dxfId="571">
      <pivotArea type="topRight" dataOnly="0" labelOnly="1" outline="0" fieldPosition="0"/>
    </format>
    <format dxfId="570">
      <pivotArea field="0" type="button" dataOnly="0" labelOnly="1" outline="0" axis="axisRow" fieldPosition="0"/>
    </format>
    <format dxfId="569">
      <pivotArea dataOnly="0" labelOnly="1" fieldPosition="0">
        <references count="1">
          <reference field="0" count="24">
            <x v="3"/>
            <x v="5"/>
            <x v="6"/>
            <x v="8"/>
            <x v="10"/>
            <x v="12"/>
            <x v="16"/>
            <x v="19"/>
            <x v="20"/>
            <x v="21"/>
            <x v="22"/>
            <x v="24"/>
            <x v="25"/>
            <x v="26"/>
            <x v="30"/>
            <x v="31"/>
            <x v="32"/>
            <x v="33"/>
            <x v="34"/>
            <x v="36"/>
            <x v="38"/>
            <x v="40"/>
            <x v="41"/>
            <x v="43"/>
          </reference>
        </references>
      </pivotArea>
    </format>
    <format dxfId="568">
      <pivotArea dataOnly="0" labelOnly="1" grandRow="1" outline="0" fieldPosition="0"/>
    </format>
    <format dxfId="567">
      <pivotArea dataOnly="0" labelOnly="1" fieldPosition="0">
        <references count="1">
          <reference field="3" count="0"/>
        </references>
      </pivotArea>
    </format>
    <format dxfId="566">
      <pivotArea dataOnly="0" labelOnly="1" grandCol="1" outline="0" fieldPosition="0"/>
    </format>
    <format dxfId="565">
      <pivotArea collapsedLevelsAreSubtotals="1" fieldPosition="0">
        <references count="2">
          <reference field="0" count="24">
            <x v="3"/>
            <x v="5"/>
            <x v="6"/>
            <x v="8"/>
            <x v="10"/>
            <x v="12"/>
            <x v="16"/>
            <x v="19"/>
            <x v="20"/>
            <x v="21"/>
            <x v="22"/>
            <x v="24"/>
            <x v="25"/>
            <x v="26"/>
            <x v="30"/>
            <x v="31"/>
            <x v="32"/>
            <x v="33"/>
            <x v="34"/>
            <x v="36"/>
            <x v="38"/>
            <x v="40"/>
            <x v="41"/>
            <x v="43"/>
          </reference>
          <reference field="3" count="0" selected="0"/>
        </references>
      </pivotArea>
    </format>
    <format dxfId="564">
      <pivotArea outline="0" collapsedLevelsAreSubtotals="1" fieldPosition="0"/>
    </format>
    <format dxfId="563">
      <pivotArea type="all" dataOnly="0" outline="0" fieldPosition="0"/>
    </format>
    <format dxfId="562">
      <pivotArea outline="0" collapsedLevelsAreSubtotals="1" fieldPosition="0"/>
    </format>
    <format dxfId="561">
      <pivotArea type="origin" dataOnly="0" labelOnly="1" outline="0" fieldPosition="0"/>
    </format>
    <format dxfId="560">
      <pivotArea field="3" type="button" dataOnly="0" labelOnly="1" outline="0" axis="axisCol" fieldPosition="0"/>
    </format>
    <format dxfId="559">
      <pivotArea type="topRight" dataOnly="0" labelOnly="1" outline="0" fieldPosition="0"/>
    </format>
    <format dxfId="558">
      <pivotArea field="0" type="button" dataOnly="0" labelOnly="1" outline="0" axis="axisRow" fieldPosition="0"/>
    </format>
    <format dxfId="557">
      <pivotArea dataOnly="0" labelOnly="1" fieldPosition="0">
        <references count="1">
          <reference field="0" count="20">
            <x v="68"/>
            <x v="69"/>
            <x v="70"/>
            <x v="71"/>
            <x v="72"/>
            <x v="73"/>
            <x v="74"/>
            <x v="75"/>
            <x v="76"/>
            <x v="77"/>
            <x v="78"/>
            <x v="79"/>
            <x v="80"/>
            <x v="81"/>
            <x v="82"/>
            <x v="83"/>
            <x v="84"/>
            <x v="85"/>
            <x v="86"/>
            <x v="87"/>
          </reference>
        </references>
      </pivotArea>
    </format>
    <format dxfId="556">
      <pivotArea dataOnly="0" labelOnly="1" fieldPosition="0">
        <references count="1">
          <reference field="3" count="2">
            <x v="1"/>
            <x v="2"/>
          </reference>
        </references>
      </pivotArea>
    </format>
    <format dxfId="555">
      <pivotArea type="all" dataOnly="0" outline="0" fieldPosition="0"/>
    </format>
    <format dxfId="554">
      <pivotArea outline="0" collapsedLevelsAreSubtotals="1" fieldPosition="0"/>
    </format>
    <format dxfId="553">
      <pivotArea type="origin" dataOnly="0" labelOnly="1" outline="0" fieldPosition="0"/>
    </format>
    <format dxfId="552">
      <pivotArea field="3" type="button" dataOnly="0" labelOnly="1" outline="0" axis="axisCol" fieldPosition="0"/>
    </format>
    <format dxfId="551">
      <pivotArea type="topRight" dataOnly="0" labelOnly="1" outline="0" fieldPosition="0"/>
    </format>
    <format dxfId="550">
      <pivotArea field="0" type="button" dataOnly="0" labelOnly="1" outline="0" axis="axisRow" fieldPosition="0"/>
    </format>
    <format dxfId="549">
      <pivotArea dataOnly="0" labelOnly="1" fieldPosition="0">
        <references count="1">
          <reference field="0" count="21">
            <x v="0"/>
            <x v="1"/>
            <x v="2"/>
            <x v="4"/>
            <x v="7"/>
            <x v="9"/>
            <x v="11"/>
            <x v="13"/>
            <x v="14"/>
            <x v="15"/>
            <x v="17"/>
            <x v="18"/>
            <x v="23"/>
            <x v="27"/>
            <x v="28"/>
            <x v="29"/>
            <x v="35"/>
            <x v="37"/>
            <x v="39"/>
            <x v="42"/>
            <x v="44"/>
          </reference>
        </references>
      </pivotArea>
    </format>
    <format dxfId="548">
      <pivotArea dataOnly="0" labelOnly="1" fieldPosition="0">
        <references count="1">
          <reference field="3" count="2">
            <x v="1"/>
            <x v="3"/>
          </reference>
        </references>
      </pivotArea>
    </format>
    <format dxfId="547">
      <pivotArea type="all" dataOnly="0" outline="0" fieldPosition="0"/>
    </format>
    <format dxfId="546">
      <pivotArea outline="0" collapsedLevelsAreSubtotals="1" fieldPosition="0"/>
    </format>
    <format dxfId="545">
      <pivotArea type="origin" dataOnly="0" labelOnly="1" outline="0" fieldPosition="0"/>
    </format>
    <format dxfId="544">
      <pivotArea field="3" type="button" dataOnly="0" labelOnly="1" outline="0" axis="axisCol" fieldPosition="0"/>
    </format>
    <format dxfId="543">
      <pivotArea type="topRight" dataOnly="0" labelOnly="1" outline="0" fieldPosition="0"/>
    </format>
    <format dxfId="542">
      <pivotArea field="0" type="button" dataOnly="0" labelOnly="1" outline="0" axis="axisRow" fieldPosition="0"/>
    </format>
    <format dxfId="541">
      <pivotArea dataOnly="0" labelOnly="1" fieldPosition="0">
        <references count="1">
          <reference field="0" count="20">
            <x v="68"/>
            <x v="69"/>
            <x v="70"/>
            <x v="71"/>
            <x v="72"/>
            <x v="73"/>
            <x v="74"/>
            <x v="75"/>
            <x v="76"/>
            <x v="77"/>
            <x v="78"/>
            <x v="79"/>
            <x v="80"/>
            <x v="81"/>
            <x v="82"/>
            <x v="83"/>
            <x v="84"/>
            <x v="85"/>
            <x v="86"/>
            <x v="87"/>
          </reference>
        </references>
      </pivotArea>
    </format>
    <format dxfId="540">
      <pivotArea dataOnly="0" labelOnly="1" fieldPosition="0">
        <references count="1">
          <reference field="3" count="2">
            <x v="9"/>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CEF7F78-AD99-40C3-84B4-08D10CC26476}" sourceName="Team">
  <pivotTables>
    <pivotTable tabId="41" name="PivotTable1"/>
  </pivotTables>
  <data>
    <tabular pivotCacheId="678951557">
      <items count="11">
        <i x="4"/>
        <i x="8"/>
        <i x="9"/>
        <i x="7" s="1"/>
        <i x="0"/>
        <i x="6"/>
        <i x="2"/>
        <i x="3"/>
        <i x="1"/>
        <i x="5"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5968368-2BBE-474D-9462-A2FFF8E8606A}" sourceName="Team">
  <pivotTables>
    <pivotTable tabId="41" name="PivotTable2"/>
  </pivotTables>
  <data>
    <tabular pivotCacheId="678951557">
      <items count="11">
        <i x="4"/>
        <i x="8"/>
        <i x="9"/>
        <i x="5"/>
        <i x="7"/>
        <i x="0"/>
        <i x="6"/>
        <i x="2" s="1"/>
        <i x="3"/>
        <i x="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062D4E9-4167-4058-B9F9-1719EEA8F614}" sourceName="Team">
  <pivotTables>
    <pivotTable tabId="46" name="PivotTable3"/>
  </pivotTables>
  <data>
    <tabular pivotCacheId="678951557">
      <items count="11">
        <i x="4"/>
        <i x="8"/>
        <i x="9"/>
        <i x="5"/>
        <i x="7" s="1"/>
        <i x="0"/>
        <i x="6"/>
        <i x="2" s="1"/>
        <i x="3"/>
        <i x="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s" xr10:uid="{BD43509C-DEFD-4FC9-8ECB-6C42D9F4CEC8}" sourceName="Players">
  <pivotTables>
    <pivotTable tabId="46" name="PivotTable3"/>
  </pivotTables>
  <data>
    <tabular pivotCacheId="678951557">
      <items count="243">
        <i x="179" s="1"/>
        <i x="52" s="1"/>
        <i x="170" s="1"/>
        <i x="178" s="1"/>
        <i x="165" s="1"/>
        <i x="164" s="1"/>
        <i x="161" s="1"/>
        <i x="173" s="1"/>
        <i x="177" s="1"/>
        <i x="56" s="1"/>
        <i x="180" s="1"/>
        <i x="64" s="1"/>
        <i x="176" s="1"/>
        <i x="162" s="1"/>
        <i x="50" s="1"/>
        <i x="59" s="1"/>
        <i x="53" s="1"/>
        <i x="58" s="1"/>
        <i x="62" s="1"/>
        <i x="51" s="1"/>
        <i x="175" s="1"/>
        <i x="65" s="1"/>
        <i x="166" s="1"/>
        <i x="241" s="1"/>
        <i x="159" s="1"/>
        <i x="172" s="1"/>
        <i x="49" s="1"/>
        <i x="160" s="1"/>
        <i x="169" s="1"/>
        <i x="48" s="1"/>
        <i x="54" s="1"/>
        <i x="182" s="1"/>
        <i x="60" s="1"/>
        <i x="163" s="1"/>
        <i x="63" s="1"/>
        <i x="174" s="1"/>
        <i x="181" s="1"/>
        <i x="45" s="1"/>
        <i x="183" s="1"/>
        <i x="167" s="1"/>
        <i x="171" s="1"/>
        <i x="66" s="1"/>
        <i x="47" s="1"/>
        <i x="46" s="1"/>
        <i x="57" s="1"/>
        <i x="55" s="1"/>
        <i x="236" s="1"/>
        <i x="61" s="1"/>
        <i x="168" s="1"/>
        <i x="138" s="1" nd="1"/>
        <i x="42" s="1" nd="1"/>
        <i x="37" s="1" nd="1"/>
        <i x="199" s="1" nd="1"/>
        <i x="33" s="1" nd="1"/>
        <i x="187" s="1" nd="1"/>
        <i x="123" s="1" nd="1"/>
        <i x="67" s="1" nd="1"/>
        <i x="1" s="1" nd="1"/>
        <i x="126" s="1" nd="1"/>
        <i x="125" s="1" nd="1"/>
        <i x="35" s="1" nd="1"/>
        <i x="127" s="1" nd="1"/>
        <i x="100" s="1" nd="1"/>
        <i x="206" s="1" nd="1"/>
        <i x="118" s="1" nd="1"/>
        <i x="2" s="1" nd="1"/>
        <i x="144" s="1" nd="1"/>
        <i x="70" s="1" nd="1"/>
        <i x="200" s="1" nd="1"/>
        <i x="7" s="1" nd="1"/>
        <i x="24" s="1" nd="1"/>
        <i x="196" s="1" nd="1"/>
        <i x="112" s="1" nd="1"/>
        <i x="158" s="1" nd="1"/>
        <i x="6" s="1" nd="1"/>
        <i x="26" s="1" nd="1"/>
        <i x="89" s="1" nd="1"/>
        <i x="231" s="1" nd="1"/>
        <i x="233" s="1" nd="1"/>
        <i x="186" s="1" nd="1"/>
        <i x="21" s="1" nd="1"/>
        <i x="110" s="1" nd="1"/>
        <i x="105" s="1" nd="1"/>
        <i x="232" s="1" nd="1"/>
        <i x="79" s="1" nd="1"/>
        <i x="185" s="1" nd="1"/>
        <i x="188" s="1" nd="1"/>
        <i x="27" s="1" nd="1"/>
        <i x="198" s="1" nd="1"/>
        <i x="86" s="1" nd="1"/>
        <i x="212" s="1" nd="1"/>
        <i x="146" s="1" nd="1"/>
        <i x="207" s="1" nd="1"/>
        <i x="90" s="1" nd="1"/>
        <i x="213" s="1" nd="1"/>
        <i x="8" s="1" nd="1"/>
        <i x="135" s="1" nd="1"/>
        <i x="141" s="1" nd="1"/>
        <i x="237" s="1" nd="1"/>
        <i x="28" s="1" nd="1"/>
        <i x="120" s="1" nd="1"/>
        <i x="30" s="1" nd="1"/>
        <i x="41" s="1" nd="1"/>
        <i x="228" s="1" nd="1"/>
        <i x="203" s="1" nd="1"/>
        <i x="111" s="1" nd="1"/>
        <i x="20" s="1" nd="1"/>
        <i x="214" s="1" nd="1"/>
        <i x="44" s="1" nd="1"/>
        <i x="77" s="1" nd="1"/>
        <i x="222" s="1" nd="1"/>
        <i x="153" s="1" nd="1"/>
        <i x="194" s="1" nd="1"/>
        <i x="224" s="1" nd="1"/>
        <i x="39" s="1" nd="1"/>
        <i x="91" s="1" nd="1"/>
        <i x="215" s="1" nd="1"/>
        <i x="9" s="1" nd="1"/>
        <i x="202" s="1" nd="1"/>
        <i x="95" s="1" nd="1"/>
        <i x="5" s="1" nd="1"/>
        <i x="136" s="1" nd="1"/>
        <i x="193" s="1" nd="1"/>
        <i x="220" s="1" nd="1"/>
        <i x="82" s="1" nd="1"/>
        <i x="210" s="1" nd="1"/>
        <i x="68" s="1" nd="1"/>
        <i x="69" s="1" nd="1"/>
        <i x="240" s="1" nd="1"/>
        <i x="4" s="1" nd="1"/>
        <i x="147" s="1" nd="1"/>
        <i x="115" s="1" nd="1"/>
        <i x="191" s="1" nd="1"/>
        <i x="78" s="1" nd="1"/>
        <i x="208" s="1" nd="1"/>
        <i x="211" s="1" nd="1"/>
        <i x="133" s="1" nd="1"/>
        <i x="189" s="1" nd="1"/>
        <i x="143" s="1" nd="1"/>
        <i x="155" s="1" nd="1"/>
        <i x="94" s="1" nd="1"/>
        <i x="116" s="1" nd="1"/>
        <i x="238" s="1" nd="1"/>
        <i x="19" s="1" nd="1"/>
        <i x="192" s="1" nd="1"/>
        <i x="124" s="1" nd="1"/>
        <i x="36" s="1" nd="1"/>
        <i x="218" s="1" nd="1"/>
        <i x="225" s="1" nd="1"/>
        <i x="204" s="1" nd="1"/>
        <i x="103" s="1" nd="1"/>
        <i x="17" s="1" nd="1"/>
        <i x="107" s="1" nd="1"/>
        <i x="201" s="1" nd="1"/>
        <i x="139" s="1" nd="1"/>
        <i x="235" s="1" nd="1"/>
        <i x="10" s="1" nd="1"/>
        <i x="12" s="1" nd="1"/>
        <i x="99" s="1" nd="1"/>
        <i x="150" s="1" nd="1"/>
        <i x="209" s="1" nd="1"/>
        <i x="34" s="1" nd="1"/>
        <i x="83" s="1" nd="1"/>
        <i x="93" s="1" nd="1"/>
        <i x="29" s="1" nd="1"/>
        <i x="151" s="1" nd="1"/>
        <i x="219" s="1" nd="1"/>
        <i x="137" s="1" nd="1"/>
        <i x="239" s="1" nd="1"/>
        <i x="149" s="1" nd="1"/>
        <i x="140" s="1" nd="1"/>
        <i x="130" s="1" nd="1"/>
        <i x="101" s="1" nd="1"/>
        <i x="114" s="1" nd="1"/>
        <i x="43" s="1" nd="1"/>
        <i x="230" s="1" nd="1"/>
        <i x="109" s="1" nd="1"/>
        <i x="16" s="1" nd="1"/>
        <i x="92" s="1" nd="1"/>
        <i x="132" s="1" nd="1"/>
        <i x="223" s="1" nd="1"/>
        <i x="96" s="1" nd="1"/>
        <i x="97" s="1" nd="1"/>
        <i x="3" s="1" nd="1"/>
        <i x="129" s="1" nd="1"/>
        <i x="76" s="1" nd="1"/>
        <i x="0" s="1" nd="1"/>
        <i x="23" s="1" nd="1"/>
        <i x="117" s="1" nd="1"/>
        <i x="102" s="1" nd="1"/>
        <i x="15" s="1" nd="1"/>
        <i x="25" s="1" nd="1"/>
        <i x="217" s="1" nd="1"/>
        <i x="216" s="1" nd="1"/>
        <i x="108" s="1" nd="1"/>
        <i x="205" s="1" nd="1"/>
        <i x="81" s="1" nd="1"/>
        <i x="75" s="1" nd="1"/>
        <i x="22" s="1" nd="1"/>
        <i x="229" s="1" nd="1"/>
        <i x="106" s="1" nd="1"/>
        <i x="152" s="1" nd="1"/>
        <i x="226" s="1" nd="1"/>
        <i x="74" s="1" nd="1"/>
        <i x="98" s="1" nd="1"/>
        <i x="87" s="1" nd="1"/>
        <i x="148" s="1" nd="1"/>
        <i x="84" s="1" nd="1"/>
        <i x="221" s="1" nd="1"/>
        <i x="40" s="1" nd="1"/>
        <i x="131" s="1" nd="1"/>
        <i x="119" s="1" nd="1"/>
        <i x="13" s="1" nd="1"/>
        <i x="156" s="1" nd="1"/>
        <i x="184" s="1" nd="1"/>
        <i x="31" s="1" nd="1"/>
        <i x="18" s="1" nd="1"/>
        <i x="190" s="1" nd="1"/>
        <i x="195" s="1" nd="1"/>
        <i x="80" s="1" nd="1"/>
        <i x="113" s="1" nd="1"/>
        <i x="234" s="1" nd="1"/>
        <i x="121" s="1" nd="1"/>
        <i x="71" s="1" nd="1"/>
        <i x="88" s="1" nd="1"/>
        <i x="122" s="1" nd="1"/>
        <i x="128" s="1" nd="1"/>
        <i x="11" s="1" nd="1"/>
        <i x="104" s="1" nd="1"/>
        <i x="197" s="1" nd="1"/>
        <i x="134" s="1" nd="1"/>
        <i x="157" s="1" nd="1"/>
        <i x="72" s="1" nd="1"/>
        <i x="227" s="1" nd="1"/>
        <i x="38" s="1" nd="1"/>
        <i x="14" s="1" nd="1"/>
        <i x="142" s="1" nd="1"/>
        <i x="154" s="1" nd="1"/>
        <i x="73" s="1" nd="1"/>
        <i x="85" s="1" nd="1"/>
        <i x="145" s="1" nd="1"/>
        <i x="32" s="1" nd="1"/>
        <i x="24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D845F9B7-1973-435F-8EA6-EC523838AA0A}" cache="Slicer_Team2" caption="Team" style="SlicerStyleDark3" rowHeight="241300"/>
  <slicer name="Players" xr10:uid="{5849A357-36AB-48C3-87E6-DE5CBEC3837D}" cache="Slicer_Players" caption="Players" startItem="5"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AD6A957-4C3D-4F65-AEC3-ACD295CD1B61}" cache="Slicer_Team" caption="Team 1" style="SlicerStyleDark1" rowHeight="241300"/>
  <slicer name="Team 1" xr10:uid="{22B111D4-CE0F-4059-AD24-81B03EA90687}" cache="Slicer_Team1" caption="Team 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51323-497D-4DBC-8045-E4347F235F44}">
  <dimension ref="A1:IA42"/>
  <sheetViews>
    <sheetView showGridLines="0" tabSelected="1" zoomScale="70" zoomScaleNormal="70" workbookViewId="0"/>
  </sheetViews>
  <sheetFormatPr defaultRowHeight="12" x14ac:dyDescent="0.2"/>
  <cols>
    <col min="1" max="1" width="26.28515625" style="1" bestFit="1" customWidth="1"/>
    <col min="2" max="3" width="18.28515625" style="1" bestFit="1" customWidth="1"/>
    <col min="4" max="4" width="15.7109375" style="1" bestFit="1" customWidth="1"/>
    <col min="5" max="6" width="15.28515625" style="1" bestFit="1" customWidth="1"/>
    <col min="7" max="7" width="15.7109375" style="1" bestFit="1" customWidth="1"/>
    <col min="8" max="8" width="12.42578125" style="1" bestFit="1" customWidth="1"/>
    <col min="9" max="9" width="14" style="1" bestFit="1" customWidth="1"/>
    <col min="10" max="10" width="15.28515625" style="1" bestFit="1" customWidth="1"/>
    <col min="11" max="11" width="20" style="1" bestFit="1" customWidth="1"/>
    <col min="12" max="12" width="15.28515625" style="1" bestFit="1" customWidth="1"/>
    <col min="13" max="13" width="17.7109375" style="1" bestFit="1" customWidth="1"/>
    <col min="14" max="14" width="15.28515625" style="1" bestFit="1" customWidth="1"/>
    <col min="15" max="15" width="14" style="1" bestFit="1" customWidth="1"/>
    <col min="16" max="16" width="14.42578125" style="1" bestFit="1" customWidth="1"/>
    <col min="17" max="17" width="15.28515625" style="1" bestFit="1" customWidth="1"/>
    <col min="18" max="18" width="16.85546875" style="1" bestFit="1" customWidth="1"/>
    <col min="19" max="19" width="15.28515625" style="1" bestFit="1" customWidth="1"/>
    <col min="20" max="20" width="17.28515625" style="1" bestFit="1" customWidth="1"/>
    <col min="21" max="21" width="12.42578125" style="1" bestFit="1" customWidth="1"/>
    <col min="22" max="22" width="13.140625" style="1" bestFit="1" customWidth="1"/>
    <col min="23" max="23" width="17.28515625" style="1" bestFit="1" customWidth="1"/>
    <col min="24" max="24" width="18.7109375" style="1" bestFit="1" customWidth="1"/>
    <col min="25" max="25" width="15" style="1" bestFit="1" customWidth="1"/>
    <col min="26" max="26" width="15.7109375" style="1" bestFit="1" customWidth="1"/>
    <col min="27" max="27" width="14.28515625" style="1" bestFit="1" customWidth="1"/>
    <col min="28" max="28" width="13.42578125" style="1" bestFit="1" customWidth="1"/>
    <col min="29" max="29" width="17.140625" style="1" bestFit="1" customWidth="1"/>
    <col min="30" max="30" width="16.7109375" style="1" bestFit="1" customWidth="1"/>
    <col min="31" max="33" width="15.28515625" style="1" bestFit="1" customWidth="1"/>
    <col min="34" max="34" width="24.42578125" style="1" bestFit="1" customWidth="1"/>
    <col min="35" max="35" width="11.7109375" style="1" bestFit="1" customWidth="1"/>
    <col min="36" max="37" width="15.28515625" style="1" bestFit="1" customWidth="1"/>
    <col min="38" max="38" width="18.85546875" style="1" bestFit="1" customWidth="1"/>
    <col min="39" max="39" width="16" style="1" bestFit="1" customWidth="1"/>
    <col min="40" max="41" width="15.42578125" style="1" bestFit="1" customWidth="1"/>
    <col min="42" max="42" width="15.28515625" style="1" bestFit="1" customWidth="1"/>
    <col min="43" max="43" width="14.5703125" style="1" bestFit="1" customWidth="1"/>
    <col min="44" max="44" width="16.7109375" style="1" bestFit="1" customWidth="1"/>
    <col min="45" max="47" width="15.28515625" style="1" bestFit="1" customWidth="1"/>
    <col min="48" max="48" width="18.140625" style="1" bestFit="1" customWidth="1"/>
    <col min="49" max="49" width="17.85546875" style="1" bestFit="1" customWidth="1"/>
    <col min="50" max="50" width="17.140625" style="1" bestFit="1" customWidth="1"/>
    <col min="51" max="51" width="15.28515625" style="1" bestFit="1" customWidth="1"/>
    <col min="52" max="52" width="19.7109375" style="1" bestFit="1" customWidth="1"/>
    <col min="53" max="53" width="15.28515625" style="1" bestFit="1" customWidth="1"/>
    <col min="54" max="54" width="11.5703125" style="1" bestFit="1" customWidth="1"/>
    <col min="55" max="55" width="15.28515625" style="1" bestFit="1" customWidth="1"/>
    <col min="56" max="56" width="16.7109375" style="1" bestFit="1" customWidth="1"/>
    <col min="57" max="57" width="17.140625" style="1" bestFit="1" customWidth="1"/>
    <col min="58" max="62" width="15.28515625" style="1" bestFit="1" customWidth="1"/>
    <col min="63" max="63" width="15.85546875" style="1" bestFit="1" customWidth="1"/>
    <col min="64" max="64" width="20.7109375" style="1" bestFit="1" customWidth="1"/>
    <col min="65" max="65" width="15.28515625" style="1" bestFit="1" customWidth="1"/>
    <col min="66" max="66" width="15" style="1" bestFit="1" customWidth="1"/>
    <col min="67" max="68" width="15.28515625" style="1" bestFit="1" customWidth="1"/>
    <col min="69" max="69" width="17.42578125" style="1" bestFit="1" customWidth="1"/>
    <col min="70" max="70" width="12.140625" style="1" bestFit="1" customWidth="1"/>
    <col min="71" max="71" width="15.28515625" style="1" bestFit="1" customWidth="1"/>
    <col min="72" max="72" width="14" style="1" bestFit="1" customWidth="1"/>
    <col min="73" max="74" width="19.7109375" style="1" bestFit="1" customWidth="1"/>
    <col min="75" max="75" width="15.7109375" style="1" bestFit="1" customWidth="1"/>
    <col min="76" max="76" width="13" style="1" bestFit="1" customWidth="1"/>
    <col min="77" max="77" width="18.28515625" style="1" bestFit="1" customWidth="1"/>
    <col min="78" max="78" width="15.28515625" style="1" bestFit="1" customWidth="1"/>
    <col min="79" max="79" width="11.5703125" style="1" bestFit="1" customWidth="1"/>
    <col min="80" max="80" width="16.7109375" style="1" bestFit="1" customWidth="1"/>
    <col min="81" max="81" width="15.28515625" style="1" bestFit="1" customWidth="1"/>
    <col min="82" max="82" width="9.42578125" style="1" bestFit="1" customWidth="1"/>
    <col min="83" max="83" width="10.140625" style="1" bestFit="1" customWidth="1"/>
    <col min="84" max="84" width="10.42578125" style="1" bestFit="1" customWidth="1"/>
    <col min="85" max="85" width="11.7109375" style="1" bestFit="1" customWidth="1"/>
    <col min="86" max="86" width="12.5703125" style="1" bestFit="1" customWidth="1"/>
    <col min="87" max="87" width="11.140625" style="1" bestFit="1" customWidth="1"/>
    <col min="88" max="88" width="9.7109375" style="1" bestFit="1" customWidth="1"/>
    <col min="89" max="89" width="11.42578125" style="1" bestFit="1" customWidth="1"/>
    <col min="90" max="90" width="14.5703125" style="1" bestFit="1" customWidth="1"/>
    <col min="91" max="91" width="17.5703125" style="1" bestFit="1" customWidth="1"/>
    <col min="92" max="92" width="12.7109375" style="1" bestFit="1" customWidth="1"/>
    <col min="93" max="93" width="15.42578125" style="1" bestFit="1" customWidth="1"/>
    <col min="94" max="95" width="12.85546875" style="1" bestFit="1" customWidth="1"/>
    <col min="96" max="96" width="12.140625" style="1" bestFit="1" customWidth="1"/>
    <col min="97" max="97" width="12.28515625" style="1" bestFit="1" customWidth="1"/>
    <col min="98" max="98" width="8.85546875" style="1" bestFit="1" customWidth="1"/>
    <col min="99" max="99" width="11.5703125" style="1" bestFit="1" customWidth="1"/>
    <col min="100" max="100" width="9.5703125" style="1" bestFit="1" customWidth="1"/>
    <col min="101" max="101" width="11.5703125" style="1" bestFit="1" customWidth="1"/>
    <col min="102" max="102" width="16.42578125" style="1" bestFit="1" customWidth="1"/>
    <col min="103" max="103" width="12.140625" style="1" bestFit="1" customWidth="1"/>
    <col min="104" max="104" width="10.85546875" style="1" bestFit="1" customWidth="1"/>
    <col min="105" max="105" width="11.7109375" style="1" bestFit="1" customWidth="1"/>
    <col min="106" max="106" width="12.85546875" style="1" bestFit="1" customWidth="1"/>
    <col min="107" max="107" width="13.42578125" style="1" bestFit="1" customWidth="1"/>
    <col min="108" max="108" width="10.5703125" style="1" bestFit="1" customWidth="1"/>
    <col min="109" max="109" width="11.28515625" style="1" bestFit="1" customWidth="1"/>
    <col min="110" max="110" width="16.140625" style="1" bestFit="1" customWidth="1"/>
    <col min="111" max="111" width="14.28515625" style="1" bestFit="1" customWidth="1"/>
    <col min="112" max="112" width="14.42578125" style="1" bestFit="1" customWidth="1"/>
    <col min="113" max="113" width="11.42578125" style="1" bestFit="1" customWidth="1"/>
    <col min="114" max="114" width="11.5703125" style="1" bestFit="1" customWidth="1"/>
    <col min="115" max="115" width="12.5703125" style="1" bestFit="1" customWidth="1"/>
    <col min="116" max="116" width="10.7109375" style="1" bestFit="1" customWidth="1"/>
    <col min="117" max="117" width="10.42578125" style="1" bestFit="1" customWidth="1"/>
    <col min="118" max="118" width="14.5703125" style="1" bestFit="1" customWidth="1"/>
    <col min="119" max="119" width="13.28515625" style="1" bestFit="1" customWidth="1"/>
    <col min="120" max="120" width="14.42578125" style="1" bestFit="1" customWidth="1"/>
    <col min="121" max="121" width="10.5703125" style="1" bestFit="1" customWidth="1"/>
    <col min="122" max="122" width="11" style="1" bestFit="1" customWidth="1"/>
    <col min="123" max="123" width="10.140625" style="1" bestFit="1" customWidth="1"/>
    <col min="124" max="124" width="10.42578125" style="1" bestFit="1" customWidth="1"/>
    <col min="125" max="125" width="14.85546875" style="1" bestFit="1" customWidth="1"/>
    <col min="126" max="126" width="14.5703125" style="1" bestFit="1" customWidth="1"/>
    <col min="127" max="127" width="11.7109375" style="1" bestFit="1" customWidth="1"/>
    <col min="128" max="129" width="11.140625" style="1" bestFit="1" customWidth="1"/>
    <col min="130" max="130" width="10.42578125" style="1" bestFit="1" customWidth="1"/>
    <col min="131" max="131" width="9.42578125" style="1" bestFit="1" customWidth="1"/>
    <col min="132" max="132" width="12" style="1" bestFit="1" customWidth="1"/>
    <col min="133" max="133" width="12.28515625" style="1" bestFit="1" customWidth="1"/>
    <col min="134" max="134" width="11.5703125" style="1" bestFit="1" customWidth="1"/>
    <col min="135" max="135" width="15.28515625" style="1" bestFit="1" customWidth="1"/>
    <col min="136" max="137" width="10.42578125" style="1" bestFit="1" customWidth="1"/>
    <col min="138" max="138" width="12.85546875" style="1" bestFit="1" customWidth="1"/>
    <col min="139" max="140" width="10.42578125" style="1" bestFit="1" customWidth="1"/>
    <col min="141" max="141" width="14.28515625" style="1" bestFit="1" customWidth="1"/>
    <col min="142" max="142" width="11.85546875" style="1" bestFit="1" customWidth="1"/>
    <col min="143" max="143" width="11.7109375" style="1" bestFit="1" customWidth="1"/>
    <col min="144" max="144" width="10.42578125" style="1" bestFit="1" customWidth="1"/>
    <col min="145" max="145" width="10.7109375" style="1" bestFit="1" customWidth="1"/>
    <col min="146" max="146" width="10" style="1" bestFit="1" customWidth="1"/>
    <col min="147" max="147" width="12.5703125" style="1" bestFit="1" customWidth="1"/>
    <col min="148" max="148" width="12.42578125" style="1" bestFit="1" customWidth="1"/>
    <col min="149" max="149" width="15.85546875" style="1" bestFit="1" customWidth="1"/>
    <col min="150" max="150" width="10.28515625" style="1" bestFit="1" customWidth="1"/>
    <col min="151" max="151" width="11.140625" style="1" bestFit="1" customWidth="1"/>
    <col min="152" max="152" width="10.85546875" style="1" bestFit="1" customWidth="1"/>
    <col min="153" max="153" width="7.7109375" style="1" bestFit="1" customWidth="1"/>
    <col min="154" max="154" width="10.42578125" style="1" bestFit="1" customWidth="1"/>
    <col min="155" max="155" width="18.85546875" style="1" bestFit="1" customWidth="1"/>
    <col min="156" max="156" width="15.28515625" style="1" bestFit="1" customWidth="1"/>
    <col min="157" max="157" width="13.85546875" style="1" bestFit="1" customWidth="1"/>
    <col min="158" max="158" width="10.42578125" style="1" bestFit="1" customWidth="1"/>
    <col min="159" max="159" width="8.7109375" style="1" bestFit="1" customWidth="1"/>
    <col min="160" max="160" width="10.42578125" style="1" bestFit="1" customWidth="1"/>
    <col min="161" max="161" width="16.28515625" style="1" bestFit="1" customWidth="1"/>
    <col min="162" max="162" width="12.140625" style="1" bestFit="1" customWidth="1"/>
    <col min="163" max="166" width="10.42578125" style="1" bestFit="1" customWidth="1"/>
    <col min="167" max="167" width="8.85546875" style="1" bestFit="1" customWidth="1"/>
    <col min="168" max="168" width="10.5703125" style="1" bestFit="1" customWidth="1"/>
    <col min="169" max="169" width="14.140625" style="1" bestFit="1" customWidth="1"/>
    <col min="170" max="170" width="12" style="1" bestFit="1" customWidth="1"/>
    <col min="171" max="171" width="12.85546875" style="1" bestFit="1" customWidth="1"/>
    <col min="172" max="172" width="11.5703125" style="1" bestFit="1" customWidth="1"/>
    <col min="173" max="173" width="9.5703125" style="1" bestFit="1" customWidth="1"/>
    <col min="174" max="174" width="10.42578125" style="1" bestFit="1" customWidth="1"/>
    <col min="175" max="175" width="10.85546875" style="1" bestFit="1" customWidth="1"/>
    <col min="176" max="176" width="9.140625" style="1" bestFit="1" customWidth="1"/>
    <col min="177" max="177" width="10.28515625" style="1" bestFit="1" customWidth="1"/>
    <col min="178" max="178" width="12.85546875" style="1" bestFit="1" customWidth="1"/>
    <col min="179" max="179" width="10.85546875" style="1" bestFit="1" customWidth="1"/>
    <col min="180" max="180" width="15.28515625" style="1" bestFit="1" customWidth="1"/>
    <col min="181" max="181" width="12.28515625" style="1" bestFit="1" customWidth="1"/>
    <col min="182" max="182" width="11.5703125" style="1" bestFit="1" customWidth="1"/>
    <col min="183" max="183" width="11.28515625" style="1" bestFit="1" customWidth="1"/>
    <col min="184" max="185" width="11.5703125" style="1" bestFit="1" customWidth="1"/>
    <col min="186" max="186" width="12" style="1" bestFit="1" customWidth="1"/>
    <col min="187" max="187" width="15.42578125" style="1" bestFit="1" customWidth="1"/>
    <col min="188" max="188" width="13.7109375" style="1" bestFit="1" customWidth="1"/>
    <col min="189" max="189" width="10.42578125" style="1" bestFit="1" customWidth="1"/>
    <col min="190" max="190" width="11.140625" style="1" bestFit="1" customWidth="1"/>
    <col min="191" max="191" width="10.42578125" style="1" bestFit="1" customWidth="1"/>
    <col min="192" max="192" width="12.5703125" style="1" bestFit="1" customWidth="1"/>
    <col min="193" max="193" width="10.42578125" style="1" bestFit="1" customWidth="1"/>
    <col min="194" max="194" width="12.140625" style="1" bestFit="1" customWidth="1"/>
    <col min="195" max="195" width="12.5703125" style="1" bestFit="1" customWidth="1"/>
    <col min="196" max="196" width="10.42578125" style="1" bestFit="1" customWidth="1"/>
    <col min="197" max="197" width="14.42578125" style="1" bestFit="1" customWidth="1"/>
    <col min="198" max="198" width="13.140625" style="1" bestFit="1" customWidth="1"/>
    <col min="199" max="199" width="11.85546875" style="1" bestFit="1" customWidth="1"/>
    <col min="200" max="200" width="10.85546875" style="1" bestFit="1" customWidth="1"/>
    <col min="201" max="201" width="12.28515625" style="1" bestFit="1" customWidth="1"/>
    <col min="202" max="202" width="9.28515625" style="1" bestFit="1" customWidth="1"/>
    <col min="203" max="205" width="10.42578125" style="1" bestFit="1" customWidth="1"/>
    <col min="206" max="206" width="11.7109375" style="1" bestFit="1" customWidth="1"/>
    <col min="207" max="207" width="11" style="1" bestFit="1" customWidth="1"/>
    <col min="208" max="208" width="14.140625" style="1" bestFit="1" customWidth="1"/>
    <col min="209" max="209" width="10.28515625" style="1" bestFit="1" customWidth="1"/>
    <col min="210" max="210" width="11" style="1" bestFit="1" customWidth="1"/>
    <col min="211" max="211" width="15.85546875" style="1" bestFit="1" customWidth="1"/>
    <col min="212" max="212" width="8.85546875" style="1" bestFit="1" customWidth="1"/>
    <col min="213" max="213" width="15.140625" style="1" bestFit="1" customWidth="1"/>
    <col min="214" max="215" width="11.5703125" style="1" bestFit="1" customWidth="1"/>
    <col min="216" max="216" width="10.7109375" style="1" bestFit="1" customWidth="1"/>
    <col min="217" max="218" width="10.42578125" style="1" bestFit="1" customWidth="1"/>
    <col min="219" max="219" width="10.140625" style="1" bestFit="1" customWidth="1"/>
    <col min="220" max="220" width="15.28515625" style="1" bestFit="1" customWidth="1"/>
    <col min="221" max="221" width="15.42578125" style="1" bestFit="1" customWidth="1"/>
    <col min="222" max="222" width="14.85546875" style="1" bestFit="1" customWidth="1"/>
    <col min="223" max="223" width="11" style="1" bestFit="1" customWidth="1"/>
    <col min="224" max="224" width="10.42578125" style="1" bestFit="1" customWidth="1"/>
    <col min="225" max="225" width="11.42578125" style="1" bestFit="1" customWidth="1"/>
    <col min="226" max="226" width="10.42578125" style="1" bestFit="1" customWidth="1"/>
    <col min="227" max="227" width="9.5703125" style="1" bestFit="1" customWidth="1"/>
    <col min="228" max="228" width="12.7109375" style="1" bestFit="1" customWidth="1"/>
    <col min="229" max="229" width="10.5703125" style="1" bestFit="1" customWidth="1"/>
    <col min="230" max="230" width="13.42578125" style="1" bestFit="1" customWidth="1"/>
    <col min="231" max="231" width="13.5703125" style="1" bestFit="1" customWidth="1"/>
    <col min="232" max="232" width="11.7109375" style="1" bestFit="1" customWidth="1"/>
    <col min="233" max="233" width="12.42578125" style="1" bestFit="1" customWidth="1"/>
    <col min="234" max="234" width="6" style="1" bestFit="1" customWidth="1"/>
    <col min="235" max="235" width="10.42578125" style="1" bestFit="1" customWidth="1"/>
    <col min="236" max="16384" width="9.140625" style="1"/>
  </cols>
  <sheetData>
    <row r="1" spans="1:235" ht="15" x14ac:dyDescent="0.25">
      <c r="A1"/>
      <c r="B1"/>
    </row>
    <row r="3" spans="1:235" ht="15" x14ac:dyDescent="0.25">
      <c r="A3" s="82" t="s">
        <v>347</v>
      </c>
      <c r="B3" s="82" t="s">
        <v>335</v>
      </c>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row>
    <row r="4" spans="1:235" ht="15" x14ac:dyDescent="0.25">
      <c r="A4" s="82" t="s">
        <v>336</v>
      </c>
      <c r="B4" s="1" t="s">
        <v>173</v>
      </c>
      <c r="C4" s="1" t="s">
        <v>86</v>
      </c>
      <c r="D4" s="1" t="s">
        <v>170</v>
      </c>
      <c r="E4" s="1" t="s">
        <v>175</v>
      </c>
      <c r="F4" s="1" t="s">
        <v>185</v>
      </c>
      <c r="G4" s="1" t="s">
        <v>184</v>
      </c>
      <c r="H4" s="1" t="s">
        <v>174</v>
      </c>
      <c r="I4" s="1" t="s">
        <v>159</v>
      </c>
      <c r="J4" s="1" t="s">
        <v>169</v>
      </c>
      <c r="K4" s="1" t="s">
        <v>16</v>
      </c>
      <c r="L4" s="1" t="s">
        <v>158</v>
      </c>
      <c r="M4" s="1" t="s">
        <v>23</v>
      </c>
      <c r="N4" s="1" t="s">
        <v>180</v>
      </c>
      <c r="O4" s="1" t="s">
        <v>178</v>
      </c>
      <c r="P4" s="1" t="s">
        <v>82</v>
      </c>
      <c r="Q4" s="1" t="s">
        <v>19</v>
      </c>
      <c r="R4" s="1" t="s">
        <v>13</v>
      </c>
      <c r="S4" s="1" t="s">
        <v>18</v>
      </c>
      <c r="T4" s="1" t="s">
        <v>20</v>
      </c>
      <c r="U4" s="1" t="s">
        <v>85</v>
      </c>
      <c r="V4" s="1" t="s">
        <v>197</v>
      </c>
      <c r="W4" s="1" t="s">
        <v>79</v>
      </c>
      <c r="X4" s="1" t="s">
        <v>186</v>
      </c>
      <c r="Y4" s="1" t="s">
        <v>156</v>
      </c>
      <c r="Z4" s="1" t="s">
        <v>166</v>
      </c>
      <c r="AA4" s="1" t="s">
        <v>81</v>
      </c>
      <c r="AB4" s="1" t="s">
        <v>165</v>
      </c>
      <c r="AC4" s="1" t="s">
        <v>154</v>
      </c>
      <c r="AD4" s="1" t="s">
        <v>76</v>
      </c>
      <c r="AE4" s="1" t="s">
        <v>11</v>
      </c>
      <c r="AF4" s="1" t="s">
        <v>190</v>
      </c>
      <c r="AG4" s="1" t="s">
        <v>15</v>
      </c>
      <c r="AH4" s="1" t="s">
        <v>183</v>
      </c>
      <c r="AI4" s="1" t="s">
        <v>24</v>
      </c>
      <c r="AJ4" s="1" t="s">
        <v>168</v>
      </c>
      <c r="AK4" s="1" t="s">
        <v>157</v>
      </c>
      <c r="AL4" s="1" t="s">
        <v>71</v>
      </c>
      <c r="AM4" s="1" t="s">
        <v>181</v>
      </c>
      <c r="AN4" s="1" t="s">
        <v>189</v>
      </c>
      <c r="AO4" s="1" t="s">
        <v>196</v>
      </c>
      <c r="AP4" s="1" t="s">
        <v>22</v>
      </c>
      <c r="AQ4" s="1" t="s">
        <v>75</v>
      </c>
      <c r="AR4" s="1" t="s">
        <v>74</v>
      </c>
      <c r="AS4" s="1" t="s">
        <v>21</v>
      </c>
      <c r="AT4" s="1" t="s">
        <v>14</v>
      </c>
      <c r="AU4" s="1" t="s">
        <v>17</v>
      </c>
      <c r="AV4" s="1" t="s">
        <v>191</v>
      </c>
      <c r="AW4" s="1" t="s">
        <v>399</v>
      </c>
      <c r="AX4" s="1" t="s">
        <v>411</v>
      </c>
      <c r="AY4" s="1" t="s">
        <v>346</v>
      </c>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row>
    <row r="5" spans="1:235" ht="15" x14ac:dyDescent="0.25">
      <c r="A5" s="83" t="s">
        <v>155</v>
      </c>
      <c r="B5" s="93">
        <v>15.534373496873494</v>
      </c>
      <c r="C5" s="93"/>
      <c r="D5" s="93">
        <v>48.259121434121433</v>
      </c>
      <c r="E5" s="93">
        <v>17.083333333333332</v>
      </c>
      <c r="F5" s="93">
        <v>45.833333333333336</v>
      </c>
      <c r="G5" s="93" t="e">
        <v>#DIV/0!</v>
      </c>
      <c r="H5" s="93" t="e">
        <v>#DIV/0!</v>
      </c>
      <c r="I5" s="93">
        <v>29.278799903799904</v>
      </c>
      <c r="J5" s="93">
        <v>29.445401820401816</v>
      </c>
      <c r="K5" s="93"/>
      <c r="L5" s="93">
        <v>18.616498316498319</v>
      </c>
      <c r="M5" s="93"/>
      <c r="N5" s="93">
        <v>29.189393939393938</v>
      </c>
      <c r="O5" s="93">
        <v>7.5</v>
      </c>
      <c r="P5" s="93"/>
      <c r="Q5" s="93"/>
      <c r="R5" s="93"/>
      <c r="S5" s="93"/>
      <c r="T5" s="93"/>
      <c r="U5" s="93"/>
      <c r="V5" s="93">
        <v>32.5</v>
      </c>
      <c r="W5" s="93"/>
      <c r="X5" s="93" t="e">
        <v>#DIV/0!</v>
      </c>
      <c r="Y5" s="93">
        <v>42.5</v>
      </c>
      <c r="Z5" s="93">
        <v>37.7137987012987</v>
      </c>
      <c r="AA5" s="93"/>
      <c r="AB5" s="93" t="e">
        <v>#DIV/0!</v>
      </c>
      <c r="AC5" s="93">
        <v>45.765469715469713</v>
      </c>
      <c r="AD5" s="93"/>
      <c r="AE5" s="93"/>
      <c r="AF5" s="93">
        <v>14.347222222222221</v>
      </c>
      <c r="AG5" s="93"/>
      <c r="AH5" s="93" t="e">
        <v>#DIV/0!</v>
      </c>
      <c r="AI5" s="93"/>
      <c r="AJ5" s="93">
        <v>28.822390572390571</v>
      </c>
      <c r="AK5" s="93">
        <v>13.207864820364824</v>
      </c>
      <c r="AL5" s="93"/>
      <c r="AM5" s="93">
        <v>2.0833333333333335</v>
      </c>
      <c r="AN5" s="93" t="e">
        <v>#DIV/0!</v>
      </c>
      <c r="AO5" s="93">
        <v>41.965277777777779</v>
      </c>
      <c r="AP5" s="93"/>
      <c r="AQ5" s="93"/>
      <c r="AR5" s="93"/>
      <c r="AS5" s="93"/>
      <c r="AT5" s="93"/>
      <c r="AU5" s="93"/>
      <c r="AV5" s="93" t="e">
        <v>#DIV/0!</v>
      </c>
      <c r="AW5" s="93">
        <v>41.25</v>
      </c>
      <c r="AX5" s="93"/>
      <c r="AY5" s="93">
        <v>28.203736763236765</v>
      </c>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row>
    <row r="6" spans="1:235" ht="15" x14ac:dyDescent="0.25">
      <c r="A6" s="84">
        <v>45773</v>
      </c>
      <c r="B6" s="93">
        <v>17.785714285714285</v>
      </c>
      <c r="C6" s="93"/>
      <c r="D6" s="93">
        <v>47.214285714285715</v>
      </c>
      <c r="E6" s="93">
        <v>18.75</v>
      </c>
      <c r="F6" s="93" t="e">
        <v>#DIV/0!</v>
      </c>
      <c r="G6" s="93" t="e">
        <v>#DIV/0!</v>
      </c>
      <c r="H6" s="93" t="e">
        <v>#DIV/0!</v>
      </c>
      <c r="I6" s="93">
        <v>32.857142857142854</v>
      </c>
      <c r="J6" s="93">
        <v>25.583333333333332</v>
      </c>
      <c r="K6" s="93"/>
      <c r="L6" s="93">
        <v>16.625</v>
      </c>
      <c r="M6" s="93"/>
      <c r="N6" s="93">
        <v>30</v>
      </c>
      <c r="O6" s="93" t="e">
        <v>#DIV/0!</v>
      </c>
      <c r="P6" s="93"/>
      <c r="Q6" s="93"/>
      <c r="R6" s="93"/>
      <c r="S6" s="93"/>
      <c r="T6" s="93"/>
      <c r="U6" s="93"/>
      <c r="V6" s="93">
        <v>32.5</v>
      </c>
      <c r="W6" s="93"/>
      <c r="X6" s="93" t="e">
        <v>#DIV/0!</v>
      </c>
      <c r="Y6" s="93" t="e">
        <v>#DIV/0!</v>
      </c>
      <c r="Z6" s="93">
        <v>36.333333333333336</v>
      </c>
      <c r="AA6" s="93"/>
      <c r="AB6" s="93" t="e">
        <v>#DIV/0!</v>
      </c>
      <c r="AC6" s="93">
        <v>51.392857142857146</v>
      </c>
      <c r="AD6" s="93"/>
      <c r="AE6" s="93"/>
      <c r="AF6" s="93">
        <v>8.3333333333333321</v>
      </c>
      <c r="AG6" s="93"/>
      <c r="AH6" s="93" t="e">
        <v>#DIV/0!</v>
      </c>
      <c r="AI6" s="93"/>
      <c r="AJ6" s="93">
        <v>32.5</v>
      </c>
      <c r="AK6" s="93">
        <v>14.666666666666668</v>
      </c>
      <c r="AL6" s="93"/>
      <c r="AM6" s="93">
        <v>0</v>
      </c>
      <c r="AN6" s="93" t="e">
        <v>#DIV/0!</v>
      </c>
      <c r="AO6" s="93">
        <v>45.791666666666664</v>
      </c>
      <c r="AP6" s="93"/>
      <c r="AQ6" s="93"/>
      <c r="AR6" s="93"/>
      <c r="AS6" s="93"/>
      <c r="AT6" s="93"/>
      <c r="AU6" s="93"/>
      <c r="AV6" s="93" t="e">
        <v>#DIV/0!</v>
      </c>
      <c r="AW6" s="93"/>
      <c r="AX6" s="93"/>
      <c r="AY6" s="93">
        <v>27.355555555555558</v>
      </c>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row>
    <row r="7" spans="1:235" ht="15" x14ac:dyDescent="0.25">
      <c r="A7" s="84">
        <v>45774</v>
      </c>
      <c r="B7" s="93">
        <v>15.607142857142858</v>
      </c>
      <c r="C7" s="93"/>
      <c r="D7" s="93">
        <v>53.611111111111114</v>
      </c>
      <c r="E7" s="93">
        <v>18.75</v>
      </c>
      <c r="F7" s="93" t="e">
        <v>#DIV/0!</v>
      </c>
      <c r="G7" s="93" t="e">
        <v>#DIV/0!</v>
      </c>
      <c r="H7" s="93" t="e">
        <v>#DIV/0!</v>
      </c>
      <c r="I7" s="93">
        <v>28.75</v>
      </c>
      <c r="J7" s="93">
        <v>27.19047619047619</v>
      </c>
      <c r="K7" s="93"/>
      <c r="L7" s="93">
        <v>18.041666666666664</v>
      </c>
      <c r="M7" s="93"/>
      <c r="N7" s="93">
        <v>26.666666666666668</v>
      </c>
      <c r="O7" s="93" t="e">
        <v>#DIV/0!</v>
      </c>
      <c r="P7" s="93"/>
      <c r="Q7" s="93"/>
      <c r="R7" s="93"/>
      <c r="S7" s="93"/>
      <c r="T7" s="93"/>
      <c r="U7" s="93"/>
      <c r="V7" s="93">
        <v>32.5</v>
      </c>
      <c r="W7" s="93"/>
      <c r="X7" s="93" t="e">
        <v>#DIV/0!</v>
      </c>
      <c r="Y7" s="93" t="e">
        <v>#DIV/0!</v>
      </c>
      <c r="Z7" s="93">
        <v>37.571428571428569</v>
      </c>
      <c r="AA7" s="93"/>
      <c r="AB7" s="93" t="e">
        <v>#DIV/0!</v>
      </c>
      <c r="AC7" s="93">
        <v>46.25</v>
      </c>
      <c r="AD7" s="93"/>
      <c r="AE7" s="93"/>
      <c r="AF7" s="93">
        <v>6.25</v>
      </c>
      <c r="AG7" s="93"/>
      <c r="AH7" s="93" t="e">
        <v>#DIV/0!</v>
      </c>
      <c r="AI7" s="93"/>
      <c r="AJ7" s="93">
        <v>28.888888888888886</v>
      </c>
      <c r="AK7" s="93">
        <v>12.80952380952381</v>
      </c>
      <c r="AL7" s="93"/>
      <c r="AM7" s="93">
        <v>0</v>
      </c>
      <c r="AN7" s="93" t="e">
        <v>#DIV/0!</v>
      </c>
      <c r="AO7" s="93">
        <v>40.999999999999993</v>
      </c>
      <c r="AP7" s="93"/>
      <c r="AQ7" s="93"/>
      <c r="AR7" s="93"/>
      <c r="AS7" s="93"/>
      <c r="AT7" s="93"/>
      <c r="AU7" s="93"/>
      <c r="AV7" s="93" t="e">
        <v>#DIV/0!</v>
      </c>
      <c r="AW7" s="93"/>
      <c r="AX7" s="93"/>
      <c r="AY7" s="93">
        <v>26.259126984126983</v>
      </c>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row>
    <row r="8" spans="1:235" ht="15" x14ac:dyDescent="0.25">
      <c r="A8" s="84">
        <v>45781</v>
      </c>
      <c r="B8" s="93">
        <v>13.958333333333332</v>
      </c>
      <c r="C8" s="93"/>
      <c r="D8" s="93">
        <v>48.888888888888886</v>
      </c>
      <c r="E8" s="93">
        <v>18.75</v>
      </c>
      <c r="F8" s="93" t="e">
        <v>#DIV/0!</v>
      </c>
      <c r="G8" s="93" t="e">
        <v>#DIV/0!</v>
      </c>
      <c r="H8" s="93" t="e">
        <v>#DIV/0!</v>
      </c>
      <c r="I8" s="93">
        <v>31.111111111111111</v>
      </c>
      <c r="J8" s="93">
        <v>29.75</v>
      </c>
      <c r="K8" s="93"/>
      <c r="L8" s="93">
        <v>18.777777777777779</v>
      </c>
      <c r="M8" s="93"/>
      <c r="N8" s="93">
        <v>26.5</v>
      </c>
      <c r="O8" s="93" t="e">
        <v>#DIV/0!</v>
      </c>
      <c r="P8" s="93"/>
      <c r="Q8" s="93"/>
      <c r="R8" s="93"/>
      <c r="S8" s="93"/>
      <c r="T8" s="93"/>
      <c r="U8" s="93"/>
      <c r="V8" s="93">
        <v>32.5</v>
      </c>
      <c r="W8" s="93"/>
      <c r="X8" s="93" t="e">
        <v>#DIV/0!</v>
      </c>
      <c r="Y8" s="93">
        <v>50</v>
      </c>
      <c r="Z8" s="93">
        <v>38.791666666666664</v>
      </c>
      <c r="AA8" s="93"/>
      <c r="AB8" s="93" t="e">
        <v>#DIV/0!</v>
      </c>
      <c r="AC8" s="93">
        <v>45.722222222222221</v>
      </c>
      <c r="AD8" s="93"/>
      <c r="AE8" s="93"/>
      <c r="AF8" s="93">
        <v>16</v>
      </c>
      <c r="AG8" s="93"/>
      <c r="AH8" s="93" t="e">
        <v>#DIV/0!</v>
      </c>
      <c r="AI8" s="93"/>
      <c r="AJ8" s="93">
        <v>28.5</v>
      </c>
      <c r="AK8" s="93">
        <v>11.875</v>
      </c>
      <c r="AL8" s="93"/>
      <c r="AM8" s="93">
        <v>0</v>
      </c>
      <c r="AN8" s="93" t="e">
        <v>#DIV/0!</v>
      </c>
      <c r="AO8" s="93">
        <v>40.999999999999993</v>
      </c>
      <c r="AP8" s="93"/>
      <c r="AQ8" s="93"/>
      <c r="AR8" s="93"/>
      <c r="AS8" s="93"/>
      <c r="AT8" s="93"/>
      <c r="AU8" s="93"/>
      <c r="AV8" s="93" t="e">
        <v>#DIV/0!</v>
      </c>
      <c r="AW8" s="93"/>
      <c r="AX8" s="93"/>
      <c r="AY8" s="93">
        <v>28.2578125</v>
      </c>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row>
    <row r="9" spans="1:235" ht="15" x14ac:dyDescent="0.25">
      <c r="A9" s="84">
        <v>45784</v>
      </c>
      <c r="B9" s="93">
        <v>15.777777777777779</v>
      </c>
      <c r="C9" s="93"/>
      <c r="D9" s="93">
        <v>45.472727272727269</v>
      </c>
      <c r="E9" s="93">
        <v>18.75</v>
      </c>
      <c r="F9" s="93">
        <v>50</v>
      </c>
      <c r="G9" s="93" t="e">
        <v>#DIV/0!</v>
      </c>
      <c r="H9" s="93" t="e">
        <v>#DIV/0!</v>
      </c>
      <c r="I9" s="93">
        <v>28.666666666666668</v>
      </c>
      <c r="J9" s="93">
        <v>32.090909090909093</v>
      </c>
      <c r="K9" s="93"/>
      <c r="L9" s="93">
        <v>19.418181818181818</v>
      </c>
      <c r="M9" s="93"/>
      <c r="N9" s="93">
        <v>28.636363636363633</v>
      </c>
      <c r="O9" s="93" t="e">
        <v>#DIV/0!</v>
      </c>
      <c r="P9" s="93"/>
      <c r="Q9" s="93"/>
      <c r="R9" s="93"/>
      <c r="S9" s="93"/>
      <c r="T9" s="93"/>
      <c r="U9" s="93"/>
      <c r="V9" s="93">
        <v>32.5</v>
      </c>
      <c r="W9" s="93"/>
      <c r="X9" s="93" t="e">
        <v>#DIV/0!</v>
      </c>
      <c r="Y9" s="93">
        <v>40</v>
      </c>
      <c r="Z9" s="93">
        <v>34.5</v>
      </c>
      <c r="AA9" s="93"/>
      <c r="AB9" s="93" t="e">
        <v>#DIV/0!</v>
      </c>
      <c r="AC9" s="93">
        <v>43.209090909090904</v>
      </c>
      <c r="AD9" s="93"/>
      <c r="AE9" s="93"/>
      <c r="AF9" s="93">
        <v>18.5</v>
      </c>
      <c r="AG9" s="93"/>
      <c r="AH9" s="93" t="e">
        <v>#DIV/0!</v>
      </c>
      <c r="AI9" s="93"/>
      <c r="AJ9" s="93">
        <v>28.5</v>
      </c>
      <c r="AK9" s="93">
        <v>12.676767676767678</v>
      </c>
      <c r="AL9" s="93"/>
      <c r="AM9" s="93">
        <v>0</v>
      </c>
      <c r="AN9" s="93" t="e">
        <v>#DIV/0!</v>
      </c>
      <c r="AO9" s="93">
        <v>40.999999999999993</v>
      </c>
      <c r="AP9" s="93"/>
      <c r="AQ9" s="93"/>
      <c r="AR9" s="93"/>
      <c r="AS9" s="93"/>
      <c r="AT9" s="93"/>
      <c r="AU9" s="93"/>
      <c r="AV9" s="93" t="e">
        <v>#DIV/0!</v>
      </c>
      <c r="AW9" s="93"/>
      <c r="AX9" s="93"/>
      <c r="AY9" s="93">
        <v>28.805793226381457</v>
      </c>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row>
    <row r="10" spans="1:235" ht="15" x14ac:dyDescent="0.25">
      <c r="A10" s="84">
        <v>45799</v>
      </c>
      <c r="B10" s="93">
        <v>14.527272727272727</v>
      </c>
      <c r="C10" s="93"/>
      <c r="D10" s="93">
        <v>47.015151515151516</v>
      </c>
      <c r="E10" s="93">
        <v>15</v>
      </c>
      <c r="F10" s="93">
        <v>50</v>
      </c>
      <c r="G10" s="93" t="e">
        <v>#DIV/0!</v>
      </c>
      <c r="H10" s="93" t="e">
        <v>#DIV/0!</v>
      </c>
      <c r="I10" s="93">
        <v>26.121212121212121</v>
      </c>
      <c r="J10" s="93">
        <v>29.25</v>
      </c>
      <c r="K10" s="93"/>
      <c r="L10" s="93">
        <v>19.418181818181818</v>
      </c>
      <c r="M10" s="93"/>
      <c r="N10" s="93">
        <v>31.666666666666668</v>
      </c>
      <c r="O10" s="93" t="e">
        <v>#DIV/0!</v>
      </c>
      <c r="P10" s="93"/>
      <c r="Q10" s="93"/>
      <c r="R10" s="93"/>
      <c r="S10" s="93"/>
      <c r="T10" s="93"/>
      <c r="U10" s="93"/>
      <c r="V10" s="93">
        <v>32.5</v>
      </c>
      <c r="W10" s="93"/>
      <c r="X10" s="93" t="e">
        <v>#DIV/0!</v>
      </c>
      <c r="Y10" s="93">
        <v>40</v>
      </c>
      <c r="Z10" s="93">
        <v>37.56363636363637</v>
      </c>
      <c r="AA10" s="93"/>
      <c r="AB10" s="93" t="e">
        <v>#DIV/0!</v>
      </c>
      <c r="AC10" s="93">
        <v>43.454545454545453</v>
      </c>
      <c r="AD10" s="93"/>
      <c r="AE10" s="93"/>
      <c r="AF10" s="93">
        <v>18.5</v>
      </c>
      <c r="AG10" s="93"/>
      <c r="AH10" s="93" t="e">
        <v>#DIV/0!</v>
      </c>
      <c r="AI10" s="93"/>
      <c r="AJ10" s="93">
        <v>25.909090909090914</v>
      </c>
      <c r="AK10" s="93">
        <v>13.45</v>
      </c>
      <c r="AL10" s="93"/>
      <c r="AM10" s="93">
        <v>0</v>
      </c>
      <c r="AN10" s="93" t="e">
        <v>#DIV/0!</v>
      </c>
      <c r="AO10" s="93">
        <v>41.5</v>
      </c>
      <c r="AP10" s="93"/>
      <c r="AQ10" s="93"/>
      <c r="AR10" s="93"/>
      <c r="AS10" s="93"/>
      <c r="AT10" s="93"/>
      <c r="AU10" s="93"/>
      <c r="AV10" s="93" t="e">
        <v>#DIV/0!</v>
      </c>
      <c r="AW10" s="93">
        <v>25</v>
      </c>
      <c r="AX10" s="93"/>
      <c r="AY10" s="93">
        <v>28.381986531986531</v>
      </c>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row>
    <row r="11" spans="1:235" ht="15" x14ac:dyDescent="0.25">
      <c r="A11" s="84">
        <v>45804</v>
      </c>
      <c r="B11" s="93">
        <v>15.55</v>
      </c>
      <c r="C11" s="93"/>
      <c r="D11" s="93">
        <v>47.352564102564102</v>
      </c>
      <c r="E11" s="93">
        <v>12.5</v>
      </c>
      <c r="F11" s="93">
        <v>37.5</v>
      </c>
      <c r="G11" s="93" t="e">
        <v>#DIV/0!</v>
      </c>
      <c r="H11" s="93" t="e">
        <v>#DIV/0!</v>
      </c>
      <c r="I11" s="93">
        <v>28.166666666666668</v>
      </c>
      <c r="J11" s="93">
        <v>32.807692307692307</v>
      </c>
      <c r="K11" s="93"/>
      <c r="L11" s="93">
        <v>19.418181818181818</v>
      </c>
      <c r="M11" s="93"/>
      <c r="N11" s="93">
        <v>31.666666666666668</v>
      </c>
      <c r="O11" s="93">
        <v>7.5</v>
      </c>
      <c r="P11" s="93"/>
      <c r="Q11" s="93"/>
      <c r="R11" s="93"/>
      <c r="S11" s="93"/>
      <c r="T11" s="93"/>
      <c r="U11" s="93"/>
      <c r="V11" s="93">
        <v>32.5</v>
      </c>
      <c r="W11" s="93"/>
      <c r="X11" s="93" t="e">
        <v>#DIV/0!</v>
      </c>
      <c r="Y11" s="93">
        <v>40</v>
      </c>
      <c r="Z11" s="93">
        <v>41.522727272727273</v>
      </c>
      <c r="AA11" s="93"/>
      <c r="AB11" s="93" t="e">
        <v>#DIV/0!</v>
      </c>
      <c r="AC11" s="93">
        <v>44.564102564102569</v>
      </c>
      <c r="AD11" s="93"/>
      <c r="AE11" s="93"/>
      <c r="AF11" s="93">
        <v>18.5</v>
      </c>
      <c r="AG11" s="93"/>
      <c r="AH11" s="93" t="e">
        <v>#DIV/0!</v>
      </c>
      <c r="AI11" s="93"/>
      <c r="AJ11" s="93">
        <v>28.63636363636364</v>
      </c>
      <c r="AK11" s="93">
        <v>13.76923076923077</v>
      </c>
      <c r="AL11" s="93"/>
      <c r="AM11" s="93">
        <v>12.5</v>
      </c>
      <c r="AN11" s="93" t="e">
        <v>#DIV/0!</v>
      </c>
      <c r="AO11" s="93">
        <v>41.5</v>
      </c>
      <c r="AP11" s="93"/>
      <c r="AQ11" s="93"/>
      <c r="AR11" s="93"/>
      <c r="AS11" s="93"/>
      <c r="AT11" s="93"/>
      <c r="AU11" s="93"/>
      <c r="AV11" s="93" t="e">
        <v>#DIV/0!</v>
      </c>
      <c r="AW11" s="93">
        <v>57.5</v>
      </c>
      <c r="AX11" s="93"/>
      <c r="AY11" s="93">
        <v>29.65548398969451</v>
      </c>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row>
    <row r="12" spans="1:235" ht="15" x14ac:dyDescent="0.25">
      <c r="A12" s="83" t="s">
        <v>12</v>
      </c>
      <c r="B12" s="93"/>
      <c r="C12" s="93" t="e">
        <v>#DIV/0!</v>
      </c>
      <c r="D12" s="93"/>
      <c r="E12" s="93"/>
      <c r="F12" s="93"/>
      <c r="G12" s="93"/>
      <c r="H12" s="93"/>
      <c r="I12" s="93"/>
      <c r="J12" s="93"/>
      <c r="K12" s="93">
        <v>33.298520923520925</v>
      </c>
      <c r="L12" s="93"/>
      <c r="M12" s="93">
        <v>22.236507936507937</v>
      </c>
      <c r="N12" s="93"/>
      <c r="O12" s="93"/>
      <c r="P12" s="93">
        <v>18</v>
      </c>
      <c r="Q12" s="93">
        <v>31.753841991341989</v>
      </c>
      <c r="R12" s="93">
        <v>44.050264550264551</v>
      </c>
      <c r="S12" s="93">
        <v>39.073340548340546</v>
      </c>
      <c r="T12" s="93">
        <v>20.171428571428574</v>
      </c>
      <c r="U12" s="93">
        <v>62.5</v>
      </c>
      <c r="V12" s="93"/>
      <c r="W12" s="93">
        <v>15</v>
      </c>
      <c r="X12" s="93"/>
      <c r="Y12" s="93"/>
      <c r="Z12" s="93"/>
      <c r="AA12" s="93" t="e">
        <v>#DIV/0!</v>
      </c>
      <c r="AB12" s="93"/>
      <c r="AC12" s="93"/>
      <c r="AD12" s="93" t="e">
        <v>#DIV/0!</v>
      </c>
      <c r="AE12" s="93">
        <v>33.200727513227513</v>
      </c>
      <c r="AF12" s="93"/>
      <c r="AG12" s="93">
        <v>25.426833814333818</v>
      </c>
      <c r="AH12" s="93"/>
      <c r="AI12" s="93">
        <v>20</v>
      </c>
      <c r="AJ12" s="93"/>
      <c r="AK12" s="93"/>
      <c r="AL12" s="93">
        <v>19.816666666666666</v>
      </c>
      <c r="AM12" s="93"/>
      <c r="AN12" s="93"/>
      <c r="AO12" s="93"/>
      <c r="AP12" s="93">
        <v>13.106992544492542</v>
      </c>
      <c r="AQ12" s="93" t="e">
        <v>#DIV/0!</v>
      </c>
      <c r="AR12" s="93" t="e">
        <v>#DIV/0!</v>
      </c>
      <c r="AS12" s="93">
        <v>32.031385281385283</v>
      </c>
      <c r="AT12" s="93">
        <v>42.830441317941315</v>
      </c>
      <c r="AU12" s="93">
        <v>24.159331409331411</v>
      </c>
      <c r="AV12" s="93"/>
      <c r="AW12" s="93"/>
      <c r="AX12" s="93">
        <v>0</v>
      </c>
      <c r="AY12" s="93">
        <v>27.959168755221388</v>
      </c>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row>
    <row r="13" spans="1:235" ht="15" x14ac:dyDescent="0.25">
      <c r="A13" s="84">
        <v>45770</v>
      </c>
      <c r="B13" s="93"/>
      <c r="C13" s="93" t="e">
        <v>#DIV/0!</v>
      </c>
      <c r="D13" s="93"/>
      <c r="E13" s="93"/>
      <c r="F13" s="93"/>
      <c r="G13" s="93"/>
      <c r="H13" s="93"/>
      <c r="I13" s="93"/>
      <c r="J13" s="93"/>
      <c r="K13" s="93">
        <v>33.999999999999993</v>
      </c>
      <c r="L13" s="93"/>
      <c r="M13" s="93">
        <v>18.3</v>
      </c>
      <c r="N13" s="93"/>
      <c r="O13" s="93"/>
      <c r="P13" s="93" t="e">
        <v>#DIV/0!</v>
      </c>
      <c r="Q13" s="93">
        <v>31.785714285714288</v>
      </c>
      <c r="R13" s="93">
        <v>42.857142857142854</v>
      </c>
      <c r="S13" s="93">
        <v>32.714285714285715</v>
      </c>
      <c r="T13" s="93">
        <v>20.171428571428571</v>
      </c>
      <c r="U13" s="93" t="e">
        <v>#DIV/0!</v>
      </c>
      <c r="V13" s="93"/>
      <c r="W13" s="93">
        <v>15</v>
      </c>
      <c r="X13" s="93"/>
      <c r="Y13" s="93"/>
      <c r="Z13" s="93"/>
      <c r="AA13" s="93" t="e">
        <v>#DIV/0!</v>
      </c>
      <c r="AB13" s="93"/>
      <c r="AC13" s="93"/>
      <c r="AD13" s="93" t="e">
        <v>#DIV/0!</v>
      </c>
      <c r="AE13" s="93">
        <v>35.214285714285715</v>
      </c>
      <c r="AF13" s="93"/>
      <c r="AG13" s="93">
        <v>31.142857142857142</v>
      </c>
      <c r="AH13" s="93"/>
      <c r="AI13" s="93">
        <v>20</v>
      </c>
      <c r="AJ13" s="93"/>
      <c r="AK13" s="93"/>
      <c r="AL13" s="93" t="e">
        <v>#DIV/0!</v>
      </c>
      <c r="AM13" s="93"/>
      <c r="AN13" s="93"/>
      <c r="AO13" s="93"/>
      <c r="AP13" s="93">
        <v>10.833333333333332</v>
      </c>
      <c r="AQ13" s="93" t="e">
        <v>#DIV/0!</v>
      </c>
      <c r="AR13" s="93" t="e">
        <v>#DIV/0!</v>
      </c>
      <c r="AS13" s="93">
        <v>33.714285714285715</v>
      </c>
      <c r="AT13" s="93">
        <v>34.61904761904762</v>
      </c>
      <c r="AU13" s="93">
        <v>27.142857142857142</v>
      </c>
      <c r="AV13" s="93"/>
      <c r="AW13" s="93"/>
      <c r="AX13" s="93"/>
      <c r="AY13" s="93">
        <v>27.678231292517008</v>
      </c>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row>
    <row r="14" spans="1:235" ht="15" x14ac:dyDescent="0.25">
      <c r="A14" s="84">
        <v>45771</v>
      </c>
      <c r="B14" s="93"/>
      <c r="C14" s="93" t="e">
        <v>#DIV/0!</v>
      </c>
      <c r="D14" s="93"/>
      <c r="E14" s="93"/>
      <c r="F14" s="93"/>
      <c r="G14" s="93"/>
      <c r="H14" s="93"/>
      <c r="I14" s="93"/>
      <c r="J14" s="93"/>
      <c r="K14" s="93">
        <v>29.238095238095237</v>
      </c>
      <c r="L14" s="93"/>
      <c r="M14" s="93">
        <v>21.976190476190474</v>
      </c>
      <c r="N14" s="93"/>
      <c r="O14" s="93"/>
      <c r="P14" s="93" t="e">
        <v>#DIV/0!</v>
      </c>
      <c r="Q14" s="93">
        <v>29.074999999999999</v>
      </c>
      <c r="R14" s="93">
        <v>37.5</v>
      </c>
      <c r="S14" s="93">
        <v>37</v>
      </c>
      <c r="T14" s="93">
        <v>20.171428571428571</v>
      </c>
      <c r="U14" s="93" t="e">
        <v>#DIV/0!</v>
      </c>
      <c r="V14" s="93"/>
      <c r="W14" s="93">
        <v>15</v>
      </c>
      <c r="X14" s="93"/>
      <c r="Y14" s="93"/>
      <c r="Z14" s="93"/>
      <c r="AA14" s="93" t="e">
        <v>#DIV/0!</v>
      </c>
      <c r="AB14" s="93"/>
      <c r="AC14" s="93"/>
      <c r="AD14" s="93" t="e">
        <v>#DIV/0!</v>
      </c>
      <c r="AE14" s="93">
        <v>30.517857142857142</v>
      </c>
      <c r="AF14" s="93"/>
      <c r="AG14" s="93">
        <v>28.041666666666668</v>
      </c>
      <c r="AH14" s="93"/>
      <c r="AI14" s="93">
        <v>20</v>
      </c>
      <c r="AJ14" s="93"/>
      <c r="AK14" s="93"/>
      <c r="AL14" s="93">
        <v>25</v>
      </c>
      <c r="AM14" s="93"/>
      <c r="AN14" s="93"/>
      <c r="AO14" s="93"/>
      <c r="AP14" s="93">
        <v>16.428571428571427</v>
      </c>
      <c r="AQ14" s="93" t="e">
        <v>#DIV/0!</v>
      </c>
      <c r="AR14" s="93" t="e">
        <v>#DIV/0!</v>
      </c>
      <c r="AS14" s="93">
        <v>36.125</v>
      </c>
      <c r="AT14" s="93">
        <v>39.321428571428569</v>
      </c>
      <c r="AU14" s="93">
        <v>23.75</v>
      </c>
      <c r="AV14" s="93"/>
      <c r="AW14" s="93"/>
      <c r="AX14" s="93"/>
      <c r="AY14" s="93">
        <v>27.276349206349206</v>
      </c>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row>
    <row r="15" spans="1:235" ht="15" x14ac:dyDescent="0.25">
      <c r="A15" s="84">
        <v>45774</v>
      </c>
      <c r="B15" s="93"/>
      <c r="C15" s="93" t="e">
        <v>#DIV/0!</v>
      </c>
      <c r="D15" s="93"/>
      <c r="E15" s="93"/>
      <c r="F15" s="93"/>
      <c r="G15" s="93"/>
      <c r="H15" s="93"/>
      <c r="I15" s="93"/>
      <c r="J15" s="93"/>
      <c r="K15" s="93">
        <v>30.666666666666668</v>
      </c>
      <c r="L15" s="93"/>
      <c r="M15" s="93">
        <v>26.017857142857142</v>
      </c>
      <c r="N15" s="93"/>
      <c r="O15" s="93"/>
      <c r="P15" s="93" t="e">
        <v>#DIV/0!</v>
      </c>
      <c r="Q15" s="93">
        <v>33.5</v>
      </c>
      <c r="R15" s="93">
        <v>44.444444444444443</v>
      </c>
      <c r="S15" s="93">
        <v>38.666666666666664</v>
      </c>
      <c r="T15" s="93">
        <v>20.171428571428571</v>
      </c>
      <c r="U15" s="93" t="e">
        <v>#DIV/0!</v>
      </c>
      <c r="V15" s="93"/>
      <c r="W15" s="93">
        <v>15</v>
      </c>
      <c r="X15" s="93"/>
      <c r="Y15" s="93"/>
      <c r="Z15" s="93"/>
      <c r="AA15" s="93" t="e">
        <v>#DIV/0!</v>
      </c>
      <c r="AB15" s="93"/>
      <c r="AC15" s="93"/>
      <c r="AD15" s="93" t="e">
        <v>#DIV/0!</v>
      </c>
      <c r="AE15" s="93">
        <v>31.75</v>
      </c>
      <c r="AF15" s="93"/>
      <c r="AG15" s="93">
        <v>25.904761904761905</v>
      </c>
      <c r="AH15" s="93"/>
      <c r="AI15" s="93">
        <v>20</v>
      </c>
      <c r="AJ15" s="93"/>
      <c r="AK15" s="93"/>
      <c r="AL15" s="93">
        <v>20</v>
      </c>
      <c r="AM15" s="93"/>
      <c r="AN15" s="93"/>
      <c r="AO15" s="93"/>
      <c r="AP15" s="93">
        <v>14.375</v>
      </c>
      <c r="AQ15" s="93" t="e">
        <v>#DIV/0!</v>
      </c>
      <c r="AR15" s="93" t="e">
        <v>#DIV/0!</v>
      </c>
      <c r="AS15" s="93">
        <v>34.666666666666664</v>
      </c>
      <c r="AT15" s="93">
        <v>43.208333333333336</v>
      </c>
      <c r="AU15" s="93">
        <v>23.888888888888889</v>
      </c>
      <c r="AV15" s="93"/>
      <c r="AW15" s="93"/>
      <c r="AX15" s="93"/>
      <c r="AY15" s="93">
        <v>28.150714285714287</v>
      </c>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row>
    <row r="16" spans="1:235" ht="15" x14ac:dyDescent="0.25">
      <c r="A16" s="84">
        <v>45779</v>
      </c>
      <c r="B16" s="93"/>
      <c r="C16" s="93" t="e">
        <v>#DIV/0!</v>
      </c>
      <c r="D16" s="93"/>
      <c r="E16" s="93"/>
      <c r="F16" s="93"/>
      <c r="G16" s="93"/>
      <c r="H16" s="93"/>
      <c r="I16" s="93"/>
      <c r="J16" s="93"/>
      <c r="K16" s="93">
        <v>37.333333333333329</v>
      </c>
      <c r="L16" s="93"/>
      <c r="M16" s="93">
        <v>22.791666666666668</v>
      </c>
      <c r="N16" s="93"/>
      <c r="O16" s="93"/>
      <c r="P16" s="93">
        <v>15</v>
      </c>
      <c r="Q16" s="93">
        <v>33</v>
      </c>
      <c r="R16" s="93">
        <v>46.5</v>
      </c>
      <c r="S16" s="93">
        <v>41.5</v>
      </c>
      <c r="T16" s="93">
        <v>20.171428571428571</v>
      </c>
      <c r="U16" s="93" t="e">
        <v>#DIV/0!</v>
      </c>
      <c r="V16" s="93"/>
      <c r="W16" s="93">
        <v>15</v>
      </c>
      <c r="X16" s="93"/>
      <c r="Y16" s="93"/>
      <c r="Z16" s="93"/>
      <c r="AA16" s="93" t="e">
        <v>#DIV/0!</v>
      </c>
      <c r="AB16" s="93"/>
      <c r="AC16" s="93"/>
      <c r="AD16" s="93" t="e">
        <v>#DIV/0!</v>
      </c>
      <c r="AE16" s="93">
        <v>31.75</v>
      </c>
      <c r="AF16" s="93"/>
      <c r="AG16" s="93">
        <v>23.5</v>
      </c>
      <c r="AH16" s="93"/>
      <c r="AI16" s="93">
        <v>20</v>
      </c>
      <c r="AJ16" s="93"/>
      <c r="AK16" s="93"/>
      <c r="AL16" s="93">
        <v>13.333333333333332</v>
      </c>
      <c r="AM16" s="93"/>
      <c r="AN16" s="93"/>
      <c r="AO16" s="93"/>
      <c r="AP16" s="93">
        <v>12.777777777777777</v>
      </c>
      <c r="AQ16" s="93" t="e">
        <v>#DIV/0!</v>
      </c>
      <c r="AR16" s="93" t="e">
        <v>#DIV/0!</v>
      </c>
      <c r="AS16" s="93">
        <v>32.833333333333329</v>
      </c>
      <c r="AT16" s="93">
        <v>45.611111111111114</v>
      </c>
      <c r="AU16" s="93">
        <v>24</v>
      </c>
      <c r="AV16" s="93"/>
      <c r="AW16" s="93"/>
      <c r="AX16" s="93"/>
      <c r="AY16" s="93">
        <v>27.193874007936508</v>
      </c>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row>
    <row r="17" spans="1:235" ht="15" x14ac:dyDescent="0.25">
      <c r="A17" s="84">
        <v>45784</v>
      </c>
      <c r="B17" s="93"/>
      <c r="C17" s="93" t="e">
        <v>#DIV/0!</v>
      </c>
      <c r="D17" s="93"/>
      <c r="E17" s="93"/>
      <c r="F17" s="93"/>
      <c r="G17" s="93"/>
      <c r="H17" s="93"/>
      <c r="I17" s="93"/>
      <c r="J17" s="93"/>
      <c r="K17" s="93">
        <v>33.666666666666671</v>
      </c>
      <c r="L17" s="93"/>
      <c r="M17" s="93">
        <v>22.166666666666668</v>
      </c>
      <c r="N17" s="93"/>
      <c r="O17" s="93"/>
      <c r="P17" s="93">
        <v>19.5</v>
      </c>
      <c r="Q17" s="93">
        <v>31.662337662337663</v>
      </c>
      <c r="R17" s="93">
        <v>46.5</v>
      </c>
      <c r="S17" s="93">
        <v>41.909090909090907</v>
      </c>
      <c r="T17" s="93">
        <v>20.171428571428571</v>
      </c>
      <c r="U17" s="93">
        <v>75</v>
      </c>
      <c r="V17" s="93"/>
      <c r="W17" s="93">
        <v>15</v>
      </c>
      <c r="X17" s="93"/>
      <c r="Y17" s="93"/>
      <c r="Z17" s="93"/>
      <c r="AA17" s="93" t="e">
        <v>#DIV/0!</v>
      </c>
      <c r="AB17" s="93"/>
      <c r="AC17" s="93"/>
      <c r="AD17" s="93" t="e">
        <v>#DIV/0!</v>
      </c>
      <c r="AE17" s="93">
        <v>31.75</v>
      </c>
      <c r="AF17" s="93"/>
      <c r="AG17" s="93">
        <v>22.171717171717169</v>
      </c>
      <c r="AH17" s="93"/>
      <c r="AI17" s="93">
        <v>20</v>
      </c>
      <c r="AJ17" s="93"/>
      <c r="AK17" s="93"/>
      <c r="AL17" s="93">
        <v>13.75</v>
      </c>
      <c r="AM17" s="93"/>
      <c r="AN17" s="93"/>
      <c r="AO17" s="93"/>
      <c r="AP17" s="93">
        <v>11.5</v>
      </c>
      <c r="AQ17" s="93" t="e">
        <v>#DIV/0!</v>
      </c>
      <c r="AR17" s="93" t="e">
        <v>#DIV/0!</v>
      </c>
      <c r="AS17" s="93">
        <v>28.97402597402597</v>
      </c>
      <c r="AT17" s="93">
        <v>47.290909090909096</v>
      </c>
      <c r="AU17" s="93">
        <v>24.09090909090909</v>
      </c>
      <c r="AV17" s="93"/>
      <c r="AW17" s="93"/>
      <c r="AX17" s="93"/>
      <c r="AY17" s="93">
        <v>29.711985400220694</v>
      </c>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row>
    <row r="18" spans="1:235" ht="15" x14ac:dyDescent="0.25">
      <c r="A18" s="84">
        <v>45804</v>
      </c>
      <c r="B18" s="93"/>
      <c r="C18" s="93" t="e">
        <v>#DIV/0!</v>
      </c>
      <c r="D18" s="93"/>
      <c r="E18" s="93"/>
      <c r="F18" s="93"/>
      <c r="G18" s="93"/>
      <c r="H18" s="93"/>
      <c r="I18" s="93"/>
      <c r="J18" s="93"/>
      <c r="K18" s="93">
        <v>34.88636363636364</v>
      </c>
      <c r="L18" s="93"/>
      <c r="M18" s="93">
        <v>22.166666666666668</v>
      </c>
      <c r="N18" s="93"/>
      <c r="O18" s="93"/>
      <c r="P18" s="93">
        <v>19.5</v>
      </c>
      <c r="Q18" s="93">
        <v>31.5</v>
      </c>
      <c r="R18" s="93">
        <v>46.5</v>
      </c>
      <c r="S18" s="93">
        <v>42.65</v>
      </c>
      <c r="T18" s="93">
        <v>20.171428571428571</v>
      </c>
      <c r="U18" s="93">
        <v>50</v>
      </c>
      <c r="V18" s="93"/>
      <c r="W18" s="93">
        <v>15</v>
      </c>
      <c r="X18" s="93"/>
      <c r="Y18" s="93"/>
      <c r="Z18" s="93"/>
      <c r="AA18" s="93" t="e">
        <v>#DIV/0!</v>
      </c>
      <c r="AB18" s="93"/>
      <c r="AC18" s="93"/>
      <c r="AD18" s="93" t="e">
        <v>#DIV/0!</v>
      </c>
      <c r="AE18" s="93">
        <v>38.222222222222221</v>
      </c>
      <c r="AF18" s="93"/>
      <c r="AG18" s="93">
        <v>21.8</v>
      </c>
      <c r="AH18" s="93"/>
      <c r="AI18" s="93">
        <v>20</v>
      </c>
      <c r="AJ18" s="93"/>
      <c r="AK18" s="93"/>
      <c r="AL18" s="93">
        <v>27</v>
      </c>
      <c r="AM18" s="93"/>
      <c r="AN18" s="93"/>
      <c r="AO18" s="93"/>
      <c r="AP18" s="93">
        <v>12.727272727272727</v>
      </c>
      <c r="AQ18" s="93" t="e">
        <v>#DIV/0!</v>
      </c>
      <c r="AR18" s="93" t="e">
        <v>#DIV/0!</v>
      </c>
      <c r="AS18" s="93">
        <v>25.875</v>
      </c>
      <c r="AT18" s="93">
        <v>46.93181818181818</v>
      </c>
      <c r="AU18" s="93">
        <v>22.083333333333336</v>
      </c>
      <c r="AV18" s="93"/>
      <c r="AW18" s="93"/>
      <c r="AX18" s="93">
        <v>0</v>
      </c>
      <c r="AY18" s="93">
        <v>27.611894741061413</v>
      </c>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row>
    <row r="19" spans="1:235" ht="15" x14ac:dyDescent="0.25">
      <c r="A19" s="83" t="s">
        <v>346</v>
      </c>
      <c r="B19" s="93">
        <v>15.534373496873494</v>
      </c>
      <c r="C19" s="93" t="e">
        <v>#DIV/0!</v>
      </c>
      <c r="D19" s="93">
        <v>48.259121434121433</v>
      </c>
      <c r="E19" s="93">
        <v>17.083333333333332</v>
      </c>
      <c r="F19" s="93">
        <v>45.833333333333336</v>
      </c>
      <c r="G19" s="93" t="e">
        <v>#DIV/0!</v>
      </c>
      <c r="H19" s="93" t="e">
        <v>#DIV/0!</v>
      </c>
      <c r="I19" s="93">
        <v>29.278799903799904</v>
      </c>
      <c r="J19" s="93">
        <v>29.445401820401816</v>
      </c>
      <c r="K19" s="93">
        <v>33.298520923520925</v>
      </c>
      <c r="L19" s="93">
        <v>18.616498316498319</v>
      </c>
      <c r="M19" s="93">
        <v>22.236507936507937</v>
      </c>
      <c r="N19" s="93">
        <v>29.189393939393938</v>
      </c>
      <c r="O19" s="93">
        <v>7.5</v>
      </c>
      <c r="P19" s="93">
        <v>18</v>
      </c>
      <c r="Q19" s="93">
        <v>31.753841991341989</v>
      </c>
      <c r="R19" s="93">
        <v>44.050264550264551</v>
      </c>
      <c r="S19" s="93">
        <v>39.073340548340546</v>
      </c>
      <c r="T19" s="93">
        <v>20.171428571428574</v>
      </c>
      <c r="U19" s="93">
        <v>62.5</v>
      </c>
      <c r="V19" s="93">
        <v>32.5</v>
      </c>
      <c r="W19" s="93">
        <v>15</v>
      </c>
      <c r="X19" s="93" t="e">
        <v>#DIV/0!</v>
      </c>
      <c r="Y19" s="93">
        <v>42.5</v>
      </c>
      <c r="Z19" s="93">
        <v>37.7137987012987</v>
      </c>
      <c r="AA19" s="93" t="e">
        <v>#DIV/0!</v>
      </c>
      <c r="AB19" s="93" t="e">
        <v>#DIV/0!</v>
      </c>
      <c r="AC19" s="93">
        <v>45.765469715469713</v>
      </c>
      <c r="AD19" s="93" t="e">
        <v>#DIV/0!</v>
      </c>
      <c r="AE19" s="93">
        <v>33.200727513227513</v>
      </c>
      <c r="AF19" s="93">
        <v>14.347222222222221</v>
      </c>
      <c r="AG19" s="93">
        <v>25.426833814333818</v>
      </c>
      <c r="AH19" s="93" t="e">
        <v>#DIV/0!</v>
      </c>
      <c r="AI19" s="93">
        <v>20</v>
      </c>
      <c r="AJ19" s="93">
        <v>28.822390572390571</v>
      </c>
      <c r="AK19" s="93">
        <v>13.207864820364824</v>
      </c>
      <c r="AL19" s="93">
        <v>19.816666666666666</v>
      </c>
      <c r="AM19" s="93">
        <v>2.0833333333333335</v>
      </c>
      <c r="AN19" s="93" t="e">
        <v>#DIV/0!</v>
      </c>
      <c r="AO19" s="93">
        <v>41.965277777777779</v>
      </c>
      <c r="AP19" s="93">
        <v>13.106992544492542</v>
      </c>
      <c r="AQ19" s="93" t="e">
        <v>#DIV/0!</v>
      </c>
      <c r="AR19" s="93" t="e">
        <v>#DIV/0!</v>
      </c>
      <c r="AS19" s="93">
        <v>32.031385281385283</v>
      </c>
      <c r="AT19" s="93">
        <v>42.830441317941315</v>
      </c>
      <c r="AU19" s="93">
        <v>24.159331409331411</v>
      </c>
      <c r="AV19" s="93" t="e">
        <v>#DIV/0!</v>
      </c>
      <c r="AW19" s="93">
        <v>41.25</v>
      </c>
      <c r="AX19" s="93">
        <v>0</v>
      </c>
      <c r="AY19" s="93">
        <v>28.084588246511323</v>
      </c>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row>
    <row r="20" spans="1:235" ht="1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row>
    <row r="21" spans="1:235" ht="1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row>
    <row r="22" spans="1:235" ht="1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row>
    <row r="23" spans="1:235" ht="15"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row>
    <row r="24" spans="1:235" ht="15"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row>
    <row r="25" spans="1:235" ht="15"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row>
    <row r="26" spans="1:235"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row>
    <row r="27" spans="1:235" ht="15"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row>
    <row r="28" spans="1:235" ht="15"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row>
    <row r="29" spans="1:235" ht="15"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row>
    <row r="30" spans="1:235" ht="15"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row>
    <row r="31" spans="1:235" ht="15"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row>
    <row r="32" spans="1:235" ht="15"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row>
    <row r="33" spans="1:235" ht="15"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row>
    <row r="34" spans="1:235" ht="15"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row>
    <row r="35" spans="1:235" ht="15"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row>
    <row r="36" spans="1:235" ht="15"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row>
    <row r="37" spans="1:235" ht="15"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row>
    <row r="38" spans="1:235" ht="15" x14ac:dyDescent="0.25">
      <c r="A38" s="85" t="s">
        <v>356</v>
      </c>
      <c r="B38" s="86">
        <v>35</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row>
    <row r="39" spans="1:235" ht="15"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row>
    <row r="40" spans="1:235" ht="15"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row>
    <row r="41" spans="1:235" ht="15"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row>
    <row r="42" spans="1:235" ht="15"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4F2D-56CD-4F6D-9718-C8092BDA9CA6}">
  <dimension ref="A1:M13"/>
  <sheetViews>
    <sheetView workbookViewId="0">
      <selection activeCell="B2" sqref="B2"/>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3</v>
      </c>
      <c r="B2" s="1" t="s">
        <v>223</v>
      </c>
      <c r="C2" s="1">
        <v>19</v>
      </c>
      <c r="D2" s="1">
        <v>14</v>
      </c>
      <c r="E2" s="1">
        <v>14</v>
      </c>
      <c r="F2" s="1">
        <v>49.4</v>
      </c>
      <c r="G2" s="1">
        <v>423</v>
      </c>
      <c r="H2" s="1">
        <v>45773</v>
      </c>
      <c r="I2" s="1">
        <v>22.26</v>
      </c>
      <c r="J2" s="1">
        <v>8.51</v>
      </c>
      <c r="K2" s="1">
        <v>15.68</v>
      </c>
      <c r="L2" s="1">
        <v>1</v>
      </c>
      <c r="M2" s="1">
        <v>0</v>
      </c>
    </row>
    <row r="3" spans="1:13" x14ac:dyDescent="0.2">
      <c r="A3" s="1">
        <v>6</v>
      </c>
      <c r="B3" s="1" t="s">
        <v>228</v>
      </c>
      <c r="C3" s="1">
        <v>17</v>
      </c>
      <c r="D3" s="1">
        <v>10</v>
      </c>
      <c r="E3" s="1">
        <v>10</v>
      </c>
      <c r="F3" s="1">
        <v>39.200000000000003</v>
      </c>
      <c r="G3" s="1">
        <v>249</v>
      </c>
      <c r="H3" s="1">
        <v>45769</v>
      </c>
      <c r="I3" s="1">
        <v>14.64</v>
      </c>
      <c r="J3" s="1">
        <v>6.33</v>
      </c>
      <c r="K3" s="1">
        <v>13.88</v>
      </c>
      <c r="L3" s="1">
        <v>1</v>
      </c>
      <c r="M3" s="1">
        <v>0</v>
      </c>
    </row>
    <row r="4" spans="1:13" x14ac:dyDescent="0.2">
      <c r="A4" s="1">
        <v>23</v>
      </c>
      <c r="B4" s="1" t="s">
        <v>215</v>
      </c>
      <c r="C4" s="1">
        <v>13</v>
      </c>
      <c r="D4" s="1">
        <v>13</v>
      </c>
      <c r="E4" s="1">
        <v>12</v>
      </c>
      <c r="F4" s="1">
        <v>30</v>
      </c>
      <c r="G4" s="1">
        <v>286</v>
      </c>
      <c r="H4" s="1" t="s">
        <v>236</v>
      </c>
      <c r="I4" s="1">
        <v>22</v>
      </c>
      <c r="J4" s="1">
        <v>9.5299999999999994</v>
      </c>
      <c r="K4" s="1">
        <v>13.84</v>
      </c>
      <c r="L4" s="1">
        <v>0</v>
      </c>
      <c r="M4" s="1">
        <v>1</v>
      </c>
    </row>
    <row r="5" spans="1:13" x14ac:dyDescent="0.2">
      <c r="A5" s="1">
        <v>32</v>
      </c>
      <c r="B5" s="1" t="s">
        <v>222</v>
      </c>
      <c r="C5" s="1">
        <v>11</v>
      </c>
      <c r="D5" s="1">
        <v>14</v>
      </c>
      <c r="E5" s="1">
        <v>14</v>
      </c>
      <c r="F5" s="1">
        <v>41</v>
      </c>
      <c r="G5" s="1">
        <v>376</v>
      </c>
      <c r="H5" s="2">
        <v>45700</v>
      </c>
      <c r="I5" s="1">
        <v>34.18</v>
      </c>
      <c r="J5" s="1">
        <v>9.17</v>
      </c>
      <c r="K5" s="1">
        <v>22.36</v>
      </c>
      <c r="L5" s="1">
        <v>0</v>
      </c>
      <c r="M5" s="1">
        <v>0</v>
      </c>
    </row>
    <row r="6" spans="1:13" x14ac:dyDescent="0.2">
      <c r="A6" s="1">
        <v>38</v>
      </c>
      <c r="B6" s="1" t="s">
        <v>221</v>
      </c>
      <c r="C6" s="1">
        <v>9</v>
      </c>
      <c r="D6" s="1">
        <v>11</v>
      </c>
      <c r="E6" s="1">
        <v>11</v>
      </c>
      <c r="F6" s="1">
        <v>36.299999999999997</v>
      </c>
      <c r="G6" s="1">
        <v>288</v>
      </c>
      <c r="H6" s="2">
        <v>45727</v>
      </c>
      <c r="I6" s="1">
        <v>32</v>
      </c>
      <c r="J6" s="1">
        <v>7.89</v>
      </c>
      <c r="K6" s="1">
        <v>24.33</v>
      </c>
      <c r="L6" s="1">
        <v>0</v>
      </c>
      <c r="M6" s="1">
        <v>0</v>
      </c>
    </row>
    <row r="7" spans="1:13" x14ac:dyDescent="0.2">
      <c r="A7" s="1">
        <v>44</v>
      </c>
      <c r="B7" s="1" t="s">
        <v>227</v>
      </c>
      <c r="C7" s="1">
        <v>8</v>
      </c>
      <c r="D7" s="1">
        <v>5</v>
      </c>
      <c r="E7" s="1">
        <v>5</v>
      </c>
      <c r="F7" s="1">
        <v>13</v>
      </c>
      <c r="G7" s="1">
        <v>149</v>
      </c>
      <c r="H7" s="2">
        <v>45771</v>
      </c>
      <c r="I7" s="1">
        <v>18.62</v>
      </c>
      <c r="J7" s="1">
        <v>11.46</v>
      </c>
      <c r="K7" s="1">
        <v>9.75</v>
      </c>
      <c r="L7" s="1">
        <v>1</v>
      </c>
      <c r="M7" s="1">
        <v>0</v>
      </c>
    </row>
    <row r="8" spans="1:13" x14ac:dyDescent="0.2">
      <c r="A8" s="1">
        <v>46</v>
      </c>
      <c r="B8" s="1" t="s">
        <v>229</v>
      </c>
      <c r="C8" s="1">
        <v>7</v>
      </c>
      <c r="D8" s="1">
        <v>6</v>
      </c>
      <c r="E8" s="1">
        <v>5</v>
      </c>
      <c r="F8" s="1">
        <v>15</v>
      </c>
      <c r="G8" s="1">
        <v>128</v>
      </c>
      <c r="H8" s="1">
        <v>45739</v>
      </c>
      <c r="I8" s="1">
        <v>18.28</v>
      </c>
      <c r="J8" s="1">
        <v>8.5299999999999994</v>
      </c>
      <c r="K8" s="1">
        <v>12.85</v>
      </c>
      <c r="L8" s="1">
        <v>0</v>
      </c>
      <c r="M8" s="1">
        <v>0</v>
      </c>
    </row>
    <row r="9" spans="1:13" x14ac:dyDescent="0.2">
      <c r="A9" s="1">
        <v>49</v>
      </c>
      <c r="B9" s="1" t="s">
        <v>224</v>
      </c>
      <c r="C9" s="1">
        <v>6</v>
      </c>
      <c r="D9" s="1">
        <v>13</v>
      </c>
      <c r="E9" s="1">
        <v>8</v>
      </c>
      <c r="F9" s="1">
        <v>14</v>
      </c>
      <c r="G9" s="1">
        <v>120</v>
      </c>
      <c r="H9" s="1">
        <v>45702</v>
      </c>
      <c r="I9" s="1">
        <v>20</v>
      </c>
      <c r="J9" s="1">
        <v>8.57</v>
      </c>
      <c r="K9" s="1">
        <v>14</v>
      </c>
      <c r="L9" s="1">
        <v>0</v>
      </c>
      <c r="M9" s="1">
        <v>0</v>
      </c>
    </row>
    <row r="10" spans="1:13" x14ac:dyDescent="0.2">
      <c r="A10" s="1">
        <v>50</v>
      </c>
      <c r="B10" s="1" t="s">
        <v>225</v>
      </c>
      <c r="C10" s="1">
        <v>6</v>
      </c>
      <c r="D10" s="1">
        <v>5</v>
      </c>
      <c r="E10" s="1">
        <v>5</v>
      </c>
      <c r="F10" s="1">
        <v>12</v>
      </c>
      <c r="G10" s="1">
        <v>109</v>
      </c>
      <c r="H10" s="2" t="s">
        <v>237</v>
      </c>
      <c r="I10" s="1">
        <v>18.16</v>
      </c>
      <c r="J10" s="1">
        <v>9.08</v>
      </c>
      <c r="K10" s="1">
        <v>12</v>
      </c>
      <c r="L10" s="1">
        <v>0</v>
      </c>
      <c r="M10" s="1">
        <v>0</v>
      </c>
    </row>
    <row r="11" spans="1:13" x14ac:dyDescent="0.2">
      <c r="A11" s="1">
        <v>89</v>
      </c>
      <c r="B11" s="1" t="s">
        <v>350</v>
      </c>
      <c r="C11" s="1">
        <v>1</v>
      </c>
      <c r="D11" s="1">
        <v>2</v>
      </c>
      <c r="E11" s="1">
        <v>2</v>
      </c>
      <c r="F11" s="1">
        <v>7</v>
      </c>
      <c r="G11" s="1">
        <v>55</v>
      </c>
      <c r="H11" s="1">
        <v>45683</v>
      </c>
      <c r="I11" s="1">
        <v>55</v>
      </c>
      <c r="J11" s="1">
        <v>7.85</v>
      </c>
      <c r="K11" s="1">
        <v>42</v>
      </c>
      <c r="L11" s="1">
        <v>0</v>
      </c>
      <c r="M11" s="1">
        <v>0</v>
      </c>
    </row>
    <row r="12" spans="1:13" x14ac:dyDescent="0.2">
      <c r="A12" s="1">
        <v>102</v>
      </c>
      <c r="B12" s="1" t="s">
        <v>244</v>
      </c>
      <c r="C12" s="1">
        <v>1</v>
      </c>
      <c r="D12" s="1">
        <v>2</v>
      </c>
      <c r="E12" s="1">
        <v>2</v>
      </c>
      <c r="F12" s="1">
        <v>4</v>
      </c>
      <c r="G12" s="1">
        <v>53</v>
      </c>
      <c r="H12" s="2" t="s">
        <v>238</v>
      </c>
      <c r="I12" s="1">
        <v>53</v>
      </c>
      <c r="J12" s="1">
        <v>13.25</v>
      </c>
      <c r="K12" s="1">
        <v>24</v>
      </c>
      <c r="L12" s="1">
        <v>0</v>
      </c>
      <c r="M12" s="1">
        <v>0</v>
      </c>
    </row>
    <row r="13" spans="1:13" x14ac:dyDescent="0.2">
      <c r="A13" s="1">
        <v>103</v>
      </c>
      <c r="B13" s="1" t="s">
        <v>230</v>
      </c>
      <c r="C13" s="1">
        <v>1</v>
      </c>
      <c r="D13" s="1">
        <v>1</v>
      </c>
      <c r="E13" s="1">
        <v>1</v>
      </c>
      <c r="F13" s="1">
        <v>2</v>
      </c>
      <c r="G13" s="1">
        <v>28</v>
      </c>
      <c r="H13" s="1">
        <v>45685</v>
      </c>
      <c r="I13" s="1">
        <v>28</v>
      </c>
      <c r="J13" s="1">
        <v>14</v>
      </c>
      <c r="K13" s="1">
        <v>12</v>
      </c>
      <c r="L13" s="1">
        <v>0</v>
      </c>
      <c r="M13"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6D3E-4004-4681-897C-F5E9BD71BDD9}">
  <sheetPr>
    <tabColor theme="9" tint="0.59999389629810485"/>
  </sheetPr>
  <dimension ref="A1:AS34"/>
  <sheetViews>
    <sheetView zoomScale="90" zoomScaleNormal="90" workbookViewId="0">
      <pane xSplit="3" topLeftCell="R1" activePane="topRight" state="frozen"/>
      <selection activeCell="AM9" sqref="AM9"/>
      <selection pane="topRight" activeCell="AM2" sqref="AM2:AM27"/>
    </sheetView>
  </sheetViews>
  <sheetFormatPr defaultRowHeight="12" x14ac:dyDescent="0.2"/>
  <cols>
    <col min="1" max="1" width="20.2851562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20.2851562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165</v>
      </c>
      <c r="B2" s="1" t="s">
        <v>155</v>
      </c>
      <c r="C2" s="4" t="s">
        <v>69</v>
      </c>
      <c r="D2" s="3" t="str">
        <f>IFERROR(VLOOKUP($A2,lsg_mvp!$B:$K,COLUMN(D1)-2,FALSE),"")</f>
        <v/>
      </c>
      <c r="E2" s="1" t="str">
        <f>IFERROR(VLOOKUP($A2,lsg_mvp!$B:$K,COLUMN(E1)-2,FALSE),"")</f>
        <v/>
      </c>
      <c r="F2" s="1" t="str">
        <f>IFERROR(VLOOKUP($A2,lsg_mvp!$B:$K,COLUMN(F1)-2,FALSE),"")</f>
        <v/>
      </c>
      <c r="G2" s="1" t="str">
        <f>IFERROR(VLOOKUP($A2,lsg_mvp!$B:$K,COLUMN(G1)-2,FALSE),"")</f>
        <v/>
      </c>
      <c r="H2" s="1" t="str">
        <f>IFERROR(VLOOKUP($A2,lsg_mvp!$B:$K,COLUMN(H1)-2,FALSE),"")</f>
        <v/>
      </c>
      <c r="I2" s="1" t="str">
        <f>IFERROR(VLOOKUP($A2,lsg_mvp!$B:$K,COLUMN(I1)-2,FALSE),"")</f>
        <v/>
      </c>
      <c r="J2" s="1" t="str">
        <f>IFERROR(VLOOKUP($A2,lsg_mvp!$B:$K,COLUMN(J1)-2,FALSE),"")</f>
        <v/>
      </c>
      <c r="K2" s="1" t="str">
        <f>IFERROR(VLOOKUP($A2,lsg_mvp!$B:$K,COLUMN(K1)-2,FALSE),"")</f>
        <v/>
      </c>
      <c r="L2" s="4" t="str">
        <f>IFERROR(VLOOKUP($A2,lsg_mvp!$B:$K,COLUMN(L1)-2,FALSE),"")</f>
        <v/>
      </c>
      <c r="M2" s="3" t="str">
        <f>IFERROR(VLOOKUP($A2,lsg_batting!$B:$N,COLUMN(M1)-11,FALSE),"")</f>
        <v/>
      </c>
      <c r="N2" s="1" t="str">
        <f>IFERROR(VLOOKUP($A2,lsg_batting!$B:$N,COLUMN(N1)-11,FALSE),"")</f>
        <v/>
      </c>
      <c r="O2" s="1" t="str">
        <f>IFERROR(VLOOKUP($A2,lsg_batting!$B:$N,COLUMN(O1)-11,FALSE),"")</f>
        <v/>
      </c>
      <c r="P2" s="1" t="str">
        <f>IFERROR(VLOOKUP($A2,lsg_batting!$B:$N,COLUMN(P1)-11,FALSE),"")</f>
        <v/>
      </c>
      <c r="Q2" s="1" t="str">
        <f>IFERROR(VLOOKUP($A2,lsg_batting!$B:$N,COLUMN(Q1)-11,FALSE),"")</f>
        <v/>
      </c>
      <c r="R2" s="1" t="str">
        <f>IFERROR(VLOOKUP($A2,lsg_batting!$B:$N,COLUMN(R1)-11,FALSE),"")</f>
        <v/>
      </c>
      <c r="S2" s="1" t="str">
        <f>IFERROR(VLOOKUP($A2,lsg_batting!$B:$N,COLUMN(S1)-11,FALSE),"")</f>
        <v/>
      </c>
      <c r="T2" s="1" t="str">
        <f>IFERROR(VLOOKUP($A2,lsg_batting!$B:$N,COLUMN(T1)-11,FALSE),"")</f>
        <v/>
      </c>
      <c r="U2" s="1" t="str">
        <f>IFERROR(VLOOKUP($A2,lsg_batting!$B:$N,COLUMN(U1)-11,FALSE),"")</f>
        <v/>
      </c>
      <c r="V2" s="1" t="str">
        <f>IFERROR(VLOOKUP($A2,lsg_batting!$B:$N,COLUMN(V1)-11,FALSE),"")</f>
        <v/>
      </c>
      <c r="W2" s="1" t="str">
        <f>IFERROR(VLOOKUP($A2,lsg_batting!$B:$N,COLUMN(W1)-11,FALSE),"")</f>
        <v/>
      </c>
      <c r="X2" s="4" t="str">
        <f>IFERROR(VLOOKUP($A2,lsg_batting!$B:$N,COLUMN(X1)-11,FALSE),"")</f>
        <v/>
      </c>
      <c r="Y2" s="3" t="str">
        <f>IFERROR(VLOOKUP($A2,lsg_bowling!$B:$M,COLUMN(Y1)-23,FALSE),"")</f>
        <v/>
      </c>
      <c r="Z2" s="1" t="str">
        <f>IFERROR(VLOOKUP($A2,lsg_bowling!$B:$M,COLUMN(Z1)-23,FALSE),"")</f>
        <v/>
      </c>
      <c r="AA2" s="1" t="str">
        <f>IFERROR(VLOOKUP($A2,lsg_bowling!$B:$M,COLUMN(AA1)-23,FALSE),"")</f>
        <v/>
      </c>
      <c r="AB2" s="1" t="str">
        <f>IFERROR(VLOOKUP($A2,lsg_bowling!$B:$M,COLUMN(AB1)-23,FALSE),"")</f>
        <v/>
      </c>
      <c r="AC2" s="1" t="str">
        <f>IFERROR(VLOOKUP($A2,lsg_bowling!$B:$M,COLUMN(AC1)-23,FALSE),"")</f>
        <v/>
      </c>
      <c r="AD2" s="1" t="str">
        <f>IFERROR(VLOOKUP($A2,lsg_bowling!$B:$M,COLUMN(AD1)-23,FALSE),"")</f>
        <v/>
      </c>
      <c r="AE2" s="1" t="str">
        <f>IFERROR(VLOOKUP($A2,lsg_bowling!$B:$M,COLUMN(AE1)-23,FALSE),"")</f>
        <v/>
      </c>
      <c r="AF2" s="1" t="str">
        <f>IFERROR(VLOOKUP($A2,lsg_bowling!$B:$M,COLUMN(AF1)-23,FALSE),"")</f>
        <v/>
      </c>
      <c r="AG2" s="1" t="str">
        <f>IFERROR(VLOOKUP($A2,lsg_bowling!$B:$M,COLUMN(AG1)-23,FALSE),"")</f>
        <v/>
      </c>
      <c r="AH2" s="1" t="str">
        <f>IFERROR(VLOOKUP($A2,lsg_bowling!$B:$M,COLUMN(AH1)-23,FALSE),"")</f>
        <v/>
      </c>
      <c r="AI2" s="1" t="str">
        <f>IFERROR(VLOOKUP($A2,lsg_bowling!$B:$M,COLUMN(AI1)-23,FALSE),"")</f>
        <v/>
      </c>
      <c r="AJ2" s="23">
        <f>IFERROR((M2 - VALUE(SUBSTITUTE(Q2,"*","")))/(O2-1),0)</f>
        <v>0</v>
      </c>
      <c r="AK2" s="22" t="str">
        <f>IFERROR(F2/E2,"")</f>
        <v/>
      </c>
      <c r="AL2" s="22" t="str">
        <f>IFERROR(J2/E2,"")</f>
        <v/>
      </c>
      <c r="AM2" s="22" t="str">
        <f>IFERROR(AJ2*1 + AK2*25 + AL2*15,"")</f>
        <v/>
      </c>
      <c r="AN2" s="22" t="str">
        <f>IFERROR(AJ2*1 + AK2*25 + AL2*15 + IFERROR(K2/E2,"")*15,"")</f>
        <v/>
      </c>
      <c r="AO2" s="29" t="str">
        <f>IFERROR(AVERAGE(RANK(AJ2,$AJ$2:$AJ$27),RANK(AK2,$AK$2:$AK$27),RANK(AL2,$AL$2:$AL$27)),"")</f>
        <v/>
      </c>
      <c r="AP2" s="19" t="str">
        <f>IFERROR(RANK(AO2,$AO$2:$AO$27,1),"")</f>
        <v/>
      </c>
      <c r="AQ2" s="1">
        <f>MAX(E2,N2,Z2)</f>
        <v>0</v>
      </c>
      <c r="AR2" s="49" t="str">
        <f>A2</f>
        <v>Mohsin Khan</v>
      </c>
    </row>
    <row r="3" spans="1:45" x14ac:dyDescent="0.2">
      <c r="A3" s="3" t="s">
        <v>174</v>
      </c>
      <c r="B3" s="1" t="s">
        <v>155</v>
      </c>
      <c r="C3" s="4" t="s">
        <v>68</v>
      </c>
      <c r="D3" s="3" t="str">
        <f>IFERROR(VLOOKUP($A3,lsg_mvp!$B:$K,COLUMN(D2)-2,FALSE),"")</f>
        <v/>
      </c>
      <c r="E3" s="1" t="str">
        <f>IFERROR(VLOOKUP($A3,lsg_mvp!$B:$K,COLUMN(E2)-2,FALSE),"")</f>
        <v/>
      </c>
      <c r="F3" s="1" t="str">
        <f>IFERROR(VLOOKUP($A3,lsg_mvp!$B:$K,COLUMN(F2)-2,FALSE),"")</f>
        <v/>
      </c>
      <c r="G3" s="1" t="str">
        <f>IFERROR(VLOOKUP($A3,lsg_mvp!$B:$K,COLUMN(G2)-2,FALSE),"")</f>
        <v/>
      </c>
      <c r="H3" s="1" t="str">
        <f>IFERROR(VLOOKUP($A3,lsg_mvp!$B:$K,COLUMN(H2)-2,FALSE),"")</f>
        <v/>
      </c>
      <c r="I3" s="1" t="str">
        <f>IFERROR(VLOOKUP($A3,lsg_mvp!$B:$K,COLUMN(I2)-2,FALSE),"")</f>
        <v/>
      </c>
      <c r="J3" s="1" t="str">
        <f>IFERROR(VLOOKUP($A3,lsg_mvp!$B:$K,COLUMN(J2)-2,FALSE),"")</f>
        <v/>
      </c>
      <c r="K3" s="1" t="str">
        <f>IFERROR(VLOOKUP($A3,lsg_mvp!$B:$K,COLUMN(K2)-2,FALSE),"")</f>
        <v/>
      </c>
      <c r="L3" s="4" t="str">
        <f>IFERROR(VLOOKUP($A3,lsg_mvp!$B:$K,COLUMN(L2)-2,FALSE),"")</f>
        <v/>
      </c>
      <c r="M3" s="3" t="str">
        <f>IFERROR(VLOOKUP($A3,lsg_batting!$B:$N,COLUMN(M2)-11,FALSE),"")</f>
        <v/>
      </c>
      <c r="N3" s="1" t="str">
        <f>IFERROR(VLOOKUP($A3,lsg_batting!$B:$N,COLUMN(N2)-11,FALSE),"")</f>
        <v/>
      </c>
      <c r="O3" s="1" t="str">
        <f>IFERROR(VLOOKUP($A3,lsg_batting!$B:$N,COLUMN(O2)-11,FALSE),"")</f>
        <v/>
      </c>
      <c r="P3" s="1" t="str">
        <f>IFERROR(VLOOKUP($A3,lsg_batting!$B:$N,COLUMN(P2)-11,FALSE),"")</f>
        <v/>
      </c>
      <c r="Q3" s="1" t="str">
        <f>IFERROR(VLOOKUP($A3,lsg_batting!$B:$N,COLUMN(Q2)-11,FALSE),"")</f>
        <v/>
      </c>
      <c r="R3" s="1" t="str">
        <f>IFERROR(VLOOKUP($A3,lsg_batting!$B:$N,COLUMN(R2)-11,FALSE),"")</f>
        <v/>
      </c>
      <c r="S3" s="1" t="str">
        <f>IFERROR(VLOOKUP($A3,lsg_batting!$B:$N,COLUMN(S2)-11,FALSE),"")</f>
        <v/>
      </c>
      <c r="T3" s="1" t="str">
        <f>IFERROR(VLOOKUP($A3,lsg_batting!$B:$N,COLUMN(T2)-11,FALSE),"")</f>
        <v/>
      </c>
      <c r="U3" s="1" t="str">
        <f>IFERROR(VLOOKUP($A3,lsg_batting!$B:$N,COLUMN(U2)-11,FALSE),"")</f>
        <v/>
      </c>
      <c r="V3" s="1" t="str">
        <f>IFERROR(VLOOKUP($A3,lsg_batting!$B:$N,COLUMN(V2)-11,FALSE),"")</f>
        <v/>
      </c>
      <c r="W3" s="1" t="str">
        <f>IFERROR(VLOOKUP($A3,lsg_batting!$B:$N,COLUMN(W2)-11,FALSE),"")</f>
        <v/>
      </c>
      <c r="X3" s="4" t="str">
        <f>IFERROR(VLOOKUP($A3,lsg_batting!$B:$N,COLUMN(X2)-11,FALSE),"")</f>
        <v/>
      </c>
      <c r="Y3" s="3" t="str">
        <f>IFERROR(VLOOKUP($A3,lsg_bowling!$B:$M,COLUMN(Y2)-23,FALSE),"")</f>
        <v/>
      </c>
      <c r="Z3" s="1" t="str">
        <f>IFERROR(VLOOKUP($A3,lsg_bowling!$B:$M,COLUMN(Z2)-23,FALSE),"")</f>
        <v/>
      </c>
      <c r="AA3" s="1" t="str">
        <f>IFERROR(VLOOKUP($A3,lsg_bowling!$B:$M,COLUMN(AA2)-23,FALSE),"")</f>
        <v/>
      </c>
      <c r="AB3" s="1" t="str">
        <f>IFERROR(VLOOKUP($A3,lsg_bowling!$B:$M,COLUMN(AB2)-23,FALSE),"")</f>
        <v/>
      </c>
      <c r="AC3" s="1" t="str">
        <f>IFERROR(VLOOKUP($A3,lsg_bowling!$B:$M,COLUMN(AC2)-23,FALSE),"")</f>
        <v/>
      </c>
      <c r="AD3" s="1" t="str">
        <f>IFERROR(VLOOKUP($A3,lsg_bowling!$B:$M,COLUMN(AD2)-23,FALSE),"")</f>
        <v/>
      </c>
      <c r="AE3" s="1" t="str">
        <f>IFERROR(VLOOKUP($A3,lsg_bowling!$B:$M,COLUMN(AE2)-23,FALSE),"")</f>
        <v/>
      </c>
      <c r="AF3" s="1" t="str">
        <f>IFERROR(VLOOKUP($A3,lsg_bowling!$B:$M,COLUMN(AF2)-23,FALSE),"")</f>
        <v/>
      </c>
      <c r="AG3" s="1" t="str">
        <f>IFERROR(VLOOKUP($A3,lsg_bowling!$B:$M,COLUMN(AG2)-23,FALSE),"")</f>
        <v/>
      </c>
      <c r="AH3" s="1" t="str">
        <f>IFERROR(VLOOKUP($A3,lsg_bowling!$B:$M,COLUMN(AH2)-23,FALSE),"")</f>
        <v/>
      </c>
      <c r="AI3" s="1" t="str">
        <f>IFERROR(VLOOKUP($A3,lsg_bowling!$B:$M,COLUMN(AI2)-23,FALSE),"")</f>
        <v/>
      </c>
      <c r="AJ3" s="23">
        <f>IFERROR((M3 - VALUE(SUBSTITUTE(Q3,"*","")))/(O3-1),0)</f>
        <v>0</v>
      </c>
      <c r="AK3" s="22" t="str">
        <f>IFERROR(F3/E3,"")</f>
        <v/>
      </c>
      <c r="AL3" s="22" t="str">
        <f>IFERROR(J3/E3,"")</f>
        <v/>
      </c>
      <c r="AM3" s="22" t="str">
        <f>IFERROR(AJ3*1 + AK3*25 + AL3*15,"")</f>
        <v/>
      </c>
      <c r="AN3" s="22" t="str">
        <f>IFERROR(AJ3*1 + AK3*25 + AL3*15 + IFERROR(K3/E3,"")*15,"")</f>
        <v/>
      </c>
      <c r="AO3" s="29" t="str">
        <f>IFERROR(AVERAGE(RANK(AJ3,$AJ$2:$AJ$27),RANK(AK3,$AK$2:$AK$27),RANK(AL3,$AL$2:$AL$27)),"")</f>
        <v/>
      </c>
      <c r="AP3" s="20" t="str">
        <f>IFERROR(RANK(AO3,$AO$2:$AO$27,1),"")</f>
        <v/>
      </c>
      <c r="AQ3" s="1">
        <f>MAX(E3,N3,Z3)</f>
        <v>0</v>
      </c>
      <c r="AR3" s="49" t="str">
        <f>A3</f>
        <v>Aryan Juyal</v>
      </c>
    </row>
    <row r="4" spans="1:45" x14ac:dyDescent="0.2">
      <c r="A4" s="3" t="s">
        <v>183</v>
      </c>
      <c r="B4" s="1" t="s">
        <v>155</v>
      </c>
      <c r="C4" s="4" t="s">
        <v>70</v>
      </c>
      <c r="D4" s="3" t="str">
        <f>IFERROR(VLOOKUP($A4,lsg_mvp!$B:$K,COLUMN(D3)-2,FALSE),"")</f>
        <v/>
      </c>
      <c r="E4" s="1" t="str">
        <f>IFERROR(VLOOKUP($A4,lsg_mvp!$B:$K,COLUMN(E3)-2,FALSE),"")</f>
        <v/>
      </c>
      <c r="F4" s="1" t="str">
        <f>IFERROR(VLOOKUP($A4,lsg_mvp!$B:$K,COLUMN(F3)-2,FALSE),"")</f>
        <v/>
      </c>
      <c r="G4" s="1" t="str">
        <f>IFERROR(VLOOKUP($A4,lsg_mvp!$B:$K,COLUMN(G3)-2,FALSE),"")</f>
        <v/>
      </c>
      <c r="H4" s="1" t="str">
        <f>IFERROR(VLOOKUP($A4,lsg_mvp!$B:$K,COLUMN(H3)-2,FALSE),"")</f>
        <v/>
      </c>
      <c r="I4" s="1" t="str">
        <f>IFERROR(VLOOKUP($A4,lsg_mvp!$B:$K,COLUMN(I3)-2,FALSE),"")</f>
        <v/>
      </c>
      <c r="J4" s="1" t="str">
        <f>IFERROR(VLOOKUP($A4,lsg_mvp!$B:$K,COLUMN(J3)-2,FALSE),"")</f>
        <v/>
      </c>
      <c r="K4" s="1" t="str">
        <f>IFERROR(VLOOKUP($A4,lsg_mvp!$B:$K,COLUMN(K3)-2,FALSE),"")</f>
        <v/>
      </c>
      <c r="L4" s="4" t="str">
        <f>IFERROR(VLOOKUP($A4,lsg_mvp!$B:$K,COLUMN(L3)-2,FALSE),"")</f>
        <v/>
      </c>
      <c r="M4" s="3" t="str">
        <f>IFERROR(VLOOKUP($A4,lsg_batting!$B:$N,COLUMN(M3)-11,FALSE),"")</f>
        <v/>
      </c>
      <c r="N4" s="1" t="str">
        <f>IFERROR(VLOOKUP($A4,lsg_batting!$B:$N,COLUMN(N3)-11,FALSE),"")</f>
        <v/>
      </c>
      <c r="O4" s="1" t="str">
        <f>IFERROR(VLOOKUP($A4,lsg_batting!$B:$N,COLUMN(O3)-11,FALSE),"")</f>
        <v/>
      </c>
      <c r="P4" s="1" t="str">
        <f>IFERROR(VLOOKUP($A4,lsg_batting!$B:$N,COLUMN(P3)-11,FALSE),"")</f>
        <v/>
      </c>
      <c r="Q4" s="1" t="str">
        <f>IFERROR(VLOOKUP($A4,lsg_batting!$B:$N,COLUMN(Q3)-11,FALSE),"")</f>
        <v/>
      </c>
      <c r="R4" s="1" t="str">
        <f>IFERROR(VLOOKUP($A4,lsg_batting!$B:$N,COLUMN(R3)-11,FALSE),"")</f>
        <v/>
      </c>
      <c r="S4" s="1" t="str">
        <f>IFERROR(VLOOKUP($A4,lsg_batting!$B:$N,COLUMN(S3)-11,FALSE),"")</f>
        <v/>
      </c>
      <c r="T4" s="1" t="str">
        <f>IFERROR(VLOOKUP($A4,lsg_batting!$B:$N,COLUMN(T3)-11,FALSE),"")</f>
        <v/>
      </c>
      <c r="U4" s="1" t="str">
        <f>IFERROR(VLOOKUP($A4,lsg_batting!$B:$N,COLUMN(U3)-11,FALSE),"")</f>
        <v/>
      </c>
      <c r="V4" s="1" t="str">
        <f>IFERROR(VLOOKUP($A4,lsg_batting!$B:$N,COLUMN(V3)-11,FALSE),"")</f>
        <v/>
      </c>
      <c r="W4" s="1" t="str">
        <f>IFERROR(VLOOKUP($A4,lsg_batting!$B:$N,COLUMN(W3)-11,FALSE),"")</f>
        <v/>
      </c>
      <c r="X4" s="4" t="str">
        <f>IFERROR(VLOOKUP($A4,lsg_batting!$B:$N,COLUMN(X3)-11,FALSE),"")</f>
        <v/>
      </c>
      <c r="Y4" s="3" t="str">
        <f>IFERROR(VLOOKUP($A4,lsg_bowling!$B:$M,COLUMN(Y3)-23,FALSE),"")</f>
        <v/>
      </c>
      <c r="Z4" s="1" t="str">
        <f>IFERROR(VLOOKUP($A4,lsg_bowling!$B:$M,COLUMN(Z3)-23,FALSE),"")</f>
        <v/>
      </c>
      <c r="AA4" s="1" t="str">
        <f>IFERROR(VLOOKUP($A4,lsg_bowling!$B:$M,COLUMN(AA3)-23,FALSE),"")</f>
        <v/>
      </c>
      <c r="AB4" s="1" t="str">
        <f>IFERROR(VLOOKUP($A4,lsg_bowling!$B:$M,COLUMN(AB3)-23,FALSE),"")</f>
        <v/>
      </c>
      <c r="AC4" s="1" t="str">
        <f>IFERROR(VLOOKUP($A4,lsg_bowling!$B:$M,COLUMN(AC3)-23,FALSE),"")</f>
        <v/>
      </c>
      <c r="AD4" s="1" t="str">
        <f>IFERROR(VLOOKUP($A4,lsg_bowling!$B:$M,COLUMN(AD3)-23,FALSE),"")</f>
        <v/>
      </c>
      <c r="AE4" s="1" t="str">
        <f>IFERROR(VLOOKUP($A4,lsg_bowling!$B:$M,COLUMN(AE3)-23,FALSE),"")</f>
        <v/>
      </c>
      <c r="AF4" s="1" t="str">
        <f>IFERROR(VLOOKUP($A4,lsg_bowling!$B:$M,COLUMN(AF3)-23,FALSE),"")</f>
        <v/>
      </c>
      <c r="AG4" s="1" t="str">
        <f>IFERROR(VLOOKUP($A4,lsg_bowling!$B:$M,COLUMN(AG3)-23,FALSE),"")</f>
        <v/>
      </c>
      <c r="AH4" s="1" t="str">
        <f>IFERROR(VLOOKUP($A4,lsg_bowling!$B:$M,COLUMN(AH3)-23,FALSE),"")</f>
        <v/>
      </c>
      <c r="AI4" s="1" t="str">
        <f>IFERROR(VLOOKUP($A4,lsg_bowling!$B:$M,COLUMN(AI3)-23,FALSE),"")</f>
        <v/>
      </c>
      <c r="AJ4" s="23">
        <f>IFERROR((M4 - VALUE(SUBSTITUTE(Q4,"*","")))/(O4-1),0)</f>
        <v>0</v>
      </c>
      <c r="AK4" s="22" t="str">
        <f>IFERROR(F4/E4,"")</f>
        <v/>
      </c>
      <c r="AL4" s="22" t="str">
        <f>IFERROR(J4/E4,"")</f>
        <v/>
      </c>
      <c r="AM4" s="22" t="str">
        <f>IFERROR(AJ4*1 + AK4*25 + AL4*15,"")</f>
        <v/>
      </c>
      <c r="AN4" s="22" t="str">
        <f>IFERROR(AJ4*1 + AK4*25 + AL4*15 + IFERROR(K4/E4,"")*15,"")</f>
        <v/>
      </c>
      <c r="AO4" s="29" t="str">
        <f>IFERROR(AVERAGE(RANK(AJ4,$AJ$2:$AJ$27),RANK(AK4,$AK$2:$AK$27),RANK(AL4,$AL$2:$AL$27)),"")</f>
        <v/>
      </c>
      <c r="AP4" s="20" t="str">
        <f>IFERROR(RANK(AO4,$AO$2:$AO$27,1),"")</f>
        <v/>
      </c>
      <c r="AQ4" s="1">
        <f>MAX(E4,N4,Z4)</f>
        <v>0</v>
      </c>
      <c r="AR4" s="49" t="str">
        <f>A4</f>
        <v>Rajvardhan Hangargekar</v>
      </c>
    </row>
    <row r="5" spans="1:45" x14ac:dyDescent="0.2">
      <c r="A5" s="3" t="s">
        <v>184</v>
      </c>
      <c r="B5" s="1" t="s">
        <v>155</v>
      </c>
      <c r="C5" s="4" t="s">
        <v>70</v>
      </c>
      <c r="D5" s="3" t="str">
        <f>IFERROR(VLOOKUP($A5,lsg_mvp!$B:$K,COLUMN(D4)-2,FALSE),"")</f>
        <v/>
      </c>
      <c r="E5" s="1" t="str">
        <f>IFERROR(VLOOKUP($A5,lsg_mvp!$B:$K,COLUMN(E4)-2,FALSE),"")</f>
        <v/>
      </c>
      <c r="F5" s="1" t="str">
        <f>IFERROR(VLOOKUP($A5,lsg_mvp!$B:$K,COLUMN(F4)-2,FALSE),"")</f>
        <v/>
      </c>
      <c r="G5" s="1" t="str">
        <f>IFERROR(VLOOKUP($A5,lsg_mvp!$B:$K,COLUMN(G4)-2,FALSE),"")</f>
        <v/>
      </c>
      <c r="H5" s="1" t="str">
        <f>IFERROR(VLOOKUP($A5,lsg_mvp!$B:$K,COLUMN(H4)-2,FALSE),"")</f>
        <v/>
      </c>
      <c r="I5" s="1" t="str">
        <f>IFERROR(VLOOKUP($A5,lsg_mvp!$B:$K,COLUMN(I4)-2,FALSE),"")</f>
        <v/>
      </c>
      <c r="J5" s="1" t="str">
        <f>IFERROR(VLOOKUP($A5,lsg_mvp!$B:$K,COLUMN(J4)-2,FALSE),"")</f>
        <v/>
      </c>
      <c r="K5" s="1" t="str">
        <f>IFERROR(VLOOKUP($A5,lsg_mvp!$B:$K,COLUMN(K4)-2,FALSE),"")</f>
        <v/>
      </c>
      <c r="L5" s="4" t="str">
        <f>IFERROR(VLOOKUP($A5,lsg_mvp!$B:$K,COLUMN(L4)-2,FALSE),"")</f>
        <v/>
      </c>
      <c r="M5" s="3" t="str">
        <f>IFERROR(VLOOKUP($A5,lsg_batting!$B:$N,COLUMN(M4)-11,FALSE),"")</f>
        <v/>
      </c>
      <c r="N5" s="1" t="str">
        <f>IFERROR(VLOOKUP($A5,lsg_batting!$B:$N,COLUMN(N4)-11,FALSE),"")</f>
        <v/>
      </c>
      <c r="O5" s="1" t="str">
        <f>IFERROR(VLOOKUP($A5,lsg_batting!$B:$N,COLUMN(O4)-11,FALSE),"")</f>
        <v/>
      </c>
      <c r="P5" s="1" t="str">
        <f>IFERROR(VLOOKUP($A5,lsg_batting!$B:$N,COLUMN(P4)-11,FALSE),"")</f>
        <v/>
      </c>
      <c r="Q5" s="1" t="str">
        <f>IFERROR(VLOOKUP($A5,lsg_batting!$B:$N,COLUMN(Q4)-11,FALSE),"")</f>
        <v/>
      </c>
      <c r="R5" s="1" t="str">
        <f>IFERROR(VLOOKUP($A5,lsg_batting!$B:$N,COLUMN(R4)-11,FALSE),"")</f>
        <v/>
      </c>
      <c r="S5" s="1" t="str">
        <f>IFERROR(VLOOKUP($A5,lsg_batting!$B:$N,COLUMN(S4)-11,FALSE),"")</f>
        <v/>
      </c>
      <c r="T5" s="1" t="str">
        <f>IFERROR(VLOOKUP($A5,lsg_batting!$B:$N,COLUMN(T4)-11,FALSE),"")</f>
        <v/>
      </c>
      <c r="U5" s="1" t="str">
        <f>IFERROR(VLOOKUP($A5,lsg_batting!$B:$N,COLUMN(U4)-11,FALSE),"")</f>
        <v/>
      </c>
      <c r="V5" s="1" t="str">
        <f>IFERROR(VLOOKUP($A5,lsg_batting!$B:$N,COLUMN(V4)-11,FALSE),"")</f>
        <v/>
      </c>
      <c r="W5" s="1" t="str">
        <f>IFERROR(VLOOKUP($A5,lsg_batting!$B:$N,COLUMN(W4)-11,FALSE),"")</f>
        <v/>
      </c>
      <c r="X5" s="4" t="str">
        <f>IFERROR(VLOOKUP($A5,lsg_batting!$B:$N,COLUMN(X4)-11,FALSE),"")</f>
        <v/>
      </c>
      <c r="Y5" s="3" t="str">
        <f>IFERROR(VLOOKUP($A5,lsg_bowling!$B:$M,COLUMN(Y4)-23,FALSE),"")</f>
        <v/>
      </c>
      <c r="Z5" s="1" t="str">
        <f>IFERROR(VLOOKUP($A5,lsg_bowling!$B:$M,COLUMN(Z4)-23,FALSE),"")</f>
        <v/>
      </c>
      <c r="AA5" s="1" t="str">
        <f>IFERROR(VLOOKUP($A5,lsg_bowling!$B:$M,COLUMN(AA4)-23,FALSE),"")</f>
        <v/>
      </c>
      <c r="AB5" s="1" t="str">
        <f>IFERROR(VLOOKUP($A5,lsg_bowling!$B:$M,COLUMN(AB4)-23,FALSE),"")</f>
        <v/>
      </c>
      <c r="AC5" s="1" t="str">
        <f>IFERROR(VLOOKUP($A5,lsg_bowling!$B:$M,COLUMN(AC4)-23,FALSE),"")</f>
        <v/>
      </c>
      <c r="AD5" s="1" t="str">
        <f>IFERROR(VLOOKUP($A5,lsg_bowling!$B:$M,COLUMN(AD4)-23,FALSE),"")</f>
        <v/>
      </c>
      <c r="AE5" s="1" t="str">
        <f>IFERROR(VLOOKUP($A5,lsg_bowling!$B:$M,COLUMN(AE4)-23,FALSE),"")</f>
        <v/>
      </c>
      <c r="AF5" s="1" t="str">
        <f>IFERROR(VLOOKUP($A5,lsg_bowling!$B:$M,COLUMN(AF4)-23,FALSE),"")</f>
        <v/>
      </c>
      <c r="AG5" s="1" t="str">
        <f>IFERROR(VLOOKUP($A5,lsg_bowling!$B:$M,COLUMN(AG4)-23,FALSE),"")</f>
        <v/>
      </c>
      <c r="AH5" s="1" t="str">
        <f>IFERROR(VLOOKUP($A5,lsg_bowling!$B:$M,COLUMN(AH4)-23,FALSE),"")</f>
        <v/>
      </c>
      <c r="AI5" s="1" t="str">
        <f>IFERROR(VLOOKUP($A5,lsg_bowling!$B:$M,COLUMN(AI4)-23,FALSE),"")</f>
        <v/>
      </c>
      <c r="AJ5" s="23">
        <f>IFERROR((M5 - VALUE(SUBSTITUTE(Q5,"*","")))/(O5-1),0)</f>
        <v>0</v>
      </c>
      <c r="AK5" s="22" t="str">
        <f>IFERROR(F5/E5,"")</f>
        <v/>
      </c>
      <c r="AL5" s="22" t="str">
        <f>IFERROR(J5/E5,"")</f>
        <v/>
      </c>
      <c r="AM5" s="22" t="str">
        <f>IFERROR(AJ5*1 + AK5*25 + AL5*15,"")</f>
        <v/>
      </c>
      <c r="AN5" s="22" t="str">
        <f>IFERROR(AJ5*1 + AK5*25 + AL5*15 + IFERROR(K5/E5,"")*15,"")</f>
        <v/>
      </c>
      <c r="AO5" s="29" t="str">
        <f>IFERROR(AVERAGE(RANK(AJ5,$AJ$2:$AJ$27),RANK(AK5,$AK$2:$AK$27),RANK(AL5,$AL$2:$AL$27)),"")</f>
        <v/>
      </c>
      <c r="AP5" s="20" t="str">
        <f>IFERROR(RANK(AO5,$AO$2:$AO$27,1),"")</f>
        <v/>
      </c>
      <c r="AQ5" s="1">
        <f>MAX(E5,N5,Z5)</f>
        <v>0</v>
      </c>
      <c r="AR5" s="49" t="str">
        <f>A5</f>
        <v>Arshin Kulkarni</v>
      </c>
    </row>
    <row r="6" spans="1:45" x14ac:dyDescent="0.2">
      <c r="A6" s="3" t="s">
        <v>186</v>
      </c>
      <c r="B6" s="1" t="s">
        <v>155</v>
      </c>
      <c r="C6" s="4" t="s">
        <v>68</v>
      </c>
      <c r="D6" s="3" t="str">
        <f>IFERROR(VLOOKUP($A6,lsg_mvp!$B:$K,COLUMN(D5)-2,FALSE),"")</f>
        <v/>
      </c>
      <c r="E6" s="1" t="str">
        <f>IFERROR(VLOOKUP($A6,lsg_mvp!$B:$K,COLUMN(E5)-2,FALSE),"")</f>
        <v/>
      </c>
      <c r="F6" s="1" t="str">
        <f>IFERROR(VLOOKUP($A6,lsg_mvp!$B:$K,COLUMN(F5)-2,FALSE),"")</f>
        <v/>
      </c>
      <c r="G6" s="1" t="str">
        <f>IFERROR(VLOOKUP($A6,lsg_mvp!$B:$K,COLUMN(G5)-2,FALSE),"")</f>
        <v/>
      </c>
      <c r="H6" s="1" t="str">
        <f>IFERROR(VLOOKUP($A6,lsg_mvp!$B:$K,COLUMN(H5)-2,FALSE),"")</f>
        <v/>
      </c>
      <c r="I6" s="1" t="str">
        <f>IFERROR(VLOOKUP($A6,lsg_mvp!$B:$K,COLUMN(I5)-2,FALSE),"")</f>
        <v/>
      </c>
      <c r="J6" s="1" t="str">
        <f>IFERROR(VLOOKUP($A6,lsg_mvp!$B:$K,COLUMN(J5)-2,FALSE),"")</f>
        <v/>
      </c>
      <c r="K6" s="1" t="str">
        <f>IFERROR(VLOOKUP($A6,lsg_mvp!$B:$K,COLUMN(K5)-2,FALSE),"")</f>
        <v/>
      </c>
      <c r="L6" s="4" t="str">
        <f>IFERROR(VLOOKUP($A6,lsg_mvp!$B:$K,COLUMN(L5)-2,FALSE),"")</f>
        <v/>
      </c>
      <c r="M6" s="3" t="str">
        <f>IFERROR(VLOOKUP($A6,lsg_batting!$B:$N,COLUMN(M5)-11,FALSE),"")</f>
        <v/>
      </c>
      <c r="N6" s="1" t="str">
        <f>IFERROR(VLOOKUP($A6,lsg_batting!$B:$N,COLUMN(N5)-11,FALSE),"")</f>
        <v/>
      </c>
      <c r="O6" s="1" t="str">
        <f>IFERROR(VLOOKUP($A6,lsg_batting!$B:$N,COLUMN(O5)-11,FALSE),"")</f>
        <v/>
      </c>
      <c r="P6" s="1" t="str">
        <f>IFERROR(VLOOKUP($A6,lsg_batting!$B:$N,COLUMN(P5)-11,FALSE),"")</f>
        <v/>
      </c>
      <c r="Q6" s="1" t="str">
        <f>IFERROR(VLOOKUP($A6,lsg_batting!$B:$N,COLUMN(Q5)-11,FALSE),"")</f>
        <v/>
      </c>
      <c r="R6" s="1" t="str">
        <f>IFERROR(VLOOKUP($A6,lsg_batting!$B:$N,COLUMN(R5)-11,FALSE),"")</f>
        <v/>
      </c>
      <c r="S6" s="1" t="str">
        <f>IFERROR(VLOOKUP($A6,lsg_batting!$B:$N,COLUMN(S5)-11,FALSE),"")</f>
        <v/>
      </c>
      <c r="T6" s="1" t="str">
        <f>IFERROR(VLOOKUP($A6,lsg_batting!$B:$N,COLUMN(T5)-11,FALSE),"")</f>
        <v/>
      </c>
      <c r="U6" s="1" t="str">
        <f>IFERROR(VLOOKUP($A6,lsg_batting!$B:$N,COLUMN(U5)-11,FALSE),"")</f>
        <v/>
      </c>
      <c r="V6" s="1" t="str">
        <f>IFERROR(VLOOKUP($A6,lsg_batting!$B:$N,COLUMN(V5)-11,FALSE),"")</f>
        <v/>
      </c>
      <c r="W6" s="1" t="str">
        <f>IFERROR(VLOOKUP($A6,lsg_batting!$B:$N,COLUMN(W5)-11,FALSE),"")</f>
        <v/>
      </c>
      <c r="X6" s="4" t="str">
        <f>IFERROR(VLOOKUP($A6,lsg_batting!$B:$N,COLUMN(X5)-11,FALSE),"")</f>
        <v/>
      </c>
      <c r="Y6" s="3" t="str">
        <f>IFERROR(VLOOKUP($A6,lsg_bowling!$B:$M,COLUMN(Y5)-23,FALSE),"")</f>
        <v/>
      </c>
      <c r="Z6" s="1" t="str">
        <f>IFERROR(VLOOKUP($A6,lsg_bowling!$B:$M,COLUMN(Z5)-23,FALSE),"")</f>
        <v/>
      </c>
      <c r="AA6" s="1" t="str">
        <f>IFERROR(VLOOKUP($A6,lsg_bowling!$B:$M,COLUMN(AA5)-23,FALSE),"")</f>
        <v/>
      </c>
      <c r="AB6" s="1" t="str">
        <f>IFERROR(VLOOKUP($A6,lsg_bowling!$B:$M,COLUMN(AB5)-23,FALSE),"")</f>
        <v/>
      </c>
      <c r="AC6" s="1" t="str">
        <f>IFERROR(VLOOKUP($A6,lsg_bowling!$B:$M,COLUMN(AC5)-23,FALSE),"")</f>
        <v/>
      </c>
      <c r="AD6" s="1" t="str">
        <f>IFERROR(VLOOKUP($A6,lsg_bowling!$B:$M,COLUMN(AD5)-23,FALSE),"")</f>
        <v/>
      </c>
      <c r="AE6" s="1" t="str">
        <f>IFERROR(VLOOKUP($A6,lsg_bowling!$B:$M,COLUMN(AE5)-23,FALSE),"")</f>
        <v/>
      </c>
      <c r="AF6" s="1" t="str">
        <f>IFERROR(VLOOKUP($A6,lsg_bowling!$B:$M,COLUMN(AF5)-23,FALSE),"")</f>
        <v/>
      </c>
      <c r="AG6" s="1" t="str">
        <f>IFERROR(VLOOKUP($A6,lsg_bowling!$B:$M,COLUMN(AG5)-23,FALSE),"")</f>
        <v/>
      </c>
      <c r="AH6" s="1" t="str">
        <f>IFERROR(VLOOKUP($A6,lsg_bowling!$B:$M,COLUMN(AH5)-23,FALSE),"")</f>
        <v/>
      </c>
      <c r="AI6" s="1" t="str">
        <f>IFERROR(VLOOKUP($A6,lsg_bowling!$B:$M,COLUMN(AI5)-23,FALSE),"")</f>
        <v/>
      </c>
      <c r="AJ6" s="23">
        <f>IFERROR((M6 - VALUE(SUBSTITUTE(Q6,"*","")))/(O6-1),0)</f>
        <v>0</v>
      </c>
      <c r="AK6" s="22" t="str">
        <f>IFERROR(F6/E6,"")</f>
        <v/>
      </c>
      <c r="AL6" s="22" t="str">
        <f>IFERROR(J6/E6,"")</f>
        <v/>
      </c>
      <c r="AM6" s="22" t="str">
        <f>IFERROR(AJ6*1 + AK6*25 + AL6*15,"")</f>
        <v/>
      </c>
      <c r="AN6" s="22" t="str">
        <f>IFERROR(AJ6*1 + AK6*25 + AL6*15 + IFERROR(K6/E6,"")*15,"")</f>
        <v/>
      </c>
      <c r="AO6" s="29" t="str">
        <f>IFERROR(AVERAGE(RANK(AJ6,$AJ$2:$AJ$27),RANK(AK6,$AK$2:$AK$27),RANK(AL6,$AL$2:$AL$27)),"")</f>
        <v/>
      </c>
      <c r="AP6" s="20" t="str">
        <f>IFERROR(RANK(AO6,$AO$2:$AO$27,1),"")</f>
        <v/>
      </c>
      <c r="AQ6" s="1">
        <f>MAX(E6,N6,Z6)</f>
        <v>0</v>
      </c>
      <c r="AR6" s="49" t="str">
        <f>A6</f>
        <v>Matthew Breetzke</v>
      </c>
    </row>
    <row r="7" spans="1:45" x14ac:dyDescent="0.2">
      <c r="A7" s="3" t="s">
        <v>189</v>
      </c>
      <c r="B7" s="1" t="s">
        <v>155</v>
      </c>
      <c r="C7" s="4" t="s">
        <v>69</v>
      </c>
      <c r="D7" s="3" t="str">
        <f>IFERROR(VLOOKUP($A7,lsg_mvp!$B:$K,COLUMN(D6)-2,FALSE),"")</f>
        <v/>
      </c>
      <c r="E7" s="1" t="str">
        <f>IFERROR(VLOOKUP($A7,lsg_mvp!$B:$K,COLUMN(E6)-2,FALSE),"")</f>
        <v/>
      </c>
      <c r="F7" s="1" t="str">
        <f>IFERROR(VLOOKUP($A7,lsg_mvp!$B:$K,COLUMN(F6)-2,FALSE),"")</f>
        <v/>
      </c>
      <c r="G7" s="1" t="str">
        <f>IFERROR(VLOOKUP($A7,lsg_mvp!$B:$K,COLUMN(G6)-2,FALSE),"")</f>
        <v/>
      </c>
      <c r="H7" s="1" t="str">
        <f>IFERROR(VLOOKUP($A7,lsg_mvp!$B:$K,COLUMN(H6)-2,FALSE),"")</f>
        <v/>
      </c>
      <c r="I7" s="1" t="str">
        <f>IFERROR(VLOOKUP($A7,lsg_mvp!$B:$K,COLUMN(I6)-2,FALSE),"")</f>
        <v/>
      </c>
      <c r="J7" s="1" t="str">
        <f>IFERROR(VLOOKUP($A7,lsg_mvp!$B:$K,COLUMN(J6)-2,FALSE),"")</f>
        <v/>
      </c>
      <c r="K7" s="1" t="str">
        <f>IFERROR(VLOOKUP($A7,lsg_mvp!$B:$K,COLUMN(K6)-2,FALSE),"")</f>
        <v/>
      </c>
      <c r="L7" s="4" t="str">
        <f>IFERROR(VLOOKUP($A7,lsg_mvp!$B:$K,COLUMN(L6)-2,FALSE),"")</f>
        <v/>
      </c>
      <c r="M7" s="3" t="str">
        <f>IFERROR(VLOOKUP($A7,lsg_batting!$B:$N,COLUMN(M6)-11,FALSE),"")</f>
        <v/>
      </c>
      <c r="N7" s="1" t="str">
        <f>IFERROR(VLOOKUP($A7,lsg_batting!$B:$N,COLUMN(N6)-11,FALSE),"")</f>
        <v/>
      </c>
      <c r="O7" s="1" t="str">
        <f>IFERROR(VLOOKUP($A7,lsg_batting!$B:$N,COLUMN(O6)-11,FALSE),"")</f>
        <v/>
      </c>
      <c r="P7" s="1" t="str">
        <f>IFERROR(VLOOKUP($A7,lsg_batting!$B:$N,COLUMN(P6)-11,FALSE),"")</f>
        <v/>
      </c>
      <c r="Q7" s="1" t="str">
        <f>IFERROR(VLOOKUP($A7,lsg_batting!$B:$N,COLUMN(Q6)-11,FALSE),"")</f>
        <v/>
      </c>
      <c r="R7" s="1" t="str">
        <f>IFERROR(VLOOKUP($A7,lsg_batting!$B:$N,COLUMN(R6)-11,FALSE),"")</f>
        <v/>
      </c>
      <c r="S7" s="1" t="str">
        <f>IFERROR(VLOOKUP($A7,lsg_batting!$B:$N,COLUMN(S6)-11,FALSE),"")</f>
        <v/>
      </c>
      <c r="T7" s="1" t="str">
        <f>IFERROR(VLOOKUP($A7,lsg_batting!$B:$N,COLUMN(T6)-11,FALSE),"")</f>
        <v/>
      </c>
      <c r="U7" s="1" t="str">
        <f>IFERROR(VLOOKUP($A7,lsg_batting!$B:$N,COLUMN(U6)-11,FALSE),"")</f>
        <v/>
      </c>
      <c r="V7" s="1" t="str">
        <f>IFERROR(VLOOKUP($A7,lsg_batting!$B:$N,COLUMN(V6)-11,FALSE),"")</f>
        <v/>
      </c>
      <c r="W7" s="1" t="str">
        <f>IFERROR(VLOOKUP($A7,lsg_batting!$B:$N,COLUMN(W6)-11,FALSE),"")</f>
        <v/>
      </c>
      <c r="X7" s="4" t="str">
        <f>IFERROR(VLOOKUP($A7,lsg_batting!$B:$N,COLUMN(X6)-11,FALSE),"")</f>
        <v/>
      </c>
      <c r="Y7" s="3" t="str">
        <f>IFERROR(VLOOKUP($A7,lsg_bowling!$B:$M,COLUMN(Y6)-23,FALSE),"")</f>
        <v/>
      </c>
      <c r="Z7" s="1" t="str">
        <f>IFERROR(VLOOKUP($A7,lsg_bowling!$B:$M,COLUMN(Z6)-23,FALSE),"")</f>
        <v/>
      </c>
      <c r="AA7" s="1" t="str">
        <f>IFERROR(VLOOKUP($A7,lsg_bowling!$B:$M,COLUMN(AA6)-23,FALSE),"")</f>
        <v/>
      </c>
      <c r="AB7" s="1" t="str">
        <f>IFERROR(VLOOKUP($A7,lsg_bowling!$B:$M,COLUMN(AB6)-23,FALSE),"")</f>
        <v/>
      </c>
      <c r="AC7" s="1" t="str">
        <f>IFERROR(VLOOKUP($A7,lsg_bowling!$B:$M,COLUMN(AC6)-23,FALSE),"")</f>
        <v/>
      </c>
      <c r="AD7" s="1" t="str">
        <f>IFERROR(VLOOKUP($A7,lsg_bowling!$B:$M,COLUMN(AD6)-23,FALSE),"")</f>
        <v/>
      </c>
      <c r="AE7" s="1" t="str">
        <f>IFERROR(VLOOKUP($A7,lsg_bowling!$B:$M,COLUMN(AE6)-23,FALSE),"")</f>
        <v/>
      </c>
      <c r="AF7" s="1" t="str">
        <f>IFERROR(VLOOKUP($A7,lsg_bowling!$B:$M,COLUMN(AF6)-23,FALSE),"")</f>
        <v/>
      </c>
      <c r="AG7" s="1" t="str">
        <f>IFERROR(VLOOKUP($A7,lsg_bowling!$B:$M,COLUMN(AG6)-23,FALSE),"")</f>
        <v/>
      </c>
      <c r="AH7" s="1" t="str">
        <f>IFERROR(VLOOKUP($A7,lsg_bowling!$B:$M,COLUMN(AH6)-23,FALSE),"")</f>
        <v/>
      </c>
      <c r="AI7" s="1" t="str">
        <f>IFERROR(VLOOKUP($A7,lsg_bowling!$B:$M,COLUMN(AI6)-23,FALSE),"")</f>
        <v/>
      </c>
      <c r="AJ7" s="23">
        <f>IFERROR((M7 - VALUE(SUBSTITUTE(Q7,"*","")))/(O7-1),0)</f>
        <v>0</v>
      </c>
      <c r="AK7" s="22" t="str">
        <f>IFERROR(F7/E7,"")</f>
        <v/>
      </c>
      <c r="AL7" s="22" t="str">
        <f>IFERROR(J7/E7,"")</f>
        <v/>
      </c>
      <c r="AM7" s="22" t="str">
        <f>IFERROR(AJ7*1 + AK7*25 + AL7*15,"")</f>
        <v/>
      </c>
      <c r="AN7" s="22" t="str">
        <f>IFERROR(AJ7*1 + AK7*25 + AL7*15 + IFERROR(K7/E7,"")*15,"")</f>
        <v/>
      </c>
      <c r="AO7" s="29" t="str">
        <f>IFERROR(AVERAGE(RANK(AJ7,$AJ$2:$AJ$27),RANK(AK7,$AK$2:$AK$27),RANK(AL7,$AL$2:$AL$27)),"")</f>
        <v/>
      </c>
      <c r="AP7" s="20" t="str">
        <f>IFERROR(RANK(AO7,$AO$2:$AO$27,1),"")</f>
        <v/>
      </c>
      <c r="AQ7" s="1">
        <f>MAX(E7,N7,Z7)</f>
        <v>0</v>
      </c>
      <c r="AR7" s="49" t="str">
        <f>A7</f>
        <v>Shamar Joseph</v>
      </c>
    </row>
    <row r="8" spans="1:45" x14ac:dyDescent="0.2">
      <c r="A8" s="3" t="s">
        <v>191</v>
      </c>
      <c r="B8" s="1" t="s">
        <v>155</v>
      </c>
      <c r="C8" s="4" t="s">
        <v>70</v>
      </c>
      <c r="D8" s="3" t="str">
        <f>IFERROR(VLOOKUP($A8,lsg_mvp!$B:$K,COLUMN(D7)-2,FALSE),"")</f>
        <v/>
      </c>
      <c r="E8" s="1" t="str">
        <f>IFERROR(VLOOKUP($A8,lsg_mvp!$B:$K,COLUMN(E7)-2,FALSE),"")</f>
        <v/>
      </c>
      <c r="F8" s="1" t="str">
        <f>IFERROR(VLOOKUP($A8,lsg_mvp!$B:$K,COLUMN(F7)-2,FALSE),"")</f>
        <v/>
      </c>
      <c r="G8" s="1" t="str">
        <f>IFERROR(VLOOKUP($A8,lsg_mvp!$B:$K,COLUMN(G7)-2,FALSE),"")</f>
        <v/>
      </c>
      <c r="H8" s="1" t="str">
        <f>IFERROR(VLOOKUP($A8,lsg_mvp!$B:$K,COLUMN(H7)-2,FALSE),"")</f>
        <v/>
      </c>
      <c r="I8" s="1" t="str">
        <f>IFERROR(VLOOKUP($A8,lsg_mvp!$B:$K,COLUMN(I7)-2,FALSE),"")</f>
        <v/>
      </c>
      <c r="J8" s="1" t="str">
        <f>IFERROR(VLOOKUP($A8,lsg_mvp!$B:$K,COLUMN(J7)-2,FALSE),"")</f>
        <v/>
      </c>
      <c r="K8" s="1" t="str">
        <f>IFERROR(VLOOKUP($A8,lsg_mvp!$B:$K,COLUMN(K7)-2,FALSE),"")</f>
        <v/>
      </c>
      <c r="L8" s="4" t="str">
        <f>IFERROR(VLOOKUP($A8,lsg_mvp!$B:$K,COLUMN(L7)-2,FALSE),"")</f>
        <v/>
      </c>
      <c r="M8" s="3" t="str">
        <f>IFERROR(VLOOKUP($A8,lsg_batting!$B:$N,COLUMN(M7)-11,FALSE),"")</f>
        <v/>
      </c>
      <c r="N8" s="1" t="str">
        <f>IFERROR(VLOOKUP($A8,lsg_batting!$B:$N,COLUMN(N7)-11,FALSE),"")</f>
        <v/>
      </c>
      <c r="O8" s="1" t="str">
        <f>IFERROR(VLOOKUP($A8,lsg_batting!$B:$N,COLUMN(O7)-11,FALSE),"")</f>
        <v/>
      </c>
      <c r="P8" s="1" t="str">
        <f>IFERROR(VLOOKUP($A8,lsg_batting!$B:$N,COLUMN(P7)-11,FALSE),"")</f>
        <v/>
      </c>
      <c r="Q8" s="1" t="str">
        <f>IFERROR(VLOOKUP($A8,lsg_batting!$B:$N,COLUMN(Q7)-11,FALSE),"")</f>
        <v/>
      </c>
      <c r="R8" s="1" t="str">
        <f>IFERROR(VLOOKUP($A8,lsg_batting!$B:$N,COLUMN(R7)-11,FALSE),"")</f>
        <v/>
      </c>
      <c r="S8" s="1" t="str">
        <f>IFERROR(VLOOKUP($A8,lsg_batting!$B:$N,COLUMN(S7)-11,FALSE),"")</f>
        <v/>
      </c>
      <c r="T8" s="1" t="str">
        <f>IFERROR(VLOOKUP($A8,lsg_batting!$B:$N,COLUMN(T7)-11,FALSE),"")</f>
        <v/>
      </c>
      <c r="U8" s="1" t="str">
        <f>IFERROR(VLOOKUP($A8,lsg_batting!$B:$N,COLUMN(U7)-11,FALSE),"")</f>
        <v/>
      </c>
      <c r="V8" s="1" t="str">
        <f>IFERROR(VLOOKUP($A8,lsg_batting!$B:$N,COLUMN(V7)-11,FALSE),"")</f>
        <v/>
      </c>
      <c r="W8" s="1" t="str">
        <f>IFERROR(VLOOKUP($A8,lsg_batting!$B:$N,COLUMN(W7)-11,FALSE),"")</f>
        <v/>
      </c>
      <c r="X8" s="4" t="str">
        <f>IFERROR(VLOOKUP($A8,lsg_batting!$B:$N,COLUMN(X7)-11,FALSE),"")</f>
        <v/>
      </c>
      <c r="Y8" s="3" t="str">
        <f>IFERROR(VLOOKUP($A8,lsg_bowling!$B:$M,COLUMN(Y7)-23,FALSE),"")</f>
        <v/>
      </c>
      <c r="Z8" s="1" t="str">
        <f>IFERROR(VLOOKUP($A8,lsg_bowling!$B:$M,COLUMN(Z7)-23,FALSE),"")</f>
        <v/>
      </c>
      <c r="AA8" s="1" t="str">
        <f>IFERROR(VLOOKUP($A8,lsg_bowling!$B:$M,COLUMN(AA7)-23,FALSE),"")</f>
        <v/>
      </c>
      <c r="AB8" s="1" t="str">
        <f>IFERROR(VLOOKUP($A8,lsg_bowling!$B:$M,COLUMN(AB7)-23,FALSE),"")</f>
        <v/>
      </c>
      <c r="AC8" s="1" t="str">
        <f>IFERROR(VLOOKUP($A8,lsg_bowling!$B:$M,COLUMN(AC7)-23,FALSE),"")</f>
        <v/>
      </c>
      <c r="AD8" s="1" t="str">
        <f>IFERROR(VLOOKUP($A8,lsg_bowling!$B:$M,COLUMN(AD7)-23,FALSE),"")</f>
        <v/>
      </c>
      <c r="AE8" s="1" t="str">
        <f>IFERROR(VLOOKUP($A8,lsg_bowling!$B:$M,COLUMN(AE7)-23,FALSE),"")</f>
        <v/>
      </c>
      <c r="AF8" s="1" t="str">
        <f>IFERROR(VLOOKUP($A8,lsg_bowling!$B:$M,COLUMN(AF7)-23,FALSE),"")</f>
        <v/>
      </c>
      <c r="AG8" s="1" t="str">
        <f>IFERROR(VLOOKUP($A8,lsg_bowling!$B:$M,COLUMN(AG7)-23,FALSE),"")</f>
        <v/>
      </c>
      <c r="AH8" s="1" t="str">
        <f>IFERROR(VLOOKUP($A8,lsg_bowling!$B:$M,COLUMN(AH7)-23,FALSE),"")</f>
        <v/>
      </c>
      <c r="AI8" s="1" t="str">
        <f>IFERROR(VLOOKUP($A8,lsg_bowling!$B:$M,COLUMN(AI7)-23,FALSE),"")</f>
        <v/>
      </c>
      <c r="AJ8" s="23">
        <f>IFERROR((M8 - VALUE(SUBSTITUTE(Q8,"*","")))/(O8-1),0)</f>
        <v>0</v>
      </c>
      <c r="AK8" s="22" t="str">
        <f>IFERROR(F8/E8,"")</f>
        <v/>
      </c>
      <c r="AL8" s="22" t="str">
        <f>IFERROR(J8/E8,"")</f>
        <v/>
      </c>
      <c r="AM8" s="22" t="str">
        <f>IFERROR(AJ8*1 + AK8*25 + AL8*15,"")</f>
        <v/>
      </c>
      <c r="AN8" s="22" t="str">
        <f>IFERROR(AJ8*1 + AK8*25 + AL8*15 + IFERROR(K8/E8,"")*15,"")</f>
        <v/>
      </c>
      <c r="AO8" s="29" t="str">
        <f>IFERROR(AVERAGE(RANK(AJ8,$AJ$2:$AJ$27),RANK(AK8,$AK$2:$AK$27),RANK(AL8,$AL$2:$AL$27)),"")</f>
        <v/>
      </c>
      <c r="AP8" s="20" t="str">
        <f>IFERROR(RANK(AO8,$AO$2:$AO$27,1),"")</f>
        <v/>
      </c>
      <c r="AQ8" s="1">
        <f>MAX(E8,N8,Z8)</f>
        <v>0</v>
      </c>
      <c r="AR8" s="49" t="str">
        <f>A8</f>
        <v>Yuvraj Chaudhary</v>
      </c>
    </row>
    <row r="9" spans="1:45" x14ac:dyDescent="0.2">
      <c r="A9" s="3" t="s">
        <v>399</v>
      </c>
      <c r="B9" s="1" t="s">
        <v>155</v>
      </c>
      <c r="C9" s="4"/>
      <c r="D9" s="3">
        <f>IFERROR(VLOOKUP($A9,lsg_mvp!$B:$K,COLUMN(D8)-2,FALSE),"")</f>
        <v>28.5</v>
      </c>
      <c r="E9" s="1">
        <f>IFERROR(VLOOKUP($A9,lsg_mvp!$B:$K,COLUMN(E8)-2,FALSE),"")</f>
        <v>2</v>
      </c>
      <c r="F9" s="1">
        <f>IFERROR(VLOOKUP($A9,lsg_mvp!$B:$K,COLUMN(F8)-2,FALSE),"")</f>
        <v>4</v>
      </c>
      <c r="G9" s="1">
        <f>IFERROR(VLOOKUP($A9,lsg_mvp!$B:$K,COLUMN(G8)-2,FALSE),"")</f>
        <v>12</v>
      </c>
      <c r="H9" s="1">
        <f>IFERROR(VLOOKUP($A9,lsg_mvp!$B:$K,COLUMN(H8)-2,FALSE),"")</f>
        <v>0</v>
      </c>
      <c r="I9" s="1">
        <f>IFERROR(VLOOKUP($A9,lsg_mvp!$B:$K,COLUMN(I8)-2,FALSE),"")</f>
        <v>0</v>
      </c>
      <c r="J9" s="1">
        <f>IFERROR(VLOOKUP($A9,lsg_mvp!$B:$K,COLUMN(J8)-2,FALSE),"")</f>
        <v>1</v>
      </c>
      <c r="K9" s="1">
        <f>IFERROR(VLOOKUP($A9,lsg_mvp!$B:$K,COLUMN(K8)-2,FALSE),"")</f>
        <v>0</v>
      </c>
      <c r="L9" s="4">
        <f>IFERROR(VLOOKUP($A9,lsg_mvp!$B:$K,COLUMN(L8)-2,FALSE),"")</f>
        <v>0</v>
      </c>
      <c r="M9" s="3" t="str">
        <f>IFERROR(VLOOKUP($A9,lsg_batting!$B:$N,COLUMN(M8)-11,FALSE),"")</f>
        <v/>
      </c>
      <c r="N9" s="1" t="str">
        <f>IFERROR(VLOOKUP($A9,lsg_batting!$B:$N,COLUMN(N8)-11,FALSE),"")</f>
        <v/>
      </c>
      <c r="O9" s="1" t="str">
        <f>IFERROR(VLOOKUP($A9,lsg_batting!$B:$N,COLUMN(O8)-11,FALSE),"")</f>
        <v/>
      </c>
      <c r="P9" s="1" t="str">
        <f>IFERROR(VLOOKUP($A9,lsg_batting!$B:$N,COLUMN(P8)-11,FALSE),"")</f>
        <v/>
      </c>
      <c r="Q9" s="1" t="str">
        <f>IFERROR(VLOOKUP($A9,lsg_batting!$B:$N,COLUMN(Q8)-11,FALSE),"")</f>
        <v/>
      </c>
      <c r="R9" s="1" t="str">
        <f>IFERROR(VLOOKUP($A9,lsg_batting!$B:$N,COLUMN(R8)-11,FALSE),"")</f>
        <v/>
      </c>
      <c r="S9" s="1" t="str">
        <f>IFERROR(VLOOKUP($A9,lsg_batting!$B:$N,COLUMN(S8)-11,FALSE),"")</f>
        <v/>
      </c>
      <c r="T9" s="1" t="str">
        <f>IFERROR(VLOOKUP($A9,lsg_batting!$B:$N,COLUMN(T8)-11,FALSE),"")</f>
        <v/>
      </c>
      <c r="U9" s="1" t="str">
        <f>IFERROR(VLOOKUP($A9,lsg_batting!$B:$N,COLUMN(U8)-11,FALSE),"")</f>
        <v/>
      </c>
      <c r="V9" s="1" t="str">
        <f>IFERROR(VLOOKUP($A9,lsg_batting!$B:$N,COLUMN(V8)-11,FALSE),"")</f>
        <v/>
      </c>
      <c r="W9" s="1" t="str">
        <f>IFERROR(VLOOKUP($A9,lsg_batting!$B:$N,COLUMN(W8)-11,FALSE),"")</f>
        <v/>
      </c>
      <c r="X9" s="4" t="str">
        <f>IFERROR(VLOOKUP($A9,lsg_batting!$B:$N,COLUMN(X8)-11,FALSE),"")</f>
        <v/>
      </c>
      <c r="Y9" s="3">
        <f>IFERROR(VLOOKUP($A9,lsg_bowling!$B:$M,COLUMN(Y8)-23,FALSE),"")</f>
        <v>4</v>
      </c>
      <c r="Z9" s="1">
        <f>IFERROR(VLOOKUP($A9,lsg_bowling!$B:$M,COLUMN(Z8)-23,FALSE),"")</f>
        <v>2</v>
      </c>
      <c r="AA9" s="1">
        <f>IFERROR(VLOOKUP($A9,lsg_bowling!$B:$M,COLUMN(AA8)-23,FALSE),"")</f>
        <v>2</v>
      </c>
      <c r="AB9" s="1">
        <f>IFERROR(VLOOKUP($A9,lsg_bowling!$B:$M,COLUMN(AB8)-23,FALSE),"")</f>
        <v>6.2</v>
      </c>
      <c r="AC9" s="1">
        <f>IFERROR(VLOOKUP($A9,lsg_bowling!$B:$M,COLUMN(AC8)-23,FALSE),"")</f>
        <v>58</v>
      </c>
      <c r="AD9" s="1">
        <f>IFERROR(VLOOKUP($A9,lsg_bowling!$B:$M,COLUMN(AD8)-23,FALSE),"")</f>
        <v>45743</v>
      </c>
      <c r="AE9" s="1">
        <f>IFERROR(VLOOKUP($A9,lsg_bowling!$B:$M,COLUMN(AE8)-23,FALSE),"")</f>
        <v>14.5</v>
      </c>
      <c r="AF9" s="1">
        <f>IFERROR(VLOOKUP($A9,lsg_bowling!$B:$M,COLUMN(AF8)-23,FALSE),"")</f>
        <v>9.15</v>
      </c>
      <c r="AG9" s="1">
        <f>IFERROR(VLOOKUP($A9,lsg_bowling!$B:$M,COLUMN(AG8)-23,FALSE),"")</f>
        <v>9.5</v>
      </c>
      <c r="AH9" s="1">
        <f>IFERROR(VLOOKUP($A9,lsg_bowling!$B:$M,COLUMN(AH8)-23,FALSE),"")</f>
        <v>0</v>
      </c>
      <c r="AI9" s="1">
        <f>IFERROR(VLOOKUP($A9,lsg_bowling!$B:$M,COLUMN(AI8)-23,FALSE),"")</f>
        <v>0</v>
      </c>
      <c r="AJ9" s="23">
        <f>IFERROR((M9 - VALUE(SUBSTITUTE(Q9,"*","")))/(O9-1),0)</f>
        <v>0</v>
      </c>
      <c r="AK9" s="22">
        <f>IFERROR(F9/E9,"")</f>
        <v>2</v>
      </c>
      <c r="AL9" s="22">
        <f>IFERROR(J9/E9,"")</f>
        <v>0.5</v>
      </c>
      <c r="AM9" s="22">
        <f>IFERROR(AJ9*1 + AK9*25 + AL9*15,"")</f>
        <v>57.5</v>
      </c>
      <c r="AN9" s="22">
        <f>IFERROR(AJ9*1 + AK9*25 + AL9*15 + IFERROR(K9/E9,"")*15,"")</f>
        <v>57.5</v>
      </c>
      <c r="AO9" s="29">
        <f>IFERROR(AVERAGE(RANK(AJ9,$AJ$2:$AJ$27),RANK(AK9,$AK$2:$AK$27),RANK(AL9,$AL$2:$AL$27)),"")</f>
        <v>5.666666666666667</v>
      </c>
      <c r="AP9" s="20">
        <f>IFERROR(RANK(AO9,$AO$2:$AO$27,1),"")</f>
        <v>1</v>
      </c>
      <c r="AQ9" s="1">
        <f>MAX(E9,N9,Z9)</f>
        <v>2</v>
      </c>
      <c r="AR9" s="49" t="str">
        <f>A9</f>
        <v>William O Rourke</v>
      </c>
      <c r="AS9" s="1" t="s">
        <v>214</v>
      </c>
    </row>
    <row r="10" spans="1:45" x14ac:dyDescent="0.2">
      <c r="A10" s="3" t="s">
        <v>170</v>
      </c>
      <c r="B10" s="1" t="s">
        <v>155</v>
      </c>
      <c r="C10" s="4" t="s">
        <v>68</v>
      </c>
      <c r="D10" s="3">
        <f>IFERROR(VLOOKUP($A10,lsg_mvp!$B:$K,COLUMN(D9)-2,FALSE),"")</f>
        <v>218.5</v>
      </c>
      <c r="E10" s="1">
        <f>IFERROR(VLOOKUP($A10,lsg_mvp!$B:$K,COLUMN(E9)-2,FALSE),"")</f>
        <v>13</v>
      </c>
      <c r="F10" s="1">
        <f>IFERROR(VLOOKUP($A10,lsg_mvp!$B:$K,COLUMN(F9)-2,FALSE),"")</f>
        <v>4</v>
      </c>
      <c r="G10" s="1">
        <f>IFERROR(VLOOKUP($A10,lsg_mvp!$B:$K,COLUMN(G9)-2,FALSE),"")</f>
        <v>15</v>
      </c>
      <c r="H10" s="1">
        <f>IFERROR(VLOOKUP($A10,lsg_mvp!$B:$K,COLUMN(H9)-2,FALSE),"")</f>
        <v>38</v>
      </c>
      <c r="I10" s="1">
        <f>IFERROR(VLOOKUP($A10,lsg_mvp!$B:$K,COLUMN(I9)-2,FALSE),"")</f>
        <v>22</v>
      </c>
      <c r="J10" s="1">
        <f>IFERROR(VLOOKUP($A10,lsg_mvp!$B:$K,COLUMN(J9)-2,FALSE),"")</f>
        <v>7</v>
      </c>
      <c r="K10" s="1">
        <f>IFERROR(VLOOKUP($A10,lsg_mvp!$B:$K,COLUMN(K9)-2,FALSE),"")</f>
        <v>0</v>
      </c>
      <c r="L10" s="4">
        <f>IFERROR(VLOOKUP($A10,lsg_mvp!$B:$K,COLUMN(L9)-2,FALSE),"")</f>
        <v>0</v>
      </c>
      <c r="M10" s="3">
        <f>IFERROR(VLOOKUP($A10,lsg_batting!$B:$N,COLUMN(M9)-11,FALSE),"")</f>
        <v>445</v>
      </c>
      <c r="N10" s="1">
        <f>IFERROR(VLOOKUP($A10,lsg_batting!$B:$N,COLUMN(N9)-11,FALSE),"")</f>
        <v>13</v>
      </c>
      <c r="O10" s="1">
        <f>IFERROR(VLOOKUP($A10,lsg_batting!$B:$N,COLUMN(O9)-11,FALSE),"")</f>
        <v>13</v>
      </c>
      <c r="P10" s="1">
        <f>IFERROR(VLOOKUP($A10,lsg_batting!$B:$N,COLUMN(P9)-11,FALSE),"")</f>
        <v>0</v>
      </c>
      <c r="Q10" s="1">
        <f>IFERROR(VLOOKUP($A10,lsg_batting!$B:$N,COLUMN(Q9)-11,FALSE),"")</f>
        <v>66</v>
      </c>
      <c r="R10" s="1">
        <f>IFERROR(VLOOKUP($A10,lsg_batting!$B:$N,COLUMN(R9)-11,FALSE),"")</f>
        <v>34.229999999999997</v>
      </c>
      <c r="S10" s="1">
        <f>IFERROR(VLOOKUP($A10,lsg_batting!$B:$N,COLUMN(S9)-11,FALSE),"")</f>
        <v>299</v>
      </c>
      <c r="T10" s="1">
        <f>IFERROR(VLOOKUP($A10,lsg_batting!$B:$N,COLUMN(T9)-11,FALSE),"")</f>
        <v>148.82</v>
      </c>
      <c r="U10" s="1">
        <f>IFERROR(VLOOKUP($A10,lsg_batting!$B:$N,COLUMN(U9)-11,FALSE),"")</f>
        <v>0</v>
      </c>
      <c r="V10" s="1">
        <f>IFERROR(VLOOKUP($A10,lsg_batting!$B:$N,COLUMN(V9)-11,FALSE),"")</f>
        <v>5</v>
      </c>
      <c r="W10" s="1">
        <f>IFERROR(VLOOKUP($A10,lsg_batting!$B:$N,COLUMN(W9)-11,FALSE),"")</f>
        <v>38</v>
      </c>
      <c r="X10" s="4">
        <f>IFERROR(VLOOKUP($A10,lsg_batting!$B:$N,COLUMN(X9)-11,FALSE),"")</f>
        <v>22</v>
      </c>
      <c r="Y10" s="3">
        <f>IFERROR(VLOOKUP($A10,lsg_bowling!$B:$M,COLUMN(Y9)-23,FALSE),"")</f>
        <v>4</v>
      </c>
      <c r="Z10" s="1">
        <f>IFERROR(VLOOKUP($A10,lsg_bowling!$B:$M,COLUMN(Z9)-23,FALSE),"")</f>
        <v>13</v>
      </c>
      <c r="AA10" s="1">
        <f>IFERROR(VLOOKUP($A10,lsg_bowling!$B:$M,COLUMN(AA9)-23,FALSE),"")</f>
        <v>5</v>
      </c>
      <c r="AB10" s="1">
        <f>IFERROR(VLOOKUP($A10,lsg_bowling!$B:$M,COLUMN(AB9)-23,FALSE),"")</f>
        <v>11</v>
      </c>
      <c r="AC10" s="1">
        <f>IFERROR(VLOOKUP($A10,lsg_bowling!$B:$M,COLUMN(AC9)-23,FALSE),"")</f>
        <v>102</v>
      </c>
      <c r="AD10" s="1" t="str">
        <f>IFERROR(VLOOKUP($A10,lsg_bowling!$B:$M,COLUMN(AD9)-23,FALSE),"")</f>
        <v>30/2</v>
      </c>
      <c r="AE10" s="1">
        <f>IFERROR(VLOOKUP($A10,lsg_bowling!$B:$M,COLUMN(AE9)-23,FALSE),"")</f>
        <v>25.5</v>
      </c>
      <c r="AF10" s="1">
        <f>IFERROR(VLOOKUP($A10,lsg_bowling!$B:$M,COLUMN(AF9)-23,FALSE),"")</f>
        <v>9.27</v>
      </c>
      <c r="AG10" s="1">
        <f>IFERROR(VLOOKUP($A10,lsg_bowling!$B:$M,COLUMN(AG9)-23,FALSE),"")</f>
        <v>16.5</v>
      </c>
      <c r="AH10" s="1">
        <f>IFERROR(VLOOKUP($A10,lsg_bowling!$B:$M,COLUMN(AH9)-23,FALSE),"")</f>
        <v>0</v>
      </c>
      <c r="AI10" s="1">
        <f>IFERROR(VLOOKUP($A10,lsg_bowling!$B:$M,COLUMN(AI9)-23,FALSE),"")</f>
        <v>0</v>
      </c>
      <c r="AJ10" s="23">
        <f>IFERROR((M10 - VALUE(SUBSTITUTE(Q10,"*","")))/(O10-1),0)</f>
        <v>31.583333333333332</v>
      </c>
      <c r="AK10" s="22">
        <f>IFERROR(F10/E10,"")</f>
        <v>0.30769230769230771</v>
      </c>
      <c r="AL10" s="22">
        <f>IFERROR(J10/E10,"")</f>
        <v>0.53846153846153844</v>
      </c>
      <c r="AM10" s="22">
        <f>IFERROR(AJ10*1 + AK10*25 + AL10*15,"")</f>
        <v>47.352564102564102</v>
      </c>
      <c r="AN10" s="22">
        <f>IFERROR(AJ10*1 + AK10*25 + AL10*15 + IFERROR(K10/E10,"")*15,"")</f>
        <v>47.352564102564102</v>
      </c>
      <c r="AO10" s="29">
        <f>IFERROR(AVERAGE(RANK(AJ10,$AJ$2:$AJ$27),RANK(AK10,$AK$2:$AK$27),RANK(AL10,$AL$2:$AL$27)),"")</f>
        <v>6.333333333333333</v>
      </c>
      <c r="AP10" s="20">
        <f>IFERROR(RANK(AO10,$AO$2:$AO$27,1),"")</f>
        <v>4</v>
      </c>
      <c r="AQ10" s="1">
        <f>MAX(E10,N10,Z10)</f>
        <v>13</v>
      </c>
      <c r="AR10" s="49" t="str">
        <f>A10</f>
        <v>Aiden Markram</v>
      </c>
      <c r="AS10" s="1" t="s">
        <v>213</v>
      </c>
    </row>
    <row r="11" spans="1:45" x14ac:dyDescent="0.2">
      <c r="A11" s="3" t="s">
        <v>154</v>
      </c>
      <c r="B11" s="1" t="s">
        <v>155</v>
      </c>
      <c r="C11" s="4" t="s">
        <v>68</v>
      </c>
      <c r="D11" s="3">
        <f>IFERROR(VLOOKUP($A11,lsg_mvp!$B:$K,COLUMN(D10)-2,FALSE),"")</f>
        <v>270</v>
      </c>
      <c r="E11" s="1">
        <f>IFERROR(VLOOKUP($A11,lsg_mvp!$B:$K,COLUMN(E10)-2,FALSE),"")</f>
        <v>13</v>
      </c>
      <c r="F11" s="1">
        <f>IFERROR(VLOOKUP($A11,lsg_mvp!$B:$K,COLUMN(F10)-2,FALSE),"")</f>
        <v>0</v>
      </c>
      <c r="G11" s="1">
        <f>IFERROR(VLOOKUP($A11,lsg_mvp!$B:$K,COLUMN(G10)-2,FALSE),"")</f>
        <v>0</v>
      </c>
      <c r="H11" s="1">
        <f>IFERROR(VLOOKUP($A11,lsg_mvp!$B:$K,COLUMN(H10)-2,FALSE),"")</f>
        <v>44</v>
      </c>
      <c r="I11" s="1">
        <f>IFERROR(VLOOKUP($A11,lsg_mvp!$B:$K,COLUMN(I10)-2,FALSE),"")</f>
        <v>40</v>
      </c>
      <c r="J11" s="1">
        <f>IFERROR(VLOOKUP($A11,lsg_mvp!$B:$K,COLUMN(J10)-2,FALSE),"")</f>
        <v>8</v>
      </c>
      <c r="K11" s="1">
        <f>IFERROR(VLOOKUP($A11,lsg_mvp!$B:$K,COLUMN(K10)-2,FALSE),"")</f>
        <v>0</v>
      </c>
      <c r="L11" s="4">
        <f>IFERROR(VLOOKUP($A11,lsg_mvp!$B:$K,COLUMN(L10)-2,FALSE),"")</f>
        <v>0</v>
      </c>
      <c r="M11" s="3">
        <f>IFERROR(VLOOKUP($A11,lsg_batting!$B:$N,COLUMN(M10)-11,FALSE),"")</f>
        <v>511</v>
      </c>
      <c r="N11" s="1">
        <f>IFERROR(VLOOKUP($A11,lsg_batting!$B:$N,COLUMN(N10)-11,FALSE),"")</f>
        <v>13</v>
      </c>
      <c r="O11" s="1">
        <f>IFERROR(VLOOKUP($A11,lsg_batting!$B:$N,COLUMN(O10)-11,FALSE),"")</f>
        <v>13</v>
      </c>
      <c r="P11" s="1">
        <f>IFERROR(VLOOKUP($A11,lsg_batting!$B:$N,COLUMN(P10)-11,FALSE),"")</f>
        <v>2</v>
      </c>
      <c r="Q11" s="1" t="str">
        <f>IFERROR(VLOOKUP($A11,lsg_batting!$B:$N,COLUMN(Q10)-11,FALSE),"")</f>
        <v>87*</v>
      </c>
      <c r="R11" s="1">
        <f>IFERROR(VLOOKUP($A11,lsg_batting!$B:$N,COLUMN(R10)-11,FALSE),"")</f>
        <v>46.45</v>
      </c>
      <c r="S11" s="1">
        <f>IFERROR(VLOOKUP($A11,lsg_batting!$B:$N,COLUMN(S10)-11,FALSE),"")</f>
        <v>257</v>
      </c>
      <c r="T11" s="1">
        <f>IFERROR(VLOOKUP($A11,lsg_batting!$B:$N,COLUMN(T10)-11,FALSE),"")</f>
        <v>198.83</v>
      </c>
      <c r="U11" s="1">
        <f>IFERROR(VLOOKUP($A11,lsg_batting!$B:$N,COLUMN(U10)-11,FALSE),"")</f>
        <v>0</v>
      </c>
      <c r="V11" s="1">
        <f>IFERROR(VLOOKUP($A11,lsg_batting!$B:$N,COLUMN(V10)-11,FALSE),"")</f>
        <v>5</v>
      </c>
      <c r="W11" s="1">
        <f>IFERROR(VLOOKUP($A11,lsg_batting!$B:$N,COLUMN(W10)-11,FALSE),"")</f>
        <v>44</v>
      </c>
      <c r="X11" s="4">
        <f>IFERROR(VLOOKUP($A11,lsg_batting!$B:$N,COLUMN(X10)-11,FALSE),"")</f>
        <v>40</v>
      </c>
      <c r="Y11" s="3" t="str">
        <f>IFERROR(VLOOKUP($A11,lsg_bowling!$B:$M,COLUMN(Y10)-23,FALSE),"")</f>
        <v/>
      </c>
      <c r="Z11" s="1" t="str">
        <f>IFERROR(VLOOKUP($A11,lsg_bowling!$B:$M,COLUMN(Z10)-23,FALSE),"")</f>
        <v/>
      </c>
      <c r="AA11" s="1" t="str">
        <f>IFERROR(VLOOKUP($A11,lsg_bowling!$B:$M,COLUMN(AA10)-23,FALSE),"")</f>
        <v/>
      </c>
      <c r="AB11" s="1" t="str">
        <f>IFERROR(VLOOKUP($A11,lsg_bowling!$B:$M,COLUMN(AB10)-23,FALSE),"")</f>
        <v/>
      </c>
      <c r="AC11" s="1" t="str">
        <f>IFERROR(VLOOKUP($A11,lsg_bowling!$B:$M,COLUMN(AC10)-23,FALSE),"")</f>
        <v/>
      </c>
      <c r="AD11" s="1" t="str">
        <f>IFERROR(VLOOKUP($A11,lsg_bowling!$B:$M,COLUMN(AD10)-23,FALSE),"")</f>
        <v/>
      </c>
      <c r="AE11" s="1" t="str">
        <f>IFERROR(VLOOKUP($A11,lsg_bowling!$B:$M,COLUMN(AE10)-23,FALSE),"")</f>
        <v/>
      </c>
      <c r="AF11" s="1" t="str">
        <f>IFERROR(VLOOKUP($A11,lsg_bowling!$B:$M,COLUMN(AF10)-23,FALSE),"")</f>
        <v/>
      </c>
      <c r="AG11" s="1" t="str">
        <f>IFERROR(VLOOKUP($A11,lsg_bowling!$B:$M,COLUMN(AG10)-23,FALSE),"")</f>
        <v/>
      </c>
      <c r="AH11" s="1" t="str">
        <f>IFERROR(VLOOKUP($A11,lsg_bowling!$B:$M,COLUMN(AH10)-23,FALSE),"")</f>
        <v/>
      </c>
      <c r="AI11" s="1" t="str">
        <f>IFERROR(VLOOKUP($A11,lsg_bowling!$B:$M,COLUMN(AI10)-23,FALSE),"")</f>
        <v/>
      </c>
      <c r="AJ11" s="23">
        <f>IFERROR((M11 - VALUE(SUBSTITUTE(Q11,"*","")))/(O11-1),0)</f>
        <v>35.333333333333336</v>
      </c>
      <c r="AK11" s="22">
        <f>IFERROR(F11/E11,"")</f>
        <v>0</v>
      </c>
      <c r="AL11" s="22">
        <f>IFERROR(J11/E11,"")</f>
        <v>0.61538461538461542</v>
      </c>
      <c r="AM11" s="22">
        <f>IFERROR(AJ11*1 + AK11*25 + AL11*15,"")</f>
        <v>44.564102564102569</v>
      </c>
      <c r="AN11" s="22">
        <f>IFERROR(AJ11*1 + AK11*25 + AL11*15 + IFERROR(K11/E11,"")*15,"")</f>
        <v>44.564102564102569</v>
      </c>
      <c r="AO11" s="29">
        <f>IFERROR(AVERAGE(RANK(AJ11,$AJ$2:$AJ$27),RANK(AK11,$AK$2:$AK$27),RANK(AL11,$AL$2:$AL$27)),"")</f>
        <v>6</v>
      </c>
      <c r="AP11" s="20">
        <f>IFERROR(RANK(AO11,$AO$2:$AO$27,1),"")</f>
        <v>3</v>
      </c>
      <c r="AQ11" s="1">
        <f>MAX(E11,N11,Z11)</f>
        <v>13</v>
      </c>
      <c r="AR11" s="49" t="str">
        <f>A11</f>
        <v>Nicholas Pooran</v>
      </c>
      <c r="AS11" s="1" t="s">
        <v>213</v>
      </c>
    </row>
    <row r="12" spans="1:45" x14ac:dyDescent="0.2">
      <c r="A12" s="3" t="s">
        <v>166</v>
      </c>
      <c r="B12" s="1" t="s">
        <v>155</v>
      </c>
      <c r="C12" s="4" t="s">
        <v>70</v>
      </c>
      <c r="D12" s="3">
        <f>IFERROR(VLOOKUP($A12,lsg_mvp!$B:$K,COLUMN(D11)-2,FALSE),"")</f>
        <v>244.5</v>
      </c>
      <c r="E12" s="1">
        <f>IFERROR(VLOOKUP($A12,lsg_mvp!$B:$K,COLUMN(E11)-2,FALSE),"")</f>
        <v>12</v>
      </c>
      <c r="F12" s="1">
        <f>IFERROR(VLOOKUP($A12,lsg_mvp!$B:$K,COLUMN(F11)-2,FALSE),"")</f>
        <v>0</v>
      </c>
      <c r="G12" s="1">
        <f>IFERROR(VLOOKUP($A12,lsg_mvp!$B:$K,COLUMN(G11)-2,FALSE),"")</f>
        <v>0</v>
      </c>
      <c r="H12" s="1">
        <f>IFERROR(VLOOKUP($A12,lsg_mvp!$B:$K,COLUMN(H11)-2,FALSE),"")</f>
        <v>52</v>
      </c>
      <c r="I12" s="1">
        <f>IFERROR(VLOOKUP($A12,lsg_mvp!$B:$K,COLUMN(I11)-2,FALSE),"")</f>
        <v>32</v>
      </c>
      <c r="J12" s="1">
        <f>IFERROR(VLOOKUP($A12,lsg_mvp!$B:$K,COLUMN(J11)-2,FALSE),"")</f>
        <v>1</v>
      </c>
      <c r="K12" s="1">
        <f>IFERROR(VLOOKUP($A12,lsg_mvp!$B:$K,COLUMN(K11)-2,FALSE),"")</f>
        <v>0</v>
      </c>
      <c r="L12" s="4">
        <f>IFERROR(VLOOKUP($A12,lsg_mvp!$B:$K,COLUMN(L11)-2,FALSE),"")</f>
        <v>0</v>
      </c>
      <c r="M12" s="3">
        <f>IFERROR(VLOOKUP($A12,lsg_batting!$B:$N,COLUMN(M11)-11,FALSE),"")</f>
        <v>560</v>
      </c>
      <c r="N12" s="1">
        <f>IFERROR(VLOOKUP($A12,lsg_batting!$B:$N,COLUMN(N11)-11,FALSE),"")</f>
        <v>12</v>
      </c>
      <c r="O12" s="1">
        <f>IFERROR(VLOOKUP($A12,lsg_batting!$B:$N,COLUMN(O11)-11,FALSE),"")</f>
        <v>12</v>
      </c>
      <c r="P12" s="1">
        <f>IFERROR(VLOOKUP($A12,lsg_batting!$B:$N,COLUMN(P11)-11,FALSE),"")</f>
        <v>0</v>
      </c>
      <c r="Q12" s="1">
        <f>IFERROR(VLOOKUP($A12,lsg_batting!$B:$N,COLUMN(Q11)-11,FALSE),"")</f>
        <v>117</v>
      </c>
      <c r="R12" s="1">
        <f>IFERROR(VLOOKUP($A12,lsg_batting!$B:$N,COLUMN(R11)-11,FALSE),"")</f>
        <v>46.67</v>
      </c>
      <c r="S12" s="1">
        <f>IFERROR(VLOOKUP($A12,lsg_batting!$B:$N,COLUMN(S11)-11,FALSE),"")</f>
        <v>346</v>
      </c>
      <c r="T12" s="1">
        <f>IFERROR(VLOOKUP($A12,lsg_batting!$B:$N,COLUMN(T11)-11,FALSE),"")</f>
        <v>161.84</v>
      </c>
      <c r="U12" s="1">
        <f>IFERROR(VLOOKUP($A12,lsg_batting!$B:$N,COLUMN(U11)-11,FALSE),"")</f>
        <v>1</v>
      </c>
      <c r="V12" s="1">
        <f>IFERROR(VLOOKUP($A12,lsg_batting!$B:$N,COLUMN(V11)-11,FALSE),"")</f>
        <v>5</v>
      </c>
      <c r="W12" s="1">
        <f>IFERROR(VLOOKUP($A12,lsg_batting!$B:$N,COLUMN(W11)-11,FALSE),"")</f>
        <v>52</v>
      </c>
      <c r="X12" s="4">
        <f>IFERROR(VLOOKUP($A12,lsg_batting!$B:$N,COLUMN(X11)-11,FALSE),"")</f>
        <v>32</v>
      </c>
      <c r="Y12" s="3" t="str">
        <f>IFERROR(VLOOKUP($A12,lsg_bowling!$B:$M,COLUMN(Y11)-23,FALSE),"")</f>
        <v/>
      </c>
      <c r="Z12" s="1" t="str">
        <f>IFERROR(VLOOKUP($A12,lsg_bowling!$B:$M,COLUMN(Z11)-23,FALSE),"")</f>
        <v/>
      </c>
      <c r="AA12" s="1" t="str">
        <f>IFERROR(VLOOKUP($A12,lsg_bowling!$B:$M,COLUMN(AA11)-23,FALSE),"")</f>
        <v/>
      </c>
      <c r="AB12" s="1" t="str">
        <f>IFERROR(VLOOKUP($A12,lsg_bowling!$B:$M,COLUMN(AB11)-23,FALSE),"")</f>
        <v/>
      </c>
      <c r="AC12" s="1" t="str">
        <f>IFERROR(VLOOKUP($A12,lsg_bowling!$B:$M,COLUMN(AC11)-23,FALSE),"")</f>
        <v/>
      </c>
      <c r="AD12" s="1" t="str">
        <f>IFERROR(VLOOKUP($A12,lsg_bowling!$B:$M,COLUMN(AD11)-23,FALSE),"")</f>
        <v/>
      </c>
      <c r="AE12" s="1" t="str">
        <f>IFERROR(VLOOKUP($A12,lsg_bowling!$B:$M,COLUMN(AE11)-23,FALSE),"")</f>
        <v/>
      </c>
      <c r="AF12" s="1" t="str">
        <f>IFERROR(VLOOKUP($A12,lsg_bowling!$B:$M,COLUMN(AF11)-23,FALSE),"")</f>
        <v/>
      </c>
      <c r="AG12" s="1" t="str">
        <f>IFERROR(VLOOKUP($A12,lsg_bowling!$B:$M,COLUMN(AG11)-23,FALSE),"")</f>
        <v/>
      </c>
      <c r="AH12" s="1" t="str">
        <f>IFERROR(VLOOKUP($A12,lsg_bowling!$B:$M,COLUMN(AH11)-23,FALSE),"")</f>
        <v/>
      </c>
      <c r="AI12" s="1" t="str">
        <f>IFERROR(VLOOKUP($A12,lsg_bowling!$B:$M,COLUMN(AI11)-23,FALSE),"")</f>
        <v/>
      </c>
      <c r="AJ12" s="23">
        <f>IFERROR((M12 - VALUE(SUBSTITUTE(Q12,"*","")))/(O12-1),0)</f>
        <v>40.272727272727273</v>
      </c>
      <c r="AK12" s="22">
        <f>IFERROR(F12/E12,"")</f>
        <v>0</v>
      </c>
      <c r="AL12" s="22">
        <f>IFERROR(J12/E12,"")</f>
        <v>8.3333333333333329E-2</v>
      </c>
      <c r="AM12" s="22">
        <f>IFERROR(AJ12*1 + AK12*25 + AL12*15,"")</f>
        <v>41.522727272727273</v>
      </c>
      <c r="AN12" s="22">
        <f>IFERROR(AJ12*1 + AK12*25 + AL12*15 + IFERROR(K12/E12,"")*15,"")</f>
        <v>41.522727272727273</v>
      </c>
      <c r="AO12" s="29">
        <f>IFERROR(AVERAGE(RANK(AJ12,$AJ$2:$AJ$27),RANK(AK12,$AK$2:$AK$27),RANK(AL12,$AL$2:$AL$27)),"")</f>
        <v>10.333333333333334</v>
      </c>
      <c r="AP12" s="20">
        <f>IFERROR(RANK(AO12,$AO$2:$AO$27,1),"")</f>
        <v>15</v>
      </c>
      <c r="AQ12" s="1">
        <f>MAX(E12,N12,Z12)</f>
        <v>12</v>
      </c>
      <c r="AR12" s="49" t="str">
        <f>A12</f>
        <v>Mitchell Marsh</v>
      </c>
      <c r="AS12" s="1" t="s">
        <v>214</v>
      </c>
    </row>
    <row r="13" spans="1:45" x14ac:dyDescent="0.2">
      <c r="A13" s="3" t="s">
        <v>196</v>
      </c>
      <c r="B13" s="1" t="s">
        <v>155</v>
      </c>
      <c r="C13" s="4"/>
      <c r="D13" s="3">
        <f>IFERROR(VLOOKUP($A13,lsg_mvp!$B:$K,COLUMN(D12)-2,FALSE),"")</f>
        <v>124</v>
      </c>
      <c r="E13" s="1">
        <f>IFERROR(VLOOKUP($A13,lsg_mvp!$B:$K,COLUMN(E12)-2,FALSE),"")</f>
        <v>10</v>
      </c>
      <c r="F13" s="1">
        <f>IFERROR(VLOOKUP($A13,lsg_mvp!$B:$K,COLUMN(F12)-2,FALSE),"")</f>
        <v>13</v>
      </c>
      <c r="G13" s="1">
        <f>IFERROR(VLOOKUP($A13,lsg_mvp!$B:$K,COLUMN(G12)-2,FALSE),"")</f>
        <v>61</v>
      </c>
      <c r="H13" s="1">
        <f>IFERROR(VLOOKUP($A13,lsg_mvp!$B:$K,COLUMN(H12)-2,FALSE),"")</f>
        <v>3</v>
      </c>
      <c r="I13" s="1">
        <f>IFERROR(VLOOKUP($A13,lsg_mvp!$B:$K,COLUMN(I12)-2,FALSE),"")</f>
        <v>0</v>
      </c>
      <c r="J13" s="1">
        <f>IFERROR(VLOOKUP($A13,lsg_mvp!$B:$K,COLUMN(J12)-2,FALSE),"")</f>
        <v>4</v>
      </c>
      <c r="K13" s="1">
        <f>IFERROR(VLOOKUP($A13,lsg_mvp!$B:$K,COLUMN(K12)-2,FALSE),"")</f>
        <v>0</v>
      </c>
      <c r="L13" s="4">
        <f>IFERROR(VLOOKUP($A13,lsg_mvp!$B:$K,COLUMN(L12)-2,FALSE),"")</f>
        <v>0</v>
      </c>
      <c r="M13" s="3">
        <f>IFERROR(VLOOKUP($A13,lsg_batting!$B:$N,COLUMN(M12)-11,FALSE),"")</f>
        <v>18</v>
      </c>
      <c r="N13" s="1">
        <f>IFERROR(VLOOKUP($A13,lsg_batting!$B:$N,COLUMN(N12)-11,FALSE),"")</f>
        <v>10</v>
      </c>
      <c r="O13" s="1">
        <f>IFERROR(VLOOKUP($A13,lsg_batting!$B:$N,COLUMN(O12)-11,FALSE),"")</f>
        <v>5</v>
      </c>
      <c r="P13" s="1">
        <f>IFERROR(VLOOKUP($A13,lsg_batting!$B:$N,COLUMN(P12)-11,FALSE),"")</f>
        <v>2</v>
      </c>
      <c r="Q13" s="1">
        <f>IFERROR(VLOOKUP($A13,lsg_batting!$B:$N,COLUMN(Q12)-11,FALSE),"")</f>
        <v>6</v>
      </c>
      <c r="R13" s="1">
        <f>IFERROR(VLOOKUP($A13,lsg_batting!$B:$N,COLUMN(R12)-11,FALSE),"")</f>
        <v>6</v>
      </c>
      <c r="S13" s="1">
        <f>IFERROR(VLOOKUP($A13,lsg_batting!$B:$N,COLUMN(S12)-11,FALSE),"")</f>
        <v>12</v>
      </c>
      <c r="T13" s="1">
        <f>IFERROR(VLOOKUP($A13,lsg_batting!$B:$N,COLUMN(T12)-11,FALSE),"")</f>
        <v>150</v>
      </c>
      <c r="U13" s="1">
        <f>IFERROR(VLOOKUP($A13,lsg_batting!$B:$N,COLUMN(U12)-11,FALSE),"")</f>
        <v>0</v>
      </c>
      <c r="V13" s="1">
        <f>IFERROR(VLOOKUP($A13,lsg_batting!$B:$N,COLUMN(V12)-11,FALSE),"")</f>
        <v>0</v>
      </c>
      <c r="W13" s="1">
        <f>IFERROR(VLOOKUP($A13,lsg_batting!$B:$N,COLUMN(W12)-11,FALSE),"")</f>
        <v>3</v>
      </c>
      <c r="X13" s="4">
        <f>IFERROR(VLOOKUP($A13,lsg_batting!$B:$N,COLUMN(X12)-11,FALSE),"")</f>
        <v>0</v>
      </c>
      <c r="Y13" s="3">
        <f>IFERROR(VLOOKUP($A13,lsg_bowling!$B:$M,COLUMN(Y12)-23,FALSE),"")</f>
        <v>13</v>
      </c>
      <c r="Z13" s="1">
        <f>IFERROR(VLOOKUP($A13,lsg_bowling!$B:$M,COLUMN(Z12)-23,FALSE),"")</f>
        <v>10</v>
      </c>
      <c r="AA13" s="1">
        <f>IFERROR(VLOOKUP($A13,lsg_bowling!$B:$M,COLUMN(AA12)-23,FALSE),"")</f>
        <v>10</v>
      </c>
      <c r="AB13" s="1">
        <f>IFERROR(VLOOKUP($A13,lsg_bowling!$B:$M,COLUMN(AB12)-23,FALSE),"")</f>
        <v>34</v>
      </c>
      <c r="AC13" s="1">
        <f>IFERROR(VLOOKUP($A13,lsg_bowling!$B:$M,COLUMN(AC12)-23,FALSE),"")</f>
        <v>375</v>
      </c>
      <c r="AD13" s="1" t="str">
        <f>IFERROR(VLOOKUP($A13,lsg_bowling!$B:$M,COLUMN(AD12)-23,FALSE),"")</f>
        <v>34/4</v>
      </c>
      <c r="AE13" s="1">
        <f>IFERROR(VLOOKUP($A13,lsg_bowling!$B:$M,COLUMN(AE12)-23,FALSE),"")</f>
        <v>28.84</v>
      </c>
      <c r="AF13" s="1">
        <f>IFERROR(VLOOKUP($A13,lsg_bowling!$B:$M,COLUMN(AF12)-23,FALSE),"")</f>
        <v>11.02</v>
      </c>
      <c r="AG13" s="1">
        <f>IFERROR(VLOOKUP($A13,lsg_bowling!$B:$M,COLUMN(AG12)-23,FALSE),"")</f>
        <v>15.69</v>
      </c>
      <c r="AH13" s="1">
        <f>IFERROR(VLOOKUP($A13,lsg_bowling!$B:$M,COLUMN(AH12)-23,FALSE),"")</f>
        <v>1</v>
      </c>
      <c r="AI13" s="1">
        <f>IFERROR(VLOOKUP($A13,lsg_bowling!$B:$M,COLUMN(AI12)-23,FALSE),"")</f>
        <v>0</v>
      </c>
      <c r="AJ13" s="23">
        <f>IFERROR((M13 - VALUE(SUBSTITUTE(Q13,"*","")))/(O13-1),0)</f>
        <v>3</v>
      </c>
      <c r="AK13" s="22">
        <f>IFERROR(F13/E13,"")</f>
        <v>1.3</v>
      </c>
      <c r="AL13" s="22">
        <f>IFERROR(J13/E13,"")</f>
        <v>0.4</v>
      </c>
      <c r="AM13" s="22">
        <f>IFERROR(AJ13*1 + AK13*25 + AL13*15,"")</f>
        <v>41.5</v>
      </c>
      <c r="AN13" s="22">
        <f>IFERROR(AJ13*1 + AK13*25 + AL13*15 + IFERROR(K13/E13,"")*15,"")</f>
        <v>41.5</v>
      </c>
      <c r="AO13" s="29">
        <f>IFERROR(AVERAGE(RANK(AJ13,$AJ$2:$AJ$27),RANK(AK13,$AK$2:$AK$27),RANK(AL13,$AL$2:$AL$27)),"")</f>
        <v>6.666666666666667</v>
      </c>
      <c r="AP13" s="20">
        <f>IFERROR(RANK(AO13,$AO$2:$AO$27,1),"")</f>
        <v>5</v>
      </c>
      <c r="AQ13" s="1">
        <f>MAX(E13,N13,Z13)</f>
        <v>10</v>
      </c>
      <c r="AR13" s="49" t="str">
        <f>A13</f>
        <v>Shardul Thakur</v>
      </c>
      <c r="AS13" s="1" t="s">
        <v>214</v>
      </c>
    </row>
    <row r="14" spans="1:45" x14ac:dyDescent="0.2">
      <c r="A14" s="3" t="s">
        <v>156</v>
      </c>
      <c r="B14" s="1" t="s">
        <v>155</v>
      </c>
      <c r="C14" s="4" t="s">
        <v>69</v>
      </c>
      <c r="D14" s="3">
        <f>IFERROR(VLOOKUP($A14,lsg_mvp!$B:$K,COLUMN(D13)-2,FALSE),"")</f>
        <v>30</v>
      </c>
      <c r="E14" s="1">
        <f>IFERROR(VLOOKUP($A14,lsg_mvp!$B:$K,COLUMN(E13)-2,FALSE),"")</f>
        <v>2</v>
      </c>
      <c r="F14" s="1">
        <f>IFERROR(VLOOKUP($A14,lsg_mvp!$B:$K,COLUMN(F13)-2,FALSE),"")</f>
        <v>2</v>
      </c>
      <c r="G14" s="1">
        <f>IFERROR(VLOOKUP($A14,lsg_mvp!$B:$K,COLUMN(G13)-2,FALSE),"")</f>
        <v>18</v>
      </c>
      <c r="H14" s="1">
        <f>IFERROR(VLOOKUP($A14,lsg_mvp!$B:$K,COLUMN(H13)-2,FALSE),"")</f>
        <v>0</v>
      </c>
      <c r="I14" s="1">
        <f>IFERROR(VLOOKUP($A14,lsg_mvp!$B:$K,COLUMN(I13)-2,FALSE),"")</f>
        <v>0</v>
      </c>
      <c r="J14" s="1">
        <f>IFERROR(VLOOKUP($A14,lsg_mvp!$B:$K,COLUMN(J13)-2,FALSE),"")</f>
        <v>2</v>
      </c>
      <c r="K14" s="1">
        <f>IFERROR(VLOOKUP($A14,lsg_mvp!$B:$K,COLUMN(K13)-2,FALSE),"")</f>
        <v>0</v>
      </c>
      <c r="L14" s="4">
        <f>IFERROR(VLOOKUP($A14,lsg_mvp!$B:$K,COLUMN(L13)-2,FALSE),"")</f>
        <v>0</v>
      </c>
      <c r="M14" s="3" t="str">
        <f>IFERROR(VLOOKUP($A14,lsg_batting!$B:$N,COLUMN(M13)-11,FALSE),"")</f>
        <v/>
      </c>
      <c r="N14" s="1" t="str">
        <f>IFERROR(VLOOKUP($A14,lsg_batting!$B:$N,COLUMN(N13)-11,FALSE),"")</f>
        <v/>
      </c>
      <c r="O14" s="1" t="str">
        <f>IFERROR(VLOOKUP($A14,lsg_batting!$B:$N,COLUMN(O13)-11,FALSE),"")</f>
        <v/>
      </c>
      <c r="P14" s="1" t="str">
        <f>IFERROR(VLOOKUP($A14,lsg_batting!$B:$N,COLUMN(P13)-11,FALSE),"")</f>
        <v/>
      </c>
      <c r="Q14" s="1" t="str">
        <f>IFERROR(VLOOKUP($A14,lsg_batting!$B:$N,COLUMN(Q13)-11,FALSE),"")</f>
        <v/>
      </c>
      <c r="R14" s="1" t="str">
        <f>IFERROR(VLOOKUP($A14,lsg_batting!$B:$N,COLUMN(R13)-11,FALSE),"")</f>
        <v/>
      </c>
      <c r="S14" s="1" t="str">
        <f>IFERROR(VLOOKUP($A14,lsg_batting!$B:$N,COLUMN(S13)-11,FALSE),"")</f>
        <v/>
      </c>
      <c r="T14" s="1" t="str">
        <f>IFERROR(VLOOKUP($A14,lsg_batting!$B:$N,COLUMN(T13)-11,FALSE),"")</f>
        <v/>
      </c>
      <c r="U14" s="1" t="str">
        <f>IFERROR(VLOOKUP($A14,lsg_batting!$B:$N,COLUMN(U13)-11,FALSE),"")</f>
        <v/>
      </c>
      <c r="V14" s="1" t="str">
        <f>IFERROR(VLOOKUP($A14,lsg_batting!$B:$N,COLUMN(V13)-11,FALSE),"")</f>
        <v/>
      </c>
      <c r="W14" s="1" t="str">
        <f>IFERROR(VLOOKUP($A14,lsg_batting!$B:$N,COLUMN(W13)-11,FALSE),"")</f>
        <v/>
      </c>
      <c r="X14" s="4" t="str">
        <f>IFERROR(VLOOKUP($A14,lsg_batting!$B:$N,COLUMN(X13)-11,FALSE),"")</f>
        <v/>
      </c>
      <c r="Y14" s="3">
        <f>IFERROR(VLOOKUP($A14,lsg_bowling!$B:$M,COLUMN(Y13)-23,FALSE),"")</f>
        <v>2</v>
      </c>
      <c r="Z14" s="1">
        <f>IFERROR(VLOOKUP($A14,lsg_bowling!$B:$M,COLUMN(Z13)-23,FALSE),"")</f>
        <v>2</v>
      </c>
      <c r="AA14" s="1">
        <f>IFERROR(VLOOKUP($A14,lsg_bowling!$B:$M,COLUMN(AA13)-23,FALSE),"")</f>
        <v>2</v>
      </c>
      <c r="AB14" s="1">
        <f>IFERROR(VLOOKUP($A14,lsg_bowling!$B:$M,COLUMN(AB13)-23,FALSE),"")</f>
        <v>8</v>
      </c>
      <c r="AC14" s="1">
        <f>IFERROR(VLOOKUP($A14,lsg_bowling!$B:$M,COLUMN(AC13)-23,FALSE),"")</f>
        <v>100</v>
      </c>
      <c r="AD14" s="1" t="str">
        <f>IFERROR(VLOOKUP($A14,lsg_bowling!$B:$M,COLUMN(AD13)-23,FALSE),"")</f>
        <v>40/2</v>
      </c>
      <c r="AE14" s="1">
        <f>IFERROR(VLOOKUP($A14,lsg_bowling!$B:$M,COLUMN(AE13)-23,FALSE),"")</f>
        <v>50</v>
      </c>
      <c r="AF14" s="1">
        <f>IFERROR(VLOOKUP($A14,lsg_bowling!$B:$M,COLUMN(AF13)-23,FALSE),"")</f>
        <v>12.5</v>
      </c>
      <c r="AG14" s="1">
        <f>IFERROR(VLOOKUP($A14,lsg_bowling!$B:$M,COLUMN(AG13)-23,FALSE),"")</f>
        <v>24</v>
      </c>
      <c r="AH14" s="1">
        <f>IFERROR(VLOOKUP($A14,lsg_bowling!$B:$M,COLUMN(AH13)-23,FALSE),"")</f>
        <v>0</v>
      </c>
      <c r="AI14" s="1">
        <f>IFERROR(VLOOKUP($A14,lsg_bowling!$B:$M,COLUMN(AI13)-23,FALSE),"")</f>
        <v>0</v>
      </c>
      <c r="AJ14" s="23">
        <f>IFERROR((M14 - VALUE(SUBSTITUTE(Q14,"*","")))/(O14-1),0)</f>
        <v>0</v>
      </c>
      <c r="AK14" s="22">
        <f>IFERROR(F14/E14,"")</f>
        <v>1</v>
      </c>
      <c r="AL14" s="22">
        <f>IFERROR(J14/E14,"")</f>
        <v>1</v>
      </c>
      <c r="AM14" s="22">
        <f>IFERROR(AJ14*1 + AK14*25 + AL14*15,"")</f>
        <v>40</v>
      </c>
      <c r="AN14" s="22">
        <f>IFERROR(AJ14*1 + AK14*25 + AL14*15 + IFERROR(K14/E14,"")*15,"")</f>
        <v>40</v>
      </c>
      <c r="AO14" s="29">
        <f>IFERROR(AVERAGE(RANK(AJ14,$AJ$2:$AJ$27),RANK(AK14,$AK$2:$AK$27),RANK(AL14,$AL$2:$AL$27)),"")</f>
        <v>5.666666666666667</v>
      </c>
      <c r="AP14" s="20">
        <f>IFERROR(RANK(AO14,$AO$2:$AO$27,1),"")</f>
        <v>1</v>
      </c>
      <c r="AQ14" s="1">
        <f>MAX(E14,N14,Z14)</f>
        <v>2</v>
      </c>
      <c r="AR14" s="49" t="str">
        <f>A14</f>
        <v>Mayank Yadav</v>
      </c>
    </row>
    <row r="15" spans="1:45" x14ac:dyDescent="0.2">
      <c r="A15" s="3" t="s">
        <v>185</v>
      </c>
      <c r="B15" s="1" t="s">
        <v>155</v>
      </c>
      <c r="C15" s="4" t="s">
        <v>69</v>
      </c>
      <c r="D15" s="3">
        <f>IFERROR(VLOOKUP($A15,lsg_mvp!$B:$K,COLUMN(D14)-2,FALSE),"")</f>
        <v>24.5</v>
      </c>
      <c r="E15" s="1">
        <f>IFERROR(VLOOKUP($A15,lsg_mvp!$B:$K,COLUMN(E14)-2,FALSE),"")</f>
        <v>2</v>
      </c>
      <c r="F15" s="1">
        <f>IFERROR(VLOOKUP($A15,lsg_mvp!$B:$K,COLUMN(F14)-2,FALSE),"")</f>
        <v>3</v>
      </c>
      <c r="G15" s="1">
        <f>IFERROR(VLOOKUP($A15,lsg_mvp!$B:$K,COLUMN(G14)-2,FALSE),"")</f>
        <v>14</v>
      </c>
      <c r="H15" s="1">
        <f>IFERROR(VLOOKUP($A15,lsg_mvp!$B:$K,COLUMN(H14)-2,FALSE),"")</f>
        <v>0</v>
      </c>
      <c r="I15" s="1">
        <f>IFERROR(VLOOKUP($A15,lsg_mvp!$B:$K,COLUMN(I14)-2,FALSE),"")</f>
        <v>0</v>
      </c>
      <c r="J15" s="1">
        <f>IFERROR(VLOOKUP($A15,lsg_mvp!$B:$K,COLUMN(J14)-2,FALSE),"")</f>
        <v>0</v>
      </c>
      <c r="K15" s="1">
        <f>IFERROR(VLOOKUP($A15,lsg_mvp!$B:$K,COLUMN(K14)-2,FALSE),"")</f>
        <v>0</v>
      </c>
      <c r="L15" s="4">
        <f>IFERROR(VLOOKUP($A15,lsg_mvp!$B:$K,COLUMN(L14)-2,FALSE),"")</f>
        <v>0</v>
      </c>
      <c r="M15" s="3" t="str">
        <f>IFERROR(VLOOKUP($A15,lsg_batting!$B:$N,COLUMN(M14)-11,FALSE),"")</f>
        <v/>
      </c>
      <c r="N15" s="1" t="str">
        <f>IFERROR(VLOOKUP($A15,lsg_batting!$B:$N,COLUMN(N14)-11,FALSE),"")</f>
        <v/>
      </c>
      <c r="O15" s="1" t="str">
        <f>IFERROR(VLOOKUP($A15,lsg_batting!$B:$N,COLUMN(O14)-11,FALSE),"")</f>
        <v/>
      </c>
      <c r="P15" s="1" t="str">
        <f>IFERROR(VLOOKUP($A15,lsg_batting!$B:$N,COLUMN(P14)-11,FALSE),"")</f>
        <v/>
      </c>
      <c r="Q15" s="1" t="str">
        <f>IFERROR(VLOOKUP($A15,lsg_batting!$B:$N,COLUMN(Q14)-11,FALSE),"")</f>
        <v/>
      </c>
      <c r="R15" s="1" t="str">
        <f>IFERROR(VLOOKUP($A15,lsg_batting!$B:$N,COLUMN(R14)-11,FALSE),"")</f>
        <v/>
      </c>
      <c r="S15" s="1" t="str">
        <f>IFERROR(VLOOKUP($A15,lsg_batting!$B:$N,COLUMN(S14)-11,FALSE),"")</f>
        <v/>
      </c>
      <c r="T15" s="1" t="str">
        <f>IFERROR(VLOOKUP($A15,lsg_batting!$B:$N,COLUMN(T14)-11,FALSE),"")</f>
        <v/>
      </c>
      <c r="U15" s="1" t="str">
        <f>IFERROR(VLOOKUP($A15,lsg_batting!$B:$N,COLUMN(U14)-11,FALSE),"")</f>
        <v/>
      </c>
      <c r="V15" s="1" t="str">
        <f>IFERROR(VLOOKUP($A15,lsg_batting!$B:$N,COLUMN(V14)-11,FALSE),"")</f>
        <v/>
      </c>
      <c r="W15" s="1" t="str">
        <f>IFERROR(VLOOKUP($A15,lsg_batting!$B:$N,COLUMN(W14)-11,FALSE),"")</f>
        <v/>
      </c>
      <c r="X15" s="4" t="str">
        <f>IFERROR(VLOOKUP($A15,lsg_batting!$B:$N,COLUMN(X14)-11,FALSE),"")</f>
        <v/>
      </c>
      <c r="Y15" s="3">
        <f>IFERROR(VLOOKUP($A15,lsg_bowling!$B:$M,COLUMN(Y14)-23,FALSE),"")</f>
        <v>3</v>
      </c>
      <c r="Z15" s="1">
        <f>IFERROR(VLOOKUP($A15,lsg_bowling!$B:$M,COLUMN(Z14)-23,FALSE),"")</f>
        <v>2</v>
      </c>
      <c r="AA15" s="1">
        <f>IFERROR(VLOOKUP($A15,lsg_bowling!$B:$M,COLUMN(AA14)-23,FALSE),"")</f>
        <v>2</v>
      </c>
      <c r="AB15" s="1">
        <f>IFERROR(VLOOKUP($A15,lsg_bowling!$B:$M,COLUMN(AB14)-23,FALSE),"")</f>
        <v>7.1</v>
      </c>
      <c r="AC15" s="1">
        <f>IFERROR(VLOOKUP($A15,lsg_bowling!$B:$M,COLUMN(AC14)-23,FALSE),"")</f>
        <v>59</v>
      </c>
      <c r="AD15" s="1" t="str">
        <f>IFERROR(VLOOKUP($A15,lsg_bowling!$B:$M,COLUMN(AD14)-23,FALSE),"")</f>
        <v>30/2</v>
      </c>
      <c r="AE15" s="1">
        <f>IFERROR(VLOOKUP($A15,lsg_bowling!$B:$M,COLUMN(AE14)-23,FALSE),"")</f>
        <v>19.66</v>
      </c>
      <c r="AF15" s="1">
        <f>IFERROR(VLOOKUP($A15,lsg_bowling!$B:$M,COLUMN(AF14)-23,FALSE),"")</f>
        <v>8.23</v>
      </c>
      <c r="AG15" s="1">
        <f>IFERROR(VLOOKUP($A15,lsg_bowling!$B:$M,COLUMN(AG14)-23,FALSE),"")</f>
        <v>14.33</v>
      </c>
      <c r="AH15" s="1">
        <f>IFERROR(VLOOKUP($A15,lsg_bowling!$B:$M,COLUMN(AH14)-23,FALSE),"")</f>
        <v>0</v>
      </c>
      <c r="AI15" s="1">
        <f>IFERROR(VLOOKUP($A15,lsg_bowling!$B:$M,COLUMN(AI14)-23,FALSE),"")</f>
        <v>0</v>
      </c>
      <c r="AJ15" s="23">
        <f>IFERROR((M15 - VALUE(SUBSTITUTE(Q15,"*","")))/(O15-1),0)</f>
        <v>0</v>
      </c>
      <c r="AK15" s="22">
        <f>IFERROR(F15/E15,"")</f>
        <v>1.5</v>
      </c>
      <c r="AL15" s="22">
        <f>IFERROR(J15/E15,"")</f>
        <v>0</v>
      </c>
      <c r="AM15" s="22">
        <f>IFERROR(AJ15*1 + AK15*25 + AL15*15,"")</f>
        <v>37.5</v>
      </c>
      <c r="AN15" s="22">
        <f>IFERROR(AJ15*1 + AK15*25 + AL15*15 + IFERROR(K15/E15,"")*15,"")</f>
        <v>37.5</v>
      </c>
      <c r="AO15" s="29">
        <f>IFERROR(AVERAGE(RANK(AJ15,$AJ$2:$AJ$27),RANK(AK15,$AK$2:$AK$27),RANK(AL15,$AL$2:$AL$27)),"")</f>
        <v>10</v>
      </c>
      <c r="AP15" s="20">
        <f>IFERROR(RANK(AO15,$AO$2:$AO$27,1),"")</f>
        <v>12</v>
      </c>
      <c r="AQ15" s="1">
        <f>MAX(E15,N15,Z15)</f>
        <v>2</v>
      </c>
      <c r="AR15" s="49" t="str">
        <f>A15</f>
        <v>Akash Singh</v>
      </c>
      <c r="AS15" s="1" t="s">
        <v>354</v>
      </c>
    </row>
    <row r="16" spans="1:45" x14ac:dyDescent="0.2">
      <c r="A16" s="3" t="s">
        <v>169</v>
      </c>
      <c r="B16" s="1" t="s">
        <v>155</v>
      </c>
      <c r="C16" s="4" t="s">
        <v>70</v>
      </c>
      <c r="D16" s="3">
        <f>IFERROR(VLOOKUP($A16,lsg_mvp!$B:$K,COLUMN(D15)-2,FALSE),"")</f>
        <v>133</v>
      </c>
      <c r="E16" s="1">
        <f>IFERROR(VLOOKUP($A16,lsg_mvp!$B:$K,COLUMN(E15)-2,FALSE),"")</f>
        <v>13</v>
      </c>
      <c r="F16" s="1">
        <f>IFERROR(VLOOKUP($A16,lsg_mvp!$B:$K,COLUMN(F15)-2,FALSE),"")</f>
        <v>2</v>
      </c>
      <c r="G16" s="1">
        <f>IFERROR(VLOOKUP($A16,lsg_mvp!$B:$K,COLUMN(G15)-2,FALSE),"")</f>
        <v>2</v>
      </c>
      <c r="H16" s="1">
        <f>IFERROR(VLOOKUP($A16,lsg_mvp!$B:$K,COLUMN(H15)-2,FALSE),"")</f>
        <v>27</v>
      </c>
      <c r="I16" s="1">
        <f>IFERROR(VLOOKUP($A16,lsg_mvp!$B:$K,COLUMN(I15)-2,FALSE),"")</f>
        <v>14</v>
      </c>
      <c r="J16" s="1">
        <f>IFERROR(VLOOKUP($A16,lsg_mvp!$B:$K,COLUMN(J15)-2,FALSE),"")</f>
        <v>3</v>
      </c>
      <c r="K16" s="1">
        <f>IFERROR(VLOOKUP($A16,lsg_mvp!$B:$K,COLUMN(K15)-2,FALSE),"")</f>
        <v>0</v>
      </c>
      <c r="L16" s="4">
        <f>IFERROR(VLOOKUP($A16,lsg_mvp!$B:$K,COLUMN(L15)-2,FALSE),"")</f>
        <v>0</v>
      </c>
      <c r="M16" s="3">
        <f>IFERROR(VLOOKUP($A16,lsg_batting!$B:$N,COLUMN(M15)-11,FALSE),"")</f>
        <v>329</v>
      </c>
      <c r="N16" s="1">
        <f>IFERROR(VLOOKUP($A16,lsg_batting!$B:$N,COLUMN(N15)-11,FALSE),"")</f>
        <v>13</v>
      </c>
      <c r="O16" s="1">
        <f>IFERROR(VLOOKUP($A16,lsg_batting!$B:$N,COLUMN(O15)-11,FALSE),"")</f>
        <v>11</v>
      </c>
      <c r="P16" s="1">
        <f>IFERROR(VLOOKUP($A16,lsg_batting!$B:$N,COLUMN(P15)-11,FALSE),"")</f>
        <v>1</v>
      </c>
      <c r="Q16" s="1">
        <f>IFERROR(VLOOKUP($A16,lsg_batting!$B:$N,COLUMN(Q15)-11,FALSE),"")</f>
        <v>74</v>
      </c>
      <c r="R16" s="1">
        <f>IFERROR(VLOOKUP($A16,lsg_batting!$B:$N,COLUMN(R15)-11,FALSE),"")</f>
        <v>32.9</v>
      </c>
      <c r="S16" s="1">
        <f>IFERROR(VLOOKUP($A16,lsg_batting!$B:$N,COLUMN(S15)-11,FALSE),"")</f>
        <v>222</v>
      </c>
      <c r="T16" s="1">
        <f>IFERROR(VLOOKUP($A16,lsg_batting!$B:$N,COLUMN(T15)-11,FALSE),"")</f>
        <v>148.19</v>
      </c>
      <c r="U16" s="1">
        <f>IFERROR(VLOOKUP($A16,lsg_batting!$B:$N,COLUMN(U15)-11,FALSE),"")</f>
        <v>0</v>
      </c>
      <c r="V16" s="1">
        <f>IFERROR(VLOOKUP($A16,lsg_batting!$B:$N,COLUMN(V15)-11,FALSE),"")</f>
        <v>2</v>
      </c>
      <c r="W16" s="1">
        <f>IFERROR(VLOOKUP($A16,lsg_batting!$B:$N,COLUMN(W15)-11,FALSE),"")</f>
        <v>27</v>
      </c>
      <c r="X16" s="4">
        <f>IFERROR(VLOOKUP($A16,lsg_batting!$B:$N,COLUMN(X15)-11,FALSE),"")</f>
        <v>14</v>
      </c>
      <c r="Y16" s="3">
        <f>IFERROR(VLOOKUP($A16,lsg_bowling!$B:$M,COLUMN(Y15)-23,FALSE),"")</f>
        <v>2</v>
      </c>
      <c r="Z16" s="1">
        <f>IFERROR(VLOOKUP($A16,lsg_bowling!$B:$M,COLUMN(Z15)-23,FALSE),"")</f>
        <v>13</v>
      </c>
      <c r="AA16" s="1">
        <f>IFERROR(VLOOKUP($A16,lsg_bowling!$B:$M,COLUMN(AA15)-23,FALSE),"")</f>
        <v>1</v>
      </c>
      <c r="AB16" s="1">
        <f>IFERROR(VLOOKUP($A16,lsg_bowling!$B:$M,COLUMN(AB15)-23,FALSE),"")</f>
        <v>1</v>
      </c>
      <c r="AC16" s="1">
        <f>IFERROR(VLOOKUP($A16,lsg_bowling!$B:$M,COLUMN(AC15)-23,FALSE),"")</f>
        <v>4</v>
      </c>
      <c r="AD16" s="1">
        <f>IFERROR(VLOOKUP($A16,lsg_bowling!$B:$M,COLUMN(AD15)-23,FALSE),"")</f>
        <v>45692</v>
      </c>
      <c r="AE16" s="1">
        <f>IFERROR(VLOOKUP($A16,lsg_bowling!$B:$M,COLUMN(AE15)-23,FALSE),"")</f>
        <v>2</v>
      </c>
      <c r="AF16" s="1">
        <f>IFERROR(VLOOKUP($A16,lsg_bowling!$B:$M,COLUMN(AF15)-23,FALSE),"")</f>
        <v>4</v>
      </c>
      <c r="AG16" s="1">
        <f>IFERROR(VLOOKUP($A16,lsg_bowling!$B:$M,COLUMN(AG15)-23,FALSE),"")</f>
        <v>3</v>
      </c>
      <c r="AH16" s="1">
        <f>IFERROR(VLOOKUP($A16,lsg_bowling!$B:$M,COLUMN(AH15)-23,FALSE),"")</f>
        <v>0</v>
      </c>
      <c r="AI16" s="1">
        <f>IFERROR(VLOOKUP($A16,lsg_bowling!$B:$M,COLUMN(AI15)-23,FALSE),"")</f>
        <v>0</v>
      </c>
      <c r="AJ16" s="23">
        <f>IFERROR((M16 - VALUE(SUBSTITUTE(Q16,"*","")))/(O16-1),0)</f>
        <v>25.5</v>
      </c>
      <c r="AK16" s="22">
        <f>IFERROR(F16/E16,"")</f>
        <v>0.15384615384615385</v>
      </c>
      <c r="AL16" s="22">
        <f>IFERROR(J16/E16,"")</f>
        <v>0.23076923076923078</v>
      </c>
      <c r="AM16" s="22">
        <f>IFERROR(AJ16*1 + AK16*25 + AL16*15,"")</f>
        <v>32.807692307692307</v>
      </c>
      <c r="AN16" s="22">
        <f>IFERROR(AJ16*1 + AK16*25 + AL16*15 + IFERROR(K16/E16,"")*15,"")</f>
        <v>32.807692307692307</v>
      </c>
      <c r="AO16" s="29">
        <f>IFERROR(AVERAGE(RANK(AJ16,$AJ$2:$AJ$27),RANK(AK16,$AK$2:$AK$27),RANK(AL16,$AL$2:$AL$27)),"")</f>
        <v>10</v>
      </c>
      <c r="AP16" s="20">
        <f>IFERROR(RANK(AO16,$AO$2:$AO$27,1),"")</f>
        <v>12</v>
      </c>
      <c r="AQ16" s="1">
        <f>MAX(E16,N16,Z16)</f>
        <v>13</v>
      </c>
      <c r="AR16" s="49" t="str">
        <f>A16</f>
        <v>Ayush Badoni</v>
      </c>
    </row>
    <row r="17" spans="1:44" x14ac:dyDescent="0.2">
      <c r="A17" s="3" t="s">
        <v>197</v>
      </c>
      <c r="B17" s="1" t="s">
        <v>155</v>
      </c>
      <c r="C17" s="4" t="s">
        <v>69</v>
      </c>
      <c r="D17" s="3">
        <f>IFERROR(VLOOKUP($A17,lsg_mvp!$B:$K,COLUMN(D16)-2,FALSE),"")</f>
        <v>21.5</v>
      </c>
      <c r="E17" s="1">
        <f>IFERROR(VLOOKUP($A17,lsg_mvp!$B:$K,COLUMN(E16)-2,FALSE),"")</f>
        <v>2</v>
      </c>
      <c r="F17" s="1">
        <f>IFERROR(VLOOKUP($A17,lsg_mvp!$B:$K,COLUMN(F16)-2,FALSE),"")</f>
        <v>2</v>
      </c>
      <c r="G17" s="1">
        <f>IFERROR(VLOOKUP($A17,lsg_mvp!$B:$K,COLUMN(G16)-2,FALSE),"")</f>
        <v>12</v>
      </c>
      <c r="H17" s="1">
        <f>IFERROR(VLOOKUP($A17,lsg_mvp!$B:$K,COLUMN(H16)-2,FALSE),"")</f>
        <v>0</v>
      </c>
      <c r="I17" s="1">
        <f>IFERROR(VLOOKUP($A17,lsg_mvp!$B:$K,COLUMN(I16)-2,FALSE),"")</f>
        <v>0</v>
      </c>
      <c r="J17" s="1">
        <f>IFERROR(VLOOKUP($A17,lsg_mvp!$B:$K,COLUMN(J16)-2,FALSE),"")</f>
        <v>1</v>
      </c>
      <c r="K17" s="1">
        <f>IFERROR(VLOOKUP($A17,lsg_mvp!$B:$K,COLUMN(K16)-2,FALSE),"")</f>
        <v>0</v>
      </c>
      <c r="L17" s="4">
        <f>IFERROR(VLOOKUP($A17,lsg_mvp!$B:$K,COLUMN(L16)-2,FALSE),"")</f>
        <v>0</v>
      </c>
      <c r="M17" s="3" t="str">
        <f>IFERROR(VLOOKUP($A17,lsg_batting!$B:$N,COLUMN(M16)-11,FALSE),"")</f>
        <v/>
      </c>
      <c r="N17" s="1" t="str">
        <f>IFERROR(VLOOKUP($A17,lsg_batting!$B:$N,COLUMN(N16)-11,FALSE),"")</f>
        <v/>
      </c>
      <c r="O17" s="1" t="str">
        <f>IFERROR(VLOOKUP($A17,lsg_batting!$B:$N,COLUMN(O16)-11,FALSE),"")</f>
        <v/>
      </c>
      <c r="P17" s="1" t="str">
        <f>IFERROR(VLOOKUP($A17,lsg_batting!$B:$N,COLUMN(P16)-11,FALSE),"")</f>
        <v/>
      </c>
      <c r="Q17" s="1" t="str">
        <f>IFERROR(VLOOKUP($A17,lsg_batting!$B:$N,COLUMN(Q16)-11,FALSE),"")</f>
        <v/>
      </c>
      <c r="R17" s="1" t="str">
        <f>IFERROR(VLOOKUP($A17,lsg_batting!$B:$N,COLUMN(R16)-11,FALSE),"")</f>
        <v/>
      </c>
      <c r="S17" s="1" t="str">
        <f>IFERROR(VLOOKUP($A17,lsg_batting!$B:$N,COLUMN(S16)-11,FALSE),"")</f>
        <v/>
      </c>
      <c r="T17" s="1" t="str">
        <f>IFERROR(VLOOKUP($A17,lsg_batting!$B:$N,COLUMN(T16)-11,FALSE),"")</f>
        <v/>
      </c>
      <c r="U17" s="1" t="str">
        <f>IFERROR(VLOOKUP($A17,lsg_batting!$B:$N,COLUMN(U16)-11,FALSE),"")</f>
        <v/>
      </c>
      <c r="V17" s="1" t="str">
        <f>IFERROR(VLOOKUP($A17,lsg_batting!$B:$N,COLUMN(V16)-11,FALSE),"")</f>
        <v/>
      </c>
      <c r="W17" s="1" t="str">
        <f>IFERROR(VLOOKUP($A17,lsg_batting!$B:$N,COLUMN(W16)-11,FALSE),"")</f>
        <v/>
      </c>
      <c r="X17" s="4" t="str">
        <f>IFERROR(VLOOKUP($A17,lsg_batting!$B:$N,COLUMN(X16)-11,FALSE),"")</f>
        <v/>
      </c>
      <c r="Y17" s="3">
        <f>IFERROR(VLOOKUP($A17,lsg_bowling!$B:$M,COLUMN(Y16)-23,FALSE),"")</f>
        <v>2</v>
      </c>
      <c r="Z17" s="1">
        <f>IFERROR(VLOOKUP($A17,lsg_bowling!$B:$M,COLUMN(Z16)-23,FALSE),"")</f>
        <v>2</v>
      </c>
      <c r="AA17" s="1">
        <f>IFERROR(VLOOKUP($A17,lsg_bowling!$B:$M,COLUMN(AA16)-23,FALSE),"")</f>
        <v>2</v>
      </c>
      <c r="AB17" s="1">
        <f>IFERROR(VLOOKUP($A17,lsg_bowling!$B:$M,COLUMN(AB16)-23,FALSE),"")</f>
        <v>7</v>
      </c>
      <c r="AC17" s="1">
        <f>IFERROR(VLOOKUP($A17,lsg_bowling!$B:$M,COLUMN(AC16)-23,FALSE),"")</f>
        <v>67</v>
      </c>
      <c r="AD17" s="1" t="str">
        <f>IFERROR(VLOOKUP($A17,lsg_bowling!$B:$M,COLUMN(AD16)-23,FALSE),"")</f>
        <v>39/2</v>
      </c>
      <c r="AE17" s="1">
        <f>IFERROR(VLOOKUP($A17,lsg_bowling!$B:$M,COLUMN(AE16)-23,FALSE),"")</f>
        <v>33.5</v>
      </c>
      <c r="AF17" s="1">
        <f>IFERROR(VLOOKUP($A17,lsg_bowling!$B:$M,COLUMN(AF16)-23,FALSE),"")</f>
        <v>9.57</v>
      </c>
      <c r="AG17" s="1">
        <f>IFERROR(VLOOKUP($A17,lsg_bowling!$B:$M,COLUMN(AG16)-23,FALSE),"")</f>
        <v>21</v>
      </c>
      <c r="AH17" s="1">
        <f>IFERROR(VLOOKUP($A17,lsg_bowling!$B:$M,COLUMN(AH16)-23,FALSE),"")</f>
        <v>0</v>
      </c>
      <c r="AI17" s="1">
        <f>IFERROR(VLOOKUP($A17,lsg_bowling!$B:$M,COLUMN(AI16)-23,FALSE),"")</f>
        <v>0</v>
      </c>
      <c r="AJ17" s="23">
        <f>IFERROR((M17 - VALUE(SUBSTITUTE(Q17,"*","")))/(O17-1),0)</f>
        <v>0</v>
      </c>
      <c r="AK17" s="22">
        <f>IFERROR(F17/E17,"")</f>
        <v>1</v>
      </c>
      <c r="AL17" s="22">
        <f>IFERROR(J17/E17,"")</f>
        <v>0.5</v>
      </c>
      <c r="AM17" s="22">
        <f>IFERROR(AJ17*1 + AK17*25 + AL17*15,"")</f>
        <v>32.5</v>
      </c>
      <c r="AN17" s="22">
        <f>IFERROR(AJ17*1 + AK17*25 + AL17*15 + IFERROR(K17/E17,"")*15,"")</f>
        <v>32.5</v>
      </c>
      <c r="AO17" s="29">
        <f>IFERROR(AVERAGE(RANK(AJ17,$AJ$2:$AJ$27),RANK(AK17,$AK$2:$AK$27),RANK(AL17,$AL$2:$AL$27)),"")</f>
        <v>7</v>
      </c>
      <c r="AP17" s="20">
        <f>IFERROR(RANK(AO17,$AO$2:$AO$27,1),"")</f>
        <v>6</v>
      </c>
      <c r="AQ17" s="1">
        <f>MAX(E17,N17,Z17)</f>
        <v>2</v>
      </c>
      <c r="AR17" s="49" t="str">
        <f>A17</f>
        <v>M Siddharth</v>
      </c>
    </row>
    <row r="18" spans="1:44" x14ac:dyDescent="0.2">
      <c r="A18" s="3" t="s">
        <v>180</v>
      </c>
      <c r="B18" s="1" t="s">
        <v>155</v>
      </c>
      <c r="C18" s="4" t="s">
        <v>69</v>
      </c>
      <c r="D18" s="3">
        <f>IFERROR(VLOOKUP($A18,lsg_mvp!$B:$K,COLUMN(D17)-2,FALSE),"")</f>
        <v>147</v>
      </c>
      <c r="E18" s="1">
        <f>IFERROR(VLOOKUP($A18,lsg_mvp!$B:$K,COLUMN(E17)-2,FALSE),"")</f>
        <v>12</v>
      </c>
      <c r="F18" s="1">
        <f>IFERROR(VLOOKUP($A18,lsg_mvp!$B:$K,COLUMN(F17)-2,FALSE),"")</f>
        <v>14</v>
      </c>
      <c r="G18" s="1">
        <f>IFERROR(VLOOKUP($A18,lsg_mvp!$B:$K,COLUMN(G17)-2,FALSE),"")</f>
        <v>93</v>
      </c>
      <c r="H18" s="1">
        <f>IFERROR(VLOOKUP($A18,lsg_mvp!$B:$K,COLUMN(H17)-2,FALSE),"")</f>
        <v>0</v>
      </c>
      <c r="I18" s="1">
        <f>IFERROR(VLOOKUP($A18,lsg_mvp!$B:$K,COLUMN(I17)-2,FALSE),"")</f>
        <v>0</v>
      </c>
      <c r="J18" s="1">
        <f>IFERROR(VLOOKUP($A18,lsg_mvp!$B:$K,COLUMN(J17)-2,FALSE),"")</f>
        <v>2</v>
      </c>
      <c r="K18" s="1">
        <f>IFERROR(VLOOKUP($A18,lsg_mvp!$B:$K,COLUMN(K17)-2,FALSE),"")</f>
        <v>0</v>
      </c>
      <c r="L18" s="4">
        <f>IFERROR(VLOOKUP($A18,lsg_mvp!$B:$K,COLUMN(L17)-2,FALSE),"")</f>
        <v>0</v>
      </c>
      <c r="M18" s="3">
        <f>IFERROR(VLOOKUP($A18,lsg_batting!$B:$N,COLUMN(M17)-11,FALSE),"")</f>
        <v>1</v>
      </c>
      <c r="N18" s="1">
        <f>IFERROR(VLOOKUP($A18,lsg_batting!$B:$N,COLUMN(N17)-11,FALSE),"")</f>
        <v>12</v>
      </c>
      <c r="O18" s="1">
        <f>IFERROR(VLOOKUP($A18,lsg_batting!$B:$N,COLUMN(O17)-11,FALSE),"")</f>
        <v>2</v>
      </c>
      <c r="P18" s="1">
        <f>IFERROR(VLOOKUP($A18,lsg_batting!$B:$N,COLUMN(P17)-11,FALSE),"")</f>
        <v>1</v>
      </c>
      <c r="Q18" s="1">
        <f>IFERROR(VLOOKUP($A18,lsg_batting!$B:$N,COLUMN(Q17)-11,FALSE),"")</f>
        <v>1</v>
      </c>
      <c r="R18" s="1">
        <f>IFERROR(VLOOKUP($A18,lsg_batting!$B:$N,COLUMN(R17)-11,FALSE),"")</f>
        <v>1</v>
      </c>
      <c r="S18" s="1">
        <f>IFERROR(VLOOKUP($A18,lsg_batting!$B:$N,COLUMN(S17)-11,FALSE),"")</f>
        <v>3</v>
      </c>
      <c r="T18" s="1">
        <f>IFERROR(VLOOKUP($A18,lsg_batting!$B:$N,COLUMN(T17)-11,FALSE),"")</f>
        <v>33.33</v>
      </c>
      <c r="U18" s="1">
        <f>IFERROR(VLOOKUP($A18,lsg_batting!$B:$N,COLUMN(U17)-11,FALSE),"")</f>
        <v>0</v>
      </c>
      <c r="V18" s="1">
        <f>IFERROR(VLOOKUP($A18,lsg_batting!$B:$N,COLUMN(V17)-11,FALSE),"")</f>
        <v>0</v>
      </c>
      <c r="W18" s="1">
        <f>IFERROR(VLOOKUP($A18,lsg_batting!$B:$N,COLUMN(W17)-11,FALSE),"")</f>
        <v>0</v>
      </c>
      <c r="X18" s="4">
        <f>IFERROR(VLOOKUP($A18,lsg_batting!$B:$N,COLUMN(X17)-11,FALSE),"")</f>
        <v>0</v>
      </c>
      <c r="Y18" s="3">
        <f>IFERROR(VLOOKUP($A18,lsg_bowling!$B:$M,COLUMN(Y17)-23,FALSE),"")</f>
        <v>14</v>
      </c>
      <c r="Z18" s="1">
        <f>IFERROR(VLOOKUP($A18,lsg_bowling!$B:$M,COLUMN(Z17)-23,FALSE),"")</f>
        <v>12</v>
      </c>
      <c r="AA18" s="1">
        <f>IFERROR(VLOOKUP($A18,lsg_bowling!$B:$M,COLUMN(AA17)-23,FALSE),"")</f>
        <v>12</v>
      </c>
      <c r="AB18" s="1">
        <f>IFERROR(VLOOKUP($A18,lsg_bowling!$B:$M,COLUMN(AB17)-23,FALSE),"")</f>
        <v>48</v>
      </c>
      <c r="AC18" s="1">
        <f>IFERROR(VLOOKUP($A18,lsg_bowling!$B:$M,COLUMN(AC17)-23,FALSE),"")</f>
        <v>393</v>
      </c>
      <c r="AD18" s="1" t="str">
        <f>IFERROR(VLOOKUP($A18,lsg_bowling!$B:$M,COLUMN(AD17)-23,FALSE),"")</f>
        <v>30/2</v>
      </c>
      <c r="AE18" s="1">
        <f>IFERROR(VLOOKUP($A18,lsg_bowling!$B:$M,COLUMN(AE17)-23,FALSE),"")</f>
        <v>28.07</v>
      </c>
      <c r="AF18" s="1">
        <f>IFERROR(VLOOKUP($A18,lsg_bowling!$B:$M,COLUMN(AF17)-23,FALSE),"")</f>
        <v>8.18</v>
      </c>
      <c r="AG18" s="1">
        <f>IFERROR(VLOOKUP($A18,lsg_bowling!$B:$M,COLUMN(AG17)-23,FALSE),"")</f>
        <v>20.57</v>
      </c>
      <c r="AH18" s="1">
        <f>IFERROR(VLOOKUP($A18,lsg_bowling!$B:$M,COLUMN(AH17)-23,FALSE),"")</f>
        <v>0</v>
      </c>
      <c r="AI18" s="1">
        <f>IFERROR(VLOOKUP($A18,lsg_bowling!$B:$M,COLUMN(AI17)-23,FALSE),"")</f>
        <v>0</v>
      </c>
      <c r="AJ18" s="23">
        <f>IFERROR((M18 - VALUE(SUBSTITUTE(Q18,"*","")))/(O18-1),0)</f>
        <v>0</v>
      </c>
      <c r="AK18" s="22">
        <f>IFERROR(F18/E18,"")</f>
        <v>1.1666666666666667</v>
      </c>
      <c r="AL18" s="22">
        <f>IFERROR(J18/E18,"")</f>
        <v>0.16666666666666666</v>
      </c>
      <c r="AM18" s="22">
        <f>IFERROR(AJ18*1 + AK18*25 + AL18*15,"")</f>
        <v>31.666666666666668</v>
      </c>
      <c r="AN18" s="22">
        <f>IFERROR(AJ18*1 + AK18*25 + AL18*15 + IFERROR(K18/E18,"")*15,"")</f>
        <v>31.666666666666668</v>
      </c>
      <c r="AO18" s="29">
        <f>IFERROR(AVERAGE(RANK(AJ18,$AJ$2:$AJ$27),RANK(AK18,$AK$2:$AK$27),RANK(AL18,$AL$2:$AL$27)),"")</f>
        <v>9.6666666666666661</v>
      </c>
      <c r="AP18" s="20">
        <f>IFERROR(RANK(AO18,$AO$2:$AO$27,1),"")</f>
        <v>9</v>
      </c>
      <c r="AQ18" s="1">
        <f>MAX(E18,N18,Z18)</f>
        <v>12</v>
      </c>
      <c r="AR18" s="49" t="str">
        <f>A18</f>
        <v>Digvesh Singh</v>
      </c>
    </row>
    <row r="19" spans="1:44" x14ac:dyDescent="0.2">
      <c r="A19" s="3" t="s">
        <v>168</v>
      </c>
      <c r="B19" s="1" t="s">
        <v>155</v>
      </c>
      <c r="C19" s="4" t="s">
        <v>69</v>
      </c>
      <c r="D19" s="3">
        <f>IFERROR(VLOOKUP($A19,lsg_mvp!$B:$K,COLUMN(D18)-2,FALSE),"")</f>
        <v>121.5</v>
      </c>
      <c r="E19" s="1">
        <f>IFERROR(VLOOKUP($A19,lsg_mvp!$B:$K,COLUMN(E18)-2,FALSE),"")</f>
        <v>11</v>
      </c>
      <c r="F19" s="1">
        <f>IFERROR(VLOOKUP($A19,lsg_mvp!$B:$K,COLUMN(F18)-2,FALSE),"")</f>
        <v>9</v>
      </c>
      <c r="G19" s="1">
        <f>IFERROR(VLOOKUP($A19,lsg_mvp!$B:$K,COLUMN(G18)-2,FALSE),"")</f>
        <v>68</v>
      </c>
      <c r="H19" s="1">
        <f>IFERROR(VLOOKUP($A19,lsg_mvp!$B:$K,COLUMN(H18)-2,FALSE),"")</f>
        <v>0</v>
      </c>
      <c r="I19" s="1">
        <f>IFERROR(VLOOKUP($A19,lsg_mvp!$B:$K,COLUMN(I18)-2,FALSE),"")</f>
        <v>2</v>
      </c>
      <c r="J19" s="1">
        <f>IFERROR(VLOOKUP($A19,lsg_mvp!$B:$K,COLUMN(J18)-2,FALSE),"")</f>
        <v>6</v>
      </c>
      <c r="K19" s="1">
        <f>IFERROR(VLOOKUP($A19,lsg_mvp!$B:$K,COLUMN(K18)-2,FALSE),"")</f>
        <v>0</v>
      </c>
      <c r="L19" s="4">
        <f>IFERROR(VLOOKUP($A19,lsg_mvp!$B:$K,COLUMN(L18)-2,FALSE),"")</f>
        <v>0</v>
      </c>
      <c r="M19" s="3">
        <f>IFERROR(VLOOKUP($A19,lsg_batting!$B:$N,COLUMN(M18)-11,FALSE),"")</f>
        <v>13</v>
      </c>
      <c r="N19" s="1">
        <f>IFERROR(VLOOKUP($A19,lsg_batting!$B:$N,COLUMN(N18)-11,FALSE),"")</f>
        <v>11</v>
      </c>
      <c r="O19" s="1">
        <f>IFERROR(VLOOKUP($A19,lsg_batting!$B:$N,COLUMN(O18)-11,FALSE),"")</f>
        <v>3</v>
      </c>
      <c r="P19" s="1">
        <f>IFERROR(VLOOKUP($A19,lsg_batting!$B:$N,COLUMN(P18)-11,FALSE),"")</f>
        <v>1</v>
      </c>
      <c r="Q19" s="1">
        <f>IFERROR(VLOOKUP($A19,lsg_batting!$B:$N,COLUMN(Q18)-11,FALSE),"")</f>
        <v>13</v>
      </c>
      <c r="R19" s="1">
        <f>IFERROR(VLOOKUP($A19,lsg_batting!$B:$N,COLUMN(R18)-11,FALSE),"")</f>
        <v>6.5</v>
      </c>
      <c r="S19" s="1">
        <f>IFERROR(VLOOKUP($A19,lsg_batting!$B:$N,COLUMN(S18)-11,FALSE),"")</f>
        <v>16</v>
      </c>
      <c r="T19" s="1">
        <f>IFERROR(VLOOKUP($A19,lsg_batting!$B:$N,COLUMN(T18)-11,FALSE),"")</f>
        <v>81.25</v>
      </c>
      <c r="U19" s="1">
        <f>IFERROR(VLOOKUP($A19,lsg_batting!$B:$N,COLUMN(U18)-11,FALSE),"")</f>
        <v>0</v>
      </c>
      <c r="V19" s="1">
        <f>IFERROR(VLOOKUP($A19,lsg_batting!$B:$N,COLUMN(V18)-11,FALSE),"")</f>
        <v>0</v>
      </c>
      <c r="W19" s="1">
        <f>IFERROR(VLOOKUP($A19,lsg_batting!$B:$N,COLUMN(W18)-11,FALSE),"")</f>
        <v>0</v>
      </c>
      <c r="X19" s="4">
        <f>IFERROR(VLOOKUP($A19,lsg_batting!$B:$N,COLUMN(X18)-11,FALSE),"")</f>
        <v>2</v>
      </c>
      <c r="Y19" s="3">
        <f>IFERROR(VLOOKUP($A19,lsg_bowling!$B:$M,COLUMN(Y18)-23,FALSE),"")</f>
        <v>9</v>
      </c>
      <c r="Z19" s="1">
        <f>IFERROR(VLOOKUP($A19,lsg_bowling!$B:$M,COLUMN(Z18)-23,FALSE),"")</f>
        <v>11</v>
      </c>
      <c r="AA19" s="1">
        <f>IFERROR(VLOOKUP($A19,lsg_bowling!$B:$M,COLUMN(AA18)-23,FALSE),"")</f>
        <v>11</v>
      </c>
      <c r="AB19" s="1">
        <f>IFERROR(VLOOKUP($A19,lsg_bowling!$B:$M,COLUMN(AB18)-23,FALSE),"")</f>
        <v>37</v>
      </c>
      <c r="AC19" s="1">
        <f>IFERROR(VLOOKUP($A19,lsg_bowling!$B:$M,COLUMN(AC18)-23,FALSE),"")</f>
        <v>401</v>
      </c>
      <c r="AD19" s="1">
        <f>IFERROR(VLOOKUP($A19,lsg_bowling!$B:$M,COLUMN(AD18)-23,FALSE),"")</f>
        <v>45706</v>
      </c>
      <c r="AE19" s="1">
        <f>IFERROR(VLOOKUP($A19,lsg_bowling!$B:$M,COLUMN(AE18)-23,FALSE),"")</f>
        <v>44.55</v>
      </c>
      <c r="AF19" s="1">
        <f>IFERROR(VLOOKUP($A19,lsg_bowling!$B:$M,COLUMN(AF18)-23,FALSE),"")</f>
        <v>10.83</v>
      </c>
      <c r="AG19" s="1">
        <f>IFERROR(VLOOKUP($A19,lsg_bowling!$B:$M,COLUMN(AG18)-23,FALSE),"")</f>
        <v>24.66</v>
      </c>
      <c r="AH19" s="1">
        <f>IFERROR(VLOOKUP($A19,lsg_bowling!$B:$M,COLUMN(AH18)-23,FALSE),"")</f>
        <v>0</v>
      </c>
      <c r="AI19" s="1">
        <f>IFERROR(VLOOKUP($A19,lsg_bowling!$B:$M,COLUMN(AI18)-23,FALSE),"")</f>
        <v>0</v>
      </c>
      <c r="AJ19" s="23">
        <f>IFERROR((M19 - VALUE(SUBSTITUTE(Q19,"*","")))/(O19-1),0)</f>
        <v>0</v>
      </c>
      <c r="AK19" s="22">
        <f>IFERROR(F19/E19,"")</f>
        <v>0.81818181818181823</v>
      </c>
      <c r="AL19" s="22">
        <f>IFERROR(J19/E19,"")</f>
        <v>0.54545454545454541</v>
      </c>
      <c r="AM19" s="22">
        <f>IFERROR(AJ19*1 + AK19*25 + AL19*15,"")</f>
        <v>28.63636363636364</v>
      </c>
      <c r="AN19" s="22">
        <f>IFERROR(AJ19*1 + AK19*25 + AL19*15 + IFERROR(K19/E19,"")*15,"")</f>
        <v>28.63636363636364</v>
      </c>
      <c r="AO19" s="29">
        <f>IFERROR(AVERAGE(RANK(AJ19,$AJ$2:$AJ$27),RANK(AK19,$AK$2:$AK$27),RANK(AL19,$AL$2:$AL$27)),"")</f>
        <v>7.333333333333333</v>
      </c>
      <c r="AP19" s="20">
        <f>IFERROR(RANK(AO19,$AO$2:$AO$27,1),"")</f>
        <v>7</v>
      </c>
      <c r="AQ19" s="1">
        <f>MAX(E19,N19,Z19)</f>
        <v>11</v>
      </c>
      <c r="AR19" s="49" t="str">
        <f>A19</f>
        <v>Ravi Bishnoi</v>
      </c>
    </row>
    <row r="20" spans="1:44" x14ac:dyDescent="0.2">
      <c r="A20" s="3" t="s">
        <v>159</v>
      </c>
      <c r="B20" s="1" t="s">
        <v>155</v>
      </c>
      <c r="C20" s="4" t="s">
        <v>69</v>
      </c>
      <c r="D20" s="3">
        <f>IFERROR(VLOOKUP($A20,lsg_mvp!$B:$K,COLUMN(D19)-2,FALSE),"")</f>
        <v>130</v>
      </c>
      <c r="E20" s="1">
        <f>IFERROR(VLOOKUP($A20,lsg_mvp!$B:$K,COLUMN(E19)-2,FALSE),"")</f>
        <v>12</v>
      </c>
      <c r="F20" s="1">
        <f>IFERROR(VLOOKUP($A20,lsg_mvp!$B:$K,COLUMN(F19)-2,FALSE),"")</f>
        <v>12</v>
      </c>
      <c r="G20" s="1">
        <f>IFERROR(VLOOKUP($A20,lsg_mvp!$B:$K,COLUMN(G19)-2,FALSE),"")</f>
        <v>72</v>
      </c>
      <c r="H20" s="1">
        <f>IFERROR(VLOOKUP($A20,lsg_mvp!$B:$K,COLUMN(H19)-2,FALSE),"")</f>
        <v>3</v>
      </c>
      <c r="I20" s="1">
        <f>IFERROR(VLOOKUP($A20,lsg_mvp!$B:$K,COLUMN(I19)-2,FALSE),"")</f>
        <v>1</v>
      </c>
      <c r="J20" s="1">
        <f>IFERROR(VLOOKUP($A20,lsg_mvp!$B:$K,COLUMN(J19)-2,FALSE),"")</f>
        <v>2</v>
      </c>
      <c r="K20" s="1">
        <f>IFERROR(VLOOKUP($A20,lsg_mvp!$B:$K,COLUMN(K19)-2,FALSE),"")</f>
        <v>0</v>
      </c>
      <c r="L20" s="4">
        <f>IFERROR(VLOOKUP($A20,lsg_mvp!$B:$K,COLUMN(L19)-2,FALSE),"")</f>
        <v>0</v>
      </c>
      <c r="M20" s="3">
        <f>IFERROR(VLOOKUP($A20,lsg_batting!$B:$N,COLUMN(M19)-11,FALSE),"")</f>
        <v>21</v>
      </c>
      <c r="N20" s="1">
        <f>IFERROR(VLOOKUP($A20,lsg_batting!$B:$N,COLUMN(N19)-11,FALSE),"")</f>
        <v>12</v>
      </c>
      <c r="O20" s="1">
        <f>IFERROR(VLOOKUP($A20,lsg_batting!$B:$N,COLUMN(O19)-11,FALSE),"")</f>
        <v>4</v>
      </c>
      <c r="P20" s="1">
        <f>IFERROR(VLOOKUP($A20,lsg_batting!$B:$N,COLUMN(P19)-11,FALSE),"")</f>
        <v>3</v>
      </c>
      <c r="Q20" s="1" t="str">
        <f>IFERROR(VLOOKUP($A20,lsg_batting!$B:$N,COLUMN(Q19)-11,FALSE),"")</f>
        <v>19*</v>
      </c>
      <c r="R20" s="1">
        <f>IFERROR(VLOOKUP($A20,lsg_batting!$B:$N,COLUMN(R19)-11,FALSE),"")</f>
        <v>21</v>
      </c>
      <c r="S20" s="1">
        <f>IFERROR(VLOOKUP($A20,lsg_batting!$B:$N,COLUMN(S19)-11,FALSE),"")</f>
        <v>12</v>
      </c>
      <c r="T20" s="1">
        <f>IFERROR(VLOOKUP($A20,lsg_batting!$B:$N,COLUMN(T19)-11,FALSE),"")</f>
        <v>175</v>
      </c>
      <c r="U20" s="1">
        <f>IFERROR(VLOOKUP($A20,lsg_batting!$B:$N,COLUMN(U19)-11,FALSE),"")</f>
        <v>0</v>
      </c>
      <c r="V20" s="1">
        <f>IFERROR(VLOOKUP($A20,lsg_batting!$B:$N,COLUMN(V19)-11,FALSE),"")</f>
        <v>0</v>
      </c>
      <c r="W20" s="1">
        <f>IFERROR(VLOOKUP($A20,lsg_batting!$B:$N,COLUMN(W19)-11,FALSE),"")</f>
        <v>3</v>
      </c>
      <c r="X20" s="4">
        <f>IFERROR(VLOOKUP($A20,lsg_batting!$B:$N,COLUMN(X19)-11,FALSE),"")</f>
        <v>1</v>
      </c>
      <c r="Y20" s="3">
        <f>IFERROR(VLOOKUP($A20,lsg_bowling!$B:$M,COLUMN(Y19)-23,FALSE),"")</f>
        <v>12</v>
      </c>
      <c r="Z20" s="1">
        <f>IFERROR(VLOOKUP($A20,lsg_bowling!$B:$M,COLUMN(Z19)-23,FALSE),"")</f>
        <v>12</v>
      </c>
      <c r="AA20" s="1">
        <f>IFERROR(VLOOKUP($A20,lsg_bowling!$B:$M,COLUMN(AA19)-23,FALSE),"")</f>
        <v>12</v>
      </c>
      <c r="AB20" s="1">
        <f>IFERROR(VLOOKUP($A20,lsg_bowling!$B:$M,COLUMN(AB19)-23,FALSE),"")</f>
        <v>44.2</v>
      </c>
      <c r="AC20" s="1">
        <f>IFERROR(VLOOKUP($A20,lsg_bowling!$B:$M,COLUMN(AC19)-23,FALSE),"")</f>
        <v>455</v>
      </c>
      <c r="AD20" s="1" t="str">
        <f>IFERROR(VLOOKUP($A20,lsg_bowling!$B:$M,COLUMN(AD19)-23,FALSE),"")</f>
        <v>37/3</v>
      </c>
      <c r="AE20" s="1">
        <f>IFERROR(VLOOKUP($A20,lsg_bowling!$B:$M,COLUMN(AE19)-23,FALSE),"")</f>
        <v>37.909999999999997</v>
      </c>
      <c r="AF20" s="1">
        <f>IFERROR(VLOOKUP($A20,lsg_bowling!$B:$M,COLUMN(AF19)-23,FALSE),"")</f>
        <v>10.26</v>
      </c>
      <c r="AG20" s="1">
        <f>IFERROR(VLOOKUP($A20,lsg_bowling!$B:$M,COLUMN(AG19)-23,FALSE),"")</f>
        <v>22.16</v>
      </c>
      <c r="AH20" s="1">
        <f>IFERROR(VLOOKUP($A20,lsg_bowling!$B:$M,COLUMN(AH19)-23,FALSE),"")</f>
        <v>0</v>
      </c>
      <c r="AI20" s="1">
        <f>IFERROR(VLOOKUP($A20,lsg_bowling!$B:$M,COLUMN(AI19)-23,FALSE),"")</f>
        <v>0</v>
      </c>
      <c r="AJ20" s="23">
        <f>IFERROR((M20 - VALUE(SUBSTITUTE(Q20,"*","")))/(O20-1),0)</f>
        <v>0.66666666666666663</v>
      </c>
      <c r="AK20" s="22">
        <f>IFERROR(F20/E20,"")</f>
        <v>1</v>
      </c>
      <c r="AL20" s="22">
        <f>IFERROR(J20/E20,"")</f>
        <v>0.16666666666666666</v>
      </c>
      <c r="AM20" s="22">
        <f>IFERROR(AJ20*1 + AK20*25 + AL20*15,"")</f>
        <v>28.166666666666668</v>
      </c>
      <c r="AN20" s="22">
        <f>IFERROR(AJ20*1 + AK20*25 + AL20*15 + IFERROR(K20/E20,"")*15,"")</f>
        <v>28.166666666666668</v>
      </c>
      <c r="AO20" s="29">
        <f>IFERROR(AVERAGE(RANK(AJ20,$AJ$2:$AJ$27),RANK(AK20,$AK$2:$AK$27),RANK(AL20,$AL$2:$AL$27)),"")</f>
        <v>9.6666666666666661</v>
      </c>
      <c r="AP20" s="20">
        <f>IFERROR(RANK(AO20,$AO$2:$AO$27,1),"")</f>
        <v>9</v>
      </c>
      <c r="AQ20" s="1">
        <f>MAX(E20,N20,Z20)</f>
        <v>12</v>
      </c>
      <c r="AR20" s="49" t="str">
        <f>A20</f>
        <v>Avesh Khan</v>
      </c>
    </row>
    <row r="21" spans="1:44" x14ac:dyDescent="0.2">
      <c r="A21" s="3" t="s">
        <v>158</v>
      </c>
      <c r="B21" s="1" t="s">
        <v>155</v>
      </c>
      <c r="C21" s="4" t="s">
        <v>68</v>
      </c>
      <c r="D21" s="3">
        <f>IFERROR(VLOOKUP($A21,lsg_mvp!$B:$K,COLUMN(D20)-2,FALSE),"")</f>
        <v>59</v>
      </c>
      <c r="E21" s="1">
        <f>IFERROR(VLOOKUP($A21,lsg_mvp!$B:$K,COLUMN(E20)-2,FALSE),"")</f>
        <v>11</v>
      </c>
      <c r="F21" s="1">
        <f>IFERROR(VLOOKUP($A21,lsg_mvp!$B:$K,COLUMN(F20)-2,FALSE),"")</f>
        <v>0</v>
      </c>
      <c r="G21" s="1">
        <f>IFERROR(VLOOKUP($A21,lsg_mvp!$B:$K,COLUMN(G20)-2,FALSE),"")</f>
        <v>0</v>
      </c>
      <c r="H21" s="1">
        <f>IFERROR(VLOOKUP($A21,lsg_mvp!$B:$K,COLUMN(H20)-2,FALSE),"")</f>
        <v>13</v>
      </c>
      <c r="I21" s="1">
        <f>IFERROR(VLOOKUP($A21,lsg_mvp!$B:$K,COLUMN(I20)-2,FALSE),"")</f>
        <v>4</v>
      </c>
      <c r="J21" s="1">
        <f>IFERROR(VLOOKUP($A21,lsg_mvp!$B:$K,COLUMN(J20)-2,FALSE),"")</f>
        <v>5</v>
      </c>
      <c r="K21" s="1">
        <f>IFERROR(VLOOKUP($A21,lsg_mvp!$B:$K,COLUMN(K20)-2,FALSE),"")</f>
        <v>0</v>
      </c>
      <c r="L21" s="4">
        <f>IFERROR(VLOOKUP($A21,lsg_mvp!$B:$K,COLUMN(L20)-2,FALSE),"")</f>
        <v>0</v>
      </c>
      <c r="M21" s="3">
        <f>IFERROR(VLOOKUP($A21,lsg_batting!$B:$N,COLUMN(M20)-11,FALSE),"")</f>
        <v>153</v>
      </c>
      <c r="N21" s="1">
        <f>IFERROR(VLOOKUP($A21,lsg_batting!$B:$N,COLUMN(N20)-11,FALSE),"")</f>
        <v>11</v>
      </c>
      <c r="O21" s="1">
        <f>IFERROR(VLOOKUP($A21,lsg_batting!$B:$N,COLUMN(O20)-11,FALSE),"")</f>
        <v>11</v>
      </c>
      <c r="P21" s="1">
        <f>IFERROR(VLOOKUP($A21,lsg_batting!$B:$N,COLUMN(P20)-11,FALSE),"")</f>
        <v>6</v>
      </c>
      <c r="Q21" s="1" t="str">
        <f>IFERROR(VLOOKUP($A21,lsg_batting!$B:$N,COLUMN(Q20)-11,FALSE),"")</f>
        <v>27*</v>
      </c>
      <c r="R21" s="1">
        <f>IFERROR(VLOOKUP($A21,lsg_batting!$B:$N,COLUMN(R20)-11,FALSE),"")</f>
        <v>30.6</v>
      </c>
      <c r="S21" s="1">
        <f>IFERROR(VLOOKUP($A21,lsg_batting!$B:$N,COLUMN(S20)-11,FALSE),"")</f>
        <v>120</v>
      </c>
      <c r="T21" s="1">
        <f>IFERROR(VLOOKUP($A21,lsg_batting!$B:$N,COLUMN(T20)-11,FALSE),"")</f>
        <v>127.5</v>
      </c>
      <c r="U21" s="1">
        <f>IFERROR(VLOOKUP($A21,lsg_batting!$B:$N,COLUMN(U20)-11,FALSE),"")</f>
        <v>0</v>
      </c>
      <c r="V21" s="1">
        <f>IFERROR(VLOOKUP($A21,lsg_batting!$B:$N,COLUMN(V20)-11,FALSE),"")</f>
        <v>0</v>
      </c>
      <c r="W21" s="1">
        <f>IFERROR(VLOOKUP($A21,lsg_batting!$B:$N,COLUMN(W20)-11,FALSE),"")</f>
        <v>13</v>
      </c>
      <c r="X21" s="4">
        <f>IFERROR(VLOOKUP($A21,lsg_batting!$B:$N,COLUMN(X20)-11,FALSE),"")</f>
        <v>4</v>
      </c>
      <c r="Y21" s="3" t="str">
        <f>IFERROR(VLOOKUP($A21,lsg_bowling!$B:$M,COLUMN(Y20)-23,FALSE),"")</f>
        <v/>
      </c>
      <c r="Z21" s="1" t="str">
        <f>IFERROR(VLOOKUP($A21,lsg_bowling!$B:$M,COLUMN(Z20)-23,FALSE),"")</f>
        <v/>
      </c>
      <c r="AA21" s="1" t="str">
        <f>IFERROR(VLOOKUP($A21,lsg_bowling!$B:$M,COLUMN(AA20)-23,FALSE),"")</f>
        <v/>
      </c>
      <c r="AB21" s="1" t="str">
        <f>IFERROR(VLOOKUP($A21,lsg_bowling!$B:$M,COLUMN(AB20)-23,FALSE),"")</f>
        <v/>
      </c>
      <c r="AC21" s="1" t="str">
        <f>IFERROR(VLOOKUP($A21,lsg_bowling!$B:$M,COLUMN(AC20)-23,FALSE),"")</f>
        <v/>
      </c>
      <c r="AD21" s="1" t="str">
        <f>IFERROR(VLOOKUP($A21,lsg_bowling!$B:$M,COLUMN(AD20)-23,FALSE),"")</f>
        <v/>
      </c>
      <c r="AE21" s="1" t="str">
        <f>IFERROR(VLOOKUP($A21,lsg_bowling!$B:$M,COLUMN(AE20)-23,FALSE),"")</f>
        <v/>
      </c>
      <c r="AF21" s="1" t="str">
        <f>IFERROR(VLOOKUP($A21,lsg_bowling!$B:$M,COLUMN(AF20)-23,FALSE),"")</f>
        <v/>
      </c>
      <c r="AG21" s="1" t="str">
        <f>IFERROR(VLOOKUP($A21,lsg_bowling!$B:$M,COLUMN(AG20)-23,FALSE),"")</f>
        <v/>
      </c>
      <c r="AH21" s="1" t="str">
        <f>IFERROR(VLOOKUP($A21,lsg_bowling!$B:$M,COLUMN(AH20)-23,FALSE),"")</f>
        <v/>
      </c>
      <c r="AI21" s="1" t="str">
        <f>IFERROR(VLOOKUP($A21,lsg_bowling!$B:$M,COLUMN(AI20)-23,FALSE),"")</f>
        <v/>
      </c>
      <c r="AJ21" s="23">
        <f>IFERROR((M21 - VALUE(SUBSTITUTE(Q21,"*","")))/(O21-1),0)</f>
        <v>12.6</v>
      </c>
      <c r="AK21" s="22">
        <f>IFERROR(F21/E21,"")</f>
        <v>0</v>
      </c>
      <c r="AL21" s="22">
        <f>IFERROR(J21/E21,"")</f>
        <v>0.45454545454545453</v>
      </c>
      <c r="AM21" s="22">
        <f>IFERROR(AJ21*1 + AK21*25 + AL21*15,"")</f>
        <v>19.418181818181818</v>
      </c>
      <c r="AN21" s="22">
        <f>IFERROR(AJ21*1 + AK21*25 + AL21*15 + IFERROR(K21/E21,"")*15,"")</f>
        <v>19.418181818181818</v>
      </c>
      <c r="AO21" s="29">
        <f>IFERROR(AVERAGE(RANK(AJ21,$AJ$2:$AJ$27),RANK(AK21,$AK$2:$AK$27),RANK(AL21,$AL$2:$AL$27)),"")</f>
        <v>9</v>
      </c>
      <c r="AP21" s="20">
        <f>IFERROR(RANK(AO21,$AO$2:$AO$27,1),"")</f>
        <v>8</v>
      </c>
      <c r="AQ21" s="1">
        <f>MAX(E21,N21,Z21)</f>
        <v>11</v>
      </c>
      <c r="AR21" s="49" t="str">
        <f>A21</f>
        <v>David Miller</v>
      </c>
    </row>
    <row r="22" spans="1:44" x14ac:dyDescent="0.2">
      <c r="A22" s="3" t="s">
        <v>190</v>
      </c>
      <c r="B22" s="1" t="s">
        <v>155</v>
      </c>
      <c r="C22" s="4" t="s">
        <v>69</v>
      </c>
      <c r="D22" s="3">
        <f>IFERROR(VLOOKUP($A22,lsg_mvp!$B:$K,COLUMN(D21)-2,FALSE),"")</f>
        <v>63</v>
      </c>
      <c r="E22" s="1">
        <f>IFERROR(VLOOKUP($A22,lsg_mvp!$B:$K,COLUMN(E21)-2,FALSE),"")</f>
        <v>6</v>
      </c>
      <c r="F22" s="1">
        <f>IFERROR(VLOOKUP($A22,lsg_mvp!$B:$K,COLUMN(F21)-2,FALSE),"")</f>
        <v>3</v>
      </c>
      <c r="G22" s="1">
        <f>IFERROR(VLOOKUP($A22,lsg_mvp!$B:$K,COLUMN(G21)-2,FALSE),"")</f>
        <v>43</v>
      </c>
      <c r="H22" s="1">
        <f>IFERROR(VLOOKUP($A22,lsg_mvp!$B:$K,COLUMN(H21)-2,FALSE),"")</f>
        <v>0</v>
      </c>
      <c r="I22" s="1">
        <f>IFERROR(VLOOKUP($A22,lsg_mvp!$B:$K,COLUMN(I21)-2,FALSE),"")</f>
        <v>0</v>
      </c>
      <c r="J22" s="1">
        <f>IFERROR(VLOOKUP($A22,lsg_mvp!$B:$K,COLUMN(J21)-2,FALSE),"")</f>
        <v>2</v>
      </c>
      <c r="K22" s="1">
        <f>IFERROR(VLOOKUP($A22,lsg_mvp!$B:$K,COLUMN(K21)-2,FALSE),"")</f>
        <v>4.5</v>
      </c>
      <c r="L22" s="4">
        <f>IFERROR(VLOOKUP($A22,lsg_mvp!$B:$K,COLUMN(L21)-2,FALSE),"")</f>
        <v>0</v>
      </c>
      <c r="M22" s="3">
        <f>IFERROR(VLOOKUP($A22,lsg_batting!$B:$N,COLUMN(M21)-11,FALSE),"")</f>
        <v>5</v>
      </c>
      <c r="N22" s="1">
        <f>IFERROR(VLOOKUP($A22,lsg_batting!$B:$N,COLUMN(N21)-11,FALSE),"")</f>
        <v>6</v>
      </c>
      <c r="O22" s="1">
        <f>IFERROR(VLOOKUP($A22,lsg_batting!$B:$N,COLUMN(O21)-11,FALSE),"")</f>
        <v>2</v>
      </c>
      <c r="P22" s="1">
        <f>IFERROR(VLOOKUP($A22,lsg_batting!$B:$N,COLUMN(P21)-11,FALSE),"")</f>
        <v>2</v>
      </c>
      <c r="Q22" s="1" t="str">
        <f>IFERROR(VLOOKUP($A22,lsg_batting!$B:$N,COLUMN(Q21)-11,FALSE),"")</f>
        <v>4*</v>
      </c>
      <c r="R22" s="1" t="str">
        <f>IFERROR(VLOOKUP($A22,lsg_batting!$B:$N,COLUMN(R21)-11,FALSE),"")</f>
        <v>-</v>
      </c>
      <c r="S22" s="1">
        <f>IFERROR(VLOOKUP($A22,lsg_batting!$B:$N,COLUMN(S21)-11,FALSE),"")</f>
        <v>10</v>
      </c>
      <c r="T22" s="1">
        <f>IFERROR(VLOOKUP($A22,lsg_batting!$B:$N,COLUMN(T21)-11,FALSE),"")</f>
        <v>50</v>
      </c>
      <c r="U22" s="1">
        <f>IFERROR(VLOOKUP($A22,lsg_batting!$B:$N,COLUMN(U21)-11,FALSE),"")</f>
        <v>0</v>
      </c>
      <c r="V22" s="1">
        <f>IFERROR(VLOOKUP($A22,lsg_batting!$B:$N,COLUMN(V21)-11,FALSE),"")</f>
        <v>0</v>
      </c>
      <c r="W22" s="1">
        <f>IFERROR(VLOOKUP($A22,lsg_batting!$B:$N,COLUMN(W21)-11,FALSE),"")</f>
        <v>0</v>
      </c>
      <c r="X22" s="4">
        <f>IFERROR(VLOOKUP($A22,lsg_batting!$B:$N,COLUMN(X21)-11,FALSE),"")</f>
        <v>0</v>
      </c>
      <c r="Y22" s="3">
        <f>IFERROR(VLOOKUP($A22,lsg_bowling!$B:$M,COLUMN(Y21)-23,FALSE),"")</f>
        <v>3</v>
      </c>
      <c r="Z22" s="1">
        <f>IFERROR(VLOOKUP($A22,lsg_bowling!$B:$M,COLUMN(Z21)-23,FALSE),"")</f>
        <v>6</v>
      </c>
      <c r="AA22" s="1">
        <f>IFERROR(VLOOKUP($A22,lsg_bowling!$B:$M,COLUMN(AA21)-23,FALSE),"")</f>
        <v>6</v>
      </c>
      <c r="AB22" s="1">
        <f>IFERROR(VLOOKUP($A22,lsg_bowling!$B:$M,COLUMN(AB21)-23,FALSE),"")</f>
        <v>22.5</v>
      </c>
      <c r="AC22" s="1">
        <f>IFERROR(VLOOKUP($A22,lsg_bowling!$B:$M,COLUMN(AC21)-23,FALSE),"")</f>
        <v>225</v>
      </c>
      <c r="AD22" s="1">
        <f>IFERROR(VLOOKUP($A22,lsg_bowling!$B:$M,COLUMN(AD21)-23,FALSE),"")</f>
        <v>45686</v>
      </c>
      <c r="AE22" s="1">
        <f>IFERROR(VLOOKUP($A22,lsg_bowling!$B:$M,COLUMN(AE21)-23,FALSE),"")</f>
        <v>75</v>
      </c>
      <c r="AF22" s="1">
        <f>IFERROR(VLOOKUP($A22,lsg_bowling!$B:$M,COLUMN(AF21)-23,FALSE),"")</f>
        <v>9.85</v>
      </c>
      <c r="AG22" s="1">
        <f>IFERROR(VLOOKUP($A22,lsg_bowling!$B:$M,COLUMN(AG21)-23,FALSE),"")</f>
        <v>45.66</v>
      </c>
      <c r="AH22" s="1">
        <f>IFERROR(VLOOKUP($A22,lsg_bowling!$B:$M,COLUMN(AH21)-23,FALSE),"")</f>
        <v>0</v>
      </c>
      <c r="AI22" s="1">
        <f>IFERROR(VLOOKUP($A22,lsg_bowling!$B:$M,COLUMN(AI21)-23,FALSE),"")</f>
        <v>0</v>
      </c>
      <c r="AJ22" s="23">
        <f>IFERROR((M22 - VALUE(SUBSTITUTE(Q22,"*","")))/(O22-1),0)</f>
        <v>1</v>
      </c>
      <c r="AK22" s="22">
        <f>IFERROR(F22/E22,"")</f>
        <v>0.5</v>
      </c>
      <c r="AL22" s="22">
        <f>IFERROR(J22/E22,"")</f>
        <v>0.33333333333333331</v>
      </c>
      <c r="AM22" s="22">
        <f>IFERROR(AJ22*1 + AK22*25 + AL22*15,"")</f>
        <v>18.5</v>
      </c>
      <c r="AN22" s="22">
        <f>IFERROR(AJ22*1 + AK22*25 + AL22*15 + IFERROR(K22/E22,"")*15,"")</f>
        <v>29.75</v>
      </c>
      <c r="AO22" s="29">
        <f>IFERROR(AVERAGE(RANK(AJ22,$AJ$2:$AJ$27),RANK(AK22,$AK$2:$AK$27),RANK(AL22,$AL$2:$AL$27)),"")</f>
        <v>9.6666666666666661</v>
      </c>
      <c r="AP22" s="20">
        <f>IFERROR(RANK(AO22,$AO$2:$AO$27,1),"")</f>
        <v>9</v>
      </c>
      <c r="AQ22" s="1">
        <f>MAX(E22,N22,Z22)</f>
        <v>6</v>
      </c>
      <c r="AR22" s="49" t="str">
        <f>A22</f>
        <v>Prince Yadav</v>
      </c>
    </row>
    <row r="23" spans="1:44" x14ac:dyDescent="0.2">
      <c r="A23" s="3" t="s">
        <v>173</v>
      </c>
      <c r="B23" s="1" t="s">
        <v>155</v>
      </c>
      <c r="C23" s="4" t="s">
        <v>70</v>
      </c>
      <c r="D23" s="3">
        <f>IFERROR(VLOOKUP($A23,lsg_mvp!$B:$K,COLUMN(D22)-2,FALSE),"")</f>
        <v>77.5</v>
      </c>
      <c r="E23" s="1">
        <f>IFERROR(VLOOKUP($A23,lsg_mvp!$B:$K,COLUMN(E22)-2,FALSE),"")</f>
        <v>12</v>
      </c>
      <c r="F23" s="1">
        <f>IFERROR(VLOOKUP($A23,lsg_mvp!$B:$K,COLUMN(F22)-2,FALSE),"")</f>
        <v>0</v>
      </c>
      <c r="G23" s="1">
        <f>IFERROR(VLOOKUP($A23,lsg_mvp!$B:$K,COLUMN(G22)-2,FALSE),"")</f>
        <v>1</v>
      </c>
      <c r="H23" s="1">
        <f>IFERROR(VLOOKUP($A23,lsg_mvp!$B:$K,COLUMN(H22)-2,FALSE),"")</f>
        <v>8</v>
      </c>
      <c r="I23" s="1">
        <f>IFERROR(VLOOKUP($A23,lsg_mvp!$B:$K,COLUMN(I22)-2,FALSE),"")</f>
        <v>14</v>
      </c>
      <c r="J23" s="1">
        <f>IFERROR(VLOOKUP($A23,lsg_mvp!$B:$K,COLUMN(J22)-2,FALSE),"")</f>
        <v>3</v>
      </c>
      <c r="K23" s="1">
        <f>IFERROR(VLOOKUP($A23,lsg_mvp!$B:$K,COLUMN(K22)-2,FALSE),"")</f>
        <v>0</v>
      </c>
      <c r="L23" s="4">
        <f>IFERROR(VLOOKUP($A23,lsg_mvp!$B:$K,COLUMN(L22)-2,FALSE),"")</f>
        <v>0</v>
      </c>
      <c r="M23" s="3">
        <f>IFERROR(VLOOKUP($A23,lsg_batting!$B:$N,COLUMN(M22)-11,FALSE),"")</f>
        <v>163</v>
      </c>
      <c r="N23" s="1">
        <f>IFERROR(VLOOKUP($A23,lsg_batting!$B:$N,COLUMN(N22)-11,FALSE),"")</f>
        <v>12</v>
      </c>
      <c r="O23" s="1">
        <f>IFERROR(VLOOKUP($A23,lsg_batting!$B:$N,COLUMN(O22)-11,FALSE),"")</f>
        <v>11</v>
      </c>
      <c r="P23" s="1">
        <f>IFERROR(VLOOKUP($A23,lsg_batting!$B:$N,COLUMN(P22)-11,FALSE),"")</f>
        <v>3</v>
      </c>
      <c r="Q23" s="1">
        <f>IFERROR(VLOOKUP($A23,lsg_batting!$B:$N,COLUMN(Q22)-11,FALSE),"")</f>
        <v>45</v>
      </c>
      <c r="R23" s="1">
        <f>IFERROR(VLOOKUP($A23,lsg_batting!$B:$N,COLUMN(R22)-11,FALSE),"")</f>
        <v>20.38</v>
      </c>
      <c r="S23" s="1">
        <f>IFERROR(VLOOKUP($A23,lsg_batting!$B:$N,COLUMN(S22)-11,FALSE),"")</f>
        <v>92</v>
      </c>
      <c r="T23" s="1">
        <f>IFERROR(VLOOKUP($A23,lsg_batting!$B:$N,COLUMN(T22)-11,FALSE),"")</f>
        <v>177.17</v>
      </c>
      <c r="U23" s="1">
        <f>IFERROR(VLOOKUP($A23,lsg_batting!$B:$N,COLUMN(U22)-11,FALSE),"")</f>
        <v>0</v>
      </c>
      <c r="V23" s="1">
        <f>IFERROR(VLOOKUP($A23,lsg_batting!$B:$N,COLUMN(V22)-11,FALSE),"")</f>
        <v>0</v>
      </c>
      <c r="W23" s="1">
        <f>IFERROR(VLOOKUP($A23,lsg_batting!$B:$N,COLUMN(W22)-11,FALSE),"")</f>
        <v>8</v>
      </c>
      <c r="X23" s="4">
        <f>IFERROR(VLOOKUP($A23,lsg_batting!$B:$N,COLUMN(X22)-11,FALSE),"")</f>
        <v>14</v>
      </c>
      <c r="Y23" s="3" t="str">
        <f>IFERROR(VLOOKUP($A23,lsg_bowling!$B:$M,COLUMN(Y22)-23,FALSE),"")</f>
        <v/>
      </c>
      <c r="Z23" s="1" t="str">
        <f>IFERROR(VLOOKUP($A23,lsg_bowling!$B:$M,COLUMN(Z22)-23,FALSE),"")</f>
        <v/>
      </c>
      <c r="AA23" s="1" t="str">
        <f>IFERROR(VLOOKUP($A23,lsg_bowling!$B:$M,COLUMN(AA22)-23,FALSE),"")</f>
        <v/>
      </c>
      <c r="AB23" s="1" t="str">
        <f>IFERROR(VLOOKUP($A23,lsg_bowling!$B:$M,COLUMN(AB22)-23,FALSE),"")</f>
        <v/>
      </c>
      <c r="AC23" s="1" t="str">
        <f>IFERROR(VLOOKUP($A23,lsg_bowling!$B:$M,COLUMN(AC22)-23,FALSE),"")</f>
        <v/>
      </c>
      <c r="AD23" s="1" t="str">
        <f>IFERROR(VLOOKUP($A23,lsg_bowling!$B:$M,COLUMN(AD22)-23,FALSE),"")</f>
        <v/>
      </c>
      <c r="AE23" s="1" t="str">
        <f>IFERROR(VLOOKUP($A23,lsg_bowling!$B:$M,COLUMN(AE22)-23,FALSE),"")</f>
        <v/>
      </c>
      <c r="AF23" s="1" t="str">
        <f>IFERROR(VLOOKUP($A23,lsg_bowling!$B:$M,COLUMN(AF22)-23,FALSE),"")</f>
        <v/>
      </c>
      <c r="AG23" s="1" t="str">
        <f>IFERROR(VLOOKUP($A23,lsg_bowling!$B:$M,COLUMN(AG22)-23,FALSE),"")</f>
        <v/>
      </c>
      <c r="AH23" s="1" t="str">
        <f>IFERROR(VLOOKUP($A23,lsg_bowling!$B:$M,COLUMN(AH22)-23,FALSE),"")</f>
        <v/>
      </c>
      <c r="AI23" s="1" t="str">
        <f>IFERROR(VLOOKUP($A23,lsg_bowling!$B:$M,COLUMN(AI22)-23,FALSE),"")</f>
        <v/>
      </c>
      <c r="AJ23" s="23">
        <f>IFERROR((M23 - VALUE(SUBSTITUTE(Q23,"*","")))/(O23-1),0)</f>
        <v>11.8</v>
      </c>
      <c r="AK23" s="22">
        <f>IFERROR(F23/E23,"")</f>
        <v>0</v>
      </c>
      <c r="AL23" s="22">
        <f>IFERROR(J23/E23,"")</f>
        <v>0.25</v>
      </c>
      <c r="AM23" s="22">
        <f>IFERROR(AJ23*1 + AK23*25 + AL23*15,"")</f>
        <v>15.55</v>
      </c>
      <c r="AN23" s="22">
        <f>IFERROR(AJ23*1 + AK23*25 + AL23*15 + IFERROR(K23/E23,"")*15,"")</f>
        <v>15.55</v>
      </c>
      <c r="AO23" s="29">
        <f>IFERROR(AVERAGE(RANK(AJ23,$AJ$2:$AJ$27),RANK(AK23,$AK$2:$AK$27),RANK(AL23,$AL$2:$AL$27)),"")</f>
        <v>10.666666666666666</v>
      </c>
      <c r="AP23" s="20">
        <f>IFERROR(RANK(AO23,$AO$2:$AO$27,1),"")</f>
        <v>17</v>
      </c>
      <c r="AQ23" s="1">
        <f>MAX(E23,N23,Z23)</f>
        <v>12</v>
      </c>
      <c r="AR23" s="49" t="str">
        <f>A23</f>
        <v>Abdul Samad</v>
      </c>
    </row>
    <row r="24" spans="1:44" x14ac:dyDescent="0.2">
      <c r="A24" s="3" t="s">
        <v>157</v>
      </c>
      <c r="B24" s="1" t="s">
        <v>155</v>
      </c>
      <c r="C24" s="4" t="s">
        <v>68</v>
      </c>
      <c r="D24" s="3">
        <f>IFERROR(VLOOKUP($A24,lsg_mvp!$B:$K,COLUMN(D23)-2,FALSE),"")</f>
        <v>74.5</v>
      </c>
      <c r="E24" s="1">
        <f>IFERROR(VLOOKUP($A24,lsg_mvp!$B:$K,COLUMN(E23)-2,FALSE),"")</f>
        <v>13</v>
      </c>
      <c r="F24" s="1">
        <f>IFERROR(VLOOKUP($A24,lsg_mvp!$B:$K,COLUMN(F23)-2,FALSE),"")</f>
        <v>0</v>
      </c>
      <c r="G24" s="1">
        <f>IFERROR(VLOOKUP($A24,lsg_mvp!$B:$K,COLUMN(G23)-2,FALSE),"")</f>
        <v>0</v>
      </c>
      <c r="H24" s="1">
        <f>IFERROR(VLOOKUP($A24,lsg_mvp!$B:$K,COLUMN(H23)-2,FALSE),"")</f>
        <v>12</v>
      </c>
      <c r="I24" s="1">
        <f>IFERROR(VLOOKUP($A24,lsg_mvp!$B:$K,COLUMN(I23)-2,FALSE),"")</f>
        <v>8</v>
      </c>
      <c r="J24" s="1">
        <f>IFERROR(VLOOKUP($A24,lsg_mvp!$B:$K,COLUMN(J23)-2,FALSE),"")</f>
        <v>5</v>
      </c>
      <c r="K24" s="1">
        <f>IFERROR(VLOOKUP($A24,lsg_mvp!$B:$K,COLUMN(K23)-2,FALSE),"")</f>
        <v>1.5</v>
      </c>
      <c r="L24" s="4">
        <f>IFERROR(VLOOKUP($A24,lsg_mvp!$B:$K,COLUMN(L23)-2,FALSE),"")</f>
        <v>1</v>
      </c>
      <c r="M24" s="3">
        <f>IFERROR(VLOOKUP($A24,lsg_batting!$B:$N,COLUMN(M23)-11,FALSE),"")</f>
        <v>151</v>
      </c>
      <c r="N24" s="1">
        <f>IFERROR(VLOOKUP($A24,lsg_batting!$B:$N,COLUMN(N23)-11,FALSE),"")</f>
        <v>13</v>
      </c>
      <c r="O24" s="1">
        <f>IFERROR(VLOOKUP($A24,lsg_batting!$B:$N,COLUMN(O23)-11,FALSE),"")</f>
        <v>12</v>
      </c>
      <c r="P24" s="1">
        <f>IFERROR(VLOOKUP($A24,lsg_batting!$B:$N,COLUMN(P23)-11,FALSE),"")</f>
        <v>1</v>
      </c>
      <c r="Q24" s="1">
        <f>IFERROR(VLOOKUP($A24,lsg_batting!$B:$N,COLUMN(Q23)-11,FALSE),"")</f>
        <v>63</v>
      </c>
      <c r="R24" s="1">
        <f>IFERROR(VLOOKUP($A24,lsg_batting!$B:$N,COLUMN(R23)-11,FALSE),"")</f>
        <v>13.73</v>
      </c>
      <c r="S24" s="1">
        <f>IFERROR(VLOOKUP($A24,lsg_batting!$B:$N,COLUMN(S23)-11,FALSE),"")</f>
        <v>141</v>
      </c>
      <c r="T24" s="1">
        <f>IFERROR(VLOOKUP($A24,lsg_batting!$B:$N,COLUMN(T23)-11,FALSE),"")</f>
        <v>107.09</v>
      </c>
      <c r="U24" s="1">
        <f>IFERROR(VLOOKUP($A24,lsg_batting!$B:$N,COLUMN(U23)-11,FALSE),"")</f>
        <v>0</v>
      </c>
      <c r="V24" s="1">
        <f>IFERROR(VLOOKUP($A24,lsg_batting!$B:$N,COLUMN(V23)-11,FALSE),"")</f>
        <v>1</v>
      </c>
      <c r="W24" s="1">
        <f>IFERROR(VLOOKUP($A24,lsg_batting!$B:$N,COLUMN(W23)-11,FALSE),"")</f>
        <v>12</v>
      </c>
      <c r="X24" s="4">
        <f>IFERROR(VLOOKUP($A24,lsg_batting!$B:$N,COLUMN(X23)-11,FALSE),"")</f>
        <v>8</v>
      </c>
      <c r="Y24" s="3" t="str">
        <f>IFERROR(VLOOKUP($A24,lsg_bowling!$B:$M,COLUMN(Y23)-23,FALSE),"")</f>
        <v/>
      </c>
      <c r="Z24" s="1" t="str">
        <f>IFERROR(VLOOKUP($A24,lsg_bowling!$B:$M,COLUMN(Z23)-23,FALSE),"")</f>
        <v/>
      </c>
      <c r="AA24" s="1" t="str">
        <f>IFERROR(VLOOKUP($A24,lsg_bowling!$B:$M,COLUMN(AA23)-23,FALSE),"")</f>
        <v/>
      </c>
      <c r="AB24" s="1" t="str">
        <f>IFERROR(VLOOKUP($A24,lsg_bowling!$B:$M,COLUMN(AB23)-23,FALSE),"")</f>
        <v/>
      </c>
      <c r="AC24" s="1" t="str">
        <f>IFERROR(VLOOKUP($A24,lsg_bowling!$B:$M,COLUMN(AC23)-23,FALSE),"")</f>
        <v/>
      </c>
      <c r="AD24" s="1" t="str">
        <f>IFERROR(VLOOKUP($A24,lsg_bowling!$B:$M,COLUMN(AD23)-23,FALSE),"")</f>
        <v/>
      </c>
      <c r="AE24" s="1" t="str">
        <f>IFERROR(VLOOKUP($A24,lsg_bowling!$B:$M,COLUMN(AE23)-23,FALSE),"")</f>
        <v/>
      </c>
      <c r="AF24" s="1" t="str">
        <f>IFERROR(VLOOKUP($A24,lsg_bowling!$B:$M,COLUMN(AF23)-23,FALSE),"")</f>
        <v/>
      </c>
      <c r="AG24" s="1" t="str">
        <f>IFERROR(VLOOKUP($A24,lsg_bowling!$B:$M,COLUMN(AG23)-23,FALSE),"")</f>
        <v/>
      </c>
      <c r="AH24" s="1" t="str">
        <f>IFERROR(VLOOKUP($A24,lsg_bowling!$B:$M,COLUMN(AH23)-23,FALSE),"")</f>
        <v/>
      </c>
      <c r="AI24" s="1" t="str">
        <f>IFERROR(VLOOKUP($A24,lsg_bowling!$B:$M,COLUMN(AI23)-23,FALSE),"")</f>
        <v/>
      </c>
      <c r="AJ24" s="23">
        <f>IFERROR((M24 - VALUE(SUBSTITUTE(Q24,"*","")))/(O24-1),0)</f>
        <v>8</v>
      </c>
      <c r="AK24" s="22">
        <f>IFERROR(F24/E24,"")</f>
        <v>0</v>
      </c>
      <c r="AL24" s="22">
        <f>IFERROR(J24/E24,"")</f>
        <v>0.38461538461538464</v>
      </c>
      <c r="AM24" s="22">
        <f>IFERROR(AJ24*1 + AK24*25 + AL24*15,"")</f>
        <v>13.76923076923077</v>
      </c>
      <c r="AN24" s="22">
        <f>IFERROR(AJ24*1 + AK24*25 + AL24*15 + IFERROR(K24/E24,"")*15,"")</f>
        <v>15.5</v>
      </c>
      <c r="AO24" s="29">
        <f>IFERROR(AVERAGE(RANK(AJ24,$AJ$2:$AJ$27),RANK(AK24,$AK$2:$AK$27),RANK(AL24,$AL$2:$AL$27)),"")</f>
        <v>10.333333333333334</v>
      </c>
      <c r="AP24" s="20">
        <f>IFERROR(RANK(AO24,$AO$2:$AO$27,1),"")</f>
        <v>15</v>
      </c>
      <c r="AQ24" s="1">
        <f>MAX(E24,N24,Z24)</f>
        <v>13</v>
      </c>
      <c r="AR24" s="49" t="str">
        <f>A24</f>
        <v>Rishabh Pant</v>
      </c>
    </row>
    <row r="25" spans="1:44" x14ac:dyDescent="0.2">
      <c r="A25" s="3" t="s">
        <v>175</v>
      </c>
      <c r="B25" s="1" t="s">
        <v>155</v>
      </c>
      <c r="C25" s="4" t="s">
        <v>69</v>
      </c>
      <c r="D25" s="3">
        <f>IFERROR(VLOOKUP($A25,lsg_mvp!$B:$K,COLUMN(D24)-2,FALSE),"")</f>
        <v>49</v>
      </c>
      <c r="E25" s="1">
        <f>IFERROR(VLOOKUP($A25,lsg_mvp!$B:$K,COLUMN(E24)-2,FALSE),"")</f>
        <v>6</v>
      </c>
      <c r="F25" s="1">
        <f>IFERROR(VLOOKUP($A25,lsg_mvp!$B:$K,COLUMN(F24)-2,FALSE),"")</f>
        <v>3</v>
      </c>
      <c r="G25" s="1">
        <f>IFERROR(VLOOKUP($A25,lsg_mvp!$B:$K,COLUMN(G24)-2,FALSE),"")</f>
        <v>35</v>
      </c>
      <c r="H25" s="1">
        <f>IFERROR(VLOOKUP($A25,lsg_mvp!$B:$K,COLUMN(H24)-2,FALSE),"")</f>
        <v>0</v>
      </c>
      <c r="I25" s="1">
        <f>IFERROR(VLOOKUP($A25,lsg_mvp!$B:$K,COLUMN(I24)-2,FALSE),"")</f>
        <v>1</v>
      </c>
      <c r="J25" s="1">
        <f>IFERROR(VLOOKUP($A25,lsg_mvp!$B:$K,COLUMN(J24)-2,FALSE),"")</f>
        <v>0</v>
      </c>
      <c r="K25" s="1">
        <f>IFERROR(VLOOKUP($A25,lsg_mvp!$B:$K,COLUMN(K24)-2,FALSE),"")</f>
        <v>0</v>
      </c>
      <c r="L25" s="4">
        <f>IFERROR(VLOOKUP($A25,lsg_mvp!$B:$K,COLUMN(L24)-2,FALSE),"")</f>
        <v>0</v>
      </c>
      <c r="M25" s="3">
        <f>IFERROR(VLOOKUP($A25,lsg_batting!$B:$N,COLUMN(M24)-11,FALSE),"")</f>
        <v>6</v>
      </c>
      <c r="N25" s="1">
        <f>IFERROR(VLOOKUP($A25,lsg_batting!$B:$N,COLUMN(N24)-11,FALSE),"")</f>
        <v>6</v>
      </c>
      <c r="O25" s="1">
        <f>IFERROR(VLOOKUP($A25,lsg_batting!$B:$N,COLUMN(O24)-11,FALSE),"")</f>
        <v>2</v>
      </c>
      <c r="P25" s="1">
        <f>IFERROR(VLOOKUP($A25,lsg_batting!$B:$N,COLUMN(P24)-11,FALSE),"")</f>
        <v>1</v>
      </c>
      <c r="Q25" s="1" t="str">
        <f>IFERROR(VLOOKUP($A25,lsg_batting!$B:$N,COLUMN(Q24)-11,FALSE),"")</f>
        <v>6*</v>
      </c>
      <c r="R25" s="1">
        <f>IFERROR(VLOOKUP($A25,lsg_batting!$B:$N,COLUMN(R24)-11,FALSE),"")</f>
        <v>6</v>
      </c>
      <c r="S25" s="1">
        <f>IFERROR(VLOOKUP($A25,lsg_batting!$B:$N,COLUMN(S24)-11,FALSE),"")</f>
        <v>2</v>
      </c>
      <c r="T25" s="1">
        <f>IFERROR(VLOOKUP($A25,lsg_batting!$B:$N,COLUMN(T24)-11,FALSE),"")</f>
        <v>300</v>
      </c>
      <c r="U25" s="1">
        <f>IFERROR(VLOOKUP($A25,lsg_batting!$B:$N,COLUMN(U24)-11,FALSE),"")</f>
        <v>0</v>
      </c>
      <c r="V25" s="1">
        <f>IFERROR(VLOOKUP($A25,lsg_batting!$B:$N,COLUMN(V24)-11,FALSE),"")</f>
        <v>0</v>
      </c>
      <c r="W25" s="1">
        <f>IFERROR(VLOOKUP($A25,lsg_batting!$B:$N,COLUMN(W24)-11,FALSE),"")</f>
        <v>0</v>
      </c>
      <c r="X25" s="4">
        <f>IFERROR(VLOOKUP($A25,lsg_batting!$B:$N,COLUMN(X24)-11,FALSE),"")</f>
        <v>1</v>
      </c>
      <c r="Y25" s="3">
        <f>IFERROR(VLOOKUP($A25,lsg_bowling!$B:$M,COLUMN(Y24)-23,FALSE),"")</f>
        <v>3</v>
      </c>
      <c r="Z25" s="1">
        <f>IFERROR(VLOOKUP($A25,lsg_bowling!$B:$M,COLUMN(Z24)-23,FALSE),"")</f>
        <v>6</v>
      </c>
      <c r="AA25" s="1">
        <f>IFERROR(VLOOKUP($A25,lsg_bowling!$B:$M,COLUMN(AA24)-23,FALSE),"")</f>
        <v>6</v>
      </c>
      <c r="AB25" s="1">
        <f>IFERROR(VLOOKUP($A25,lsg_bowling!$B:$M,COLUMN(AB24)-23,FALSE),"")</f>
        <v>19</v>
      </c>
      <c r="AC25" s="1">
        <f>IFERROR(VLOOKUP($A25,lsg_bowling!$B:$M,COLUMN(AC24)-23,FALSE),"")</f>
        <v>229</v>
      </c>
      <c r="AD25" s="1" t="str">
        <f>IFERROR(VLOOKUP($A25,lsg_bowling!$B:$M,COLUMN(AD24)-23,FALSE),"")</f>
        <v>55/2</v>
      </c>
      <c r="AE25" s="1">
        <f>IFERROR(VLOOKUP($A25,lsg_bowling!$B:$M,COLUMN(AE24)-23,FALSE),"")</f>
        <v>76.33</v>
      </c>
      <c r="AF25" s="1">
        <f>IFERROR(VLOOKUP($A25,lsg_bowling!$B:$M,COLUMN(AF24)-23,FALSE),"")</f>
        <v>12.05</v>
      </c>
      <c r="AG25" s="1">
        <f>IFERROR(VLOOKUP($A25,lsg_bowling!$B:$M,COLUMN(AG24)-23,FALSE),"")</f>
        <v>38</v>
      </c>
      <c r="AH25" s="1">
        <f>IFERROR(VLOOKUP($A25,lsg_bowling!$B:$M,COLUMN(AH24)-23,FALSE),"")</f>
        <v>0</v>
      </c>
      <c r="AI25" s="1">
        <f>IFERROR(VLOOKUP($A25,lsg_bowling!$B:$M,COLUMN(AI24)-23,FALSE),"")</f>
        <v>0</v>
      </c>
      <c r="AJ25" s="23">
        <f>IFERROR((M25 - VALUE(SUBSTITUTE(Q25,"*","")))/(O25-1),0)</f>
        <v>0</v>
      </c>
      <c r="AK25" s="22">
        <f>IFERROR(F25/E25,"")</f>
        <v>0.5</v>
      </c>
      <c r="AL25" s="22">
        <f>IFERROR(J25/E25,"")</f>
        <v>0</v>
      </c>
      <c r="AM25" s="22">
        <f>IFERROR(AJ25*1 + AK25*25 + AL25*15,"")</f>
        <v>12.5</v>
      </c>
      <c r="AN25" s="22">
        <f>IFERROR(AJ25*1 + AK25*25 + AL25*15 + IFERROR(K25/E25,"")*15,"")</f>
        <v>12.5</v>
      </c>
      <c r="AO25" s="29">
        <f>IFERROR(AVERAGE(RANK(AJ25,$AJ$2:$AJ$27),RANK(AK25,$AK$2:$AK$27),RANK(AL25,$AL$2:$AL$27)),"")</f>
        <v>12.333333333333334</v>
      </c>
      <c r="AP25" s="20">
        <f>IFERROR(RANK(AO25,$AO$2:$AO$27,1),"")</f>
        <v>18</v>
      </c>
      <c r="AQ25" s="1">
        <f>MAX(E25,N25,Z25)</f>
        <v>6</v>
      </c>
      <c r="AR25" s="49" t="str">
        <f>A25</f>
        <v>Akash Deep</v>
      </c>
    </row>
    <row r="26" spans="1:44" x14ac:dyDescent="0.2">
      <c r="A26" s="3" t="s">
        <v>181</v>
      </c>
      <c r="B26" s="91" t="s">
        <v>155</v>
      </c>
      <c r="C26" s="4" t="s">
        <v>70</v>
      </c>
      <c r="D26" s="3">
        <f>IFERROR(VLOOKUP($A26,lsg_mvp!$B:$K,COLUMN(D24)-2,FALSE),"")</f>
        <v>14</v>
      </c>
      <c r="E26" s="91">
        <f>IFERROR(VLOOKUP($A26,lsg_mvp!$B:$K,COLUMN(E24)-2,FALSE),"")</f>
        <v>2</v>
      </c>
      <c r="F26" s="91">
        <f>IFERROR(VLOOKUP($A26,lsg_mvp!$B:$K,COLUMN(F24)-2,FALSE),"")</f>
        <v>1</v>
      </c>
      <c r="G26" s="91">
        <f>IFERROR(VLOOKUP($A26,lsg_mvp!$B:$K,COLUMN(G24)-2,FALSE),"")</f>
        <v>8</v>
      </c>
      <c r="H26" s="91">
        <f>IFERROR(VLOOKUP($A26,lsg_mvp!$B:$K,COLUMN(H24)-2,FALSE),"")</f>
        <v>1</v>
      </c>
      <c r="I26" s="91">
        <f>IFERROR(VLOOKUP($A26,lsg_mvp!$B:$K,COLUMN(I24)-2,FALSE),"")</f>
        <v>0</v>
      </c>
      <c r="J26" s="91">
        <f>IFERROR(VLOOKUP($A26,lsg_mvp!$B:$K,COLUMN(J24)-2,FALSE),"")</f>
        <v>0</v>
      </c>
      <c r="K26" s="91">
        <f>IFERROR(VLOOKUP($A26,lsg_mvp!$B:$K,COLUMN(K24)-2,FALSE),"")</f>
        <v>0</v>
      </c>
      <c r="L26" s="4">
        <f>IFERROR(VLOOKUP($A26,lsg_mvp!$B:$K,COLUMN(L24)-2,FALSE),"")</f>
        <v>0</v>
      </c>
      <c r="M26" s="3">
        <f>IFERROR(VLOOKUP($A26,lsg_batting!$B:$N,COLUMN(M24)-11,FALSE),"")</f>
        <v>9</v>
      </c>
      <c r="N26" s="91">
        <f>IFERROR(VLOOKUP($A26,lsg_batting!$B:$N,COLUMN(N24)-11,FALSE),"")</f>
        <v>2</v>
      </c>
      <c r="O26" s="91">
        <f>IFERROR(VLOOKUP($A26,lsg_batting!$B:$N,COLUMN(O24)-11,FALSE),"")</f>
        <v>1</v>
      </c>
      <c r="P26" s="91">
        <f>IFERROR(VLOOKUP($A26,lsg_batting!$B:$N,COLUMN(P24)-11,FALSE),"")</f>
        <v>0</v>
      </c>
      <c r="Q26" s="91">
        <f>IFERROR(VLOOKUP($A26,lsg_batting!$B:$N,COLUMN(Q24)-11,FALSE),"")</f>
        <v>9</v>
      </c>
      <c r="R26" s="91">
        <f>IFERROR(VLOOKUP($A26,lsg_batting!$B:$N,COLUMN(R24)-11,FALSE),"")</f>
        <v>9</v>
      </c>
      <c r="S26" s="91">
        <f>IFERROR(VLOOKUP($A26,lsg_batting!$B:$N,COLUMN(S24)-11,FALSE),"")</f>
        <v>8</v>
      </c>
      <c r="T26" s="91">
        <f>IFERROR(VLOOKUP($A26,lsg_batting!$B:$N,COLUMN(T24)-11,FALSE),"")</f>
        <v>112.5</v>
      </c>
      <c r="U26" s="91">
        <f>IFERROR(VLOOKUP($A26,lsg_batting!$B:$N,COLUMN(U24)-11,FALSE),"")</f>
        <v>0</v>
      </c>
      <c r="V26" s="91">
        <f>IFERROR(VLOOKUP($A26,lsg_batting!$B:$N,COLUMN(V24)-11,FALSE),"")</f>
        <v>0</v>
      </c>
      <c r="W26" s="91">
        <f>IFERROR(VLOOKUP($A26,lsg_batting!$B:$N,COLUMN(W24)-11,FALSE),"")</f>
        <v>1</v>
      </c>
      <c r="X26" s="4">
        <f>IFERROR(VLOOKUP($A26,lsg_batting!$B:$N,COLUMN(X24)-11,FALSE),"")</f>
        <v>0</v>
      </c>
      <c r="Y26" s="3">
        <f>IFERROR(VLOOKUP($A26,lsg_bowling!$B:$M,COLUMN(Y24)-23,FALSE),"")</f>
        <v>1</v>
      </c>
      <c r="Z26" s="91">
        <f>IFERROR(VLOOKUP($A26,lsg_bowling!$B:$M,COLUMN(Z24)-23,FALSE),"")</f>
        <v>2</v>
      </c>
      <c r="AA26" s="91">
        <f>IFERROR(VLOOKUP($A26,lsg_bowling!$B:$M,COLUMN(AA24)-23,FALSE),"")</f>
        <v>2</v>
      </c>
      <c r="AB26" s="91">
        <f>IFERROR(VLOOKUP($A26,lsg_bowling!$B:$M,COLUMN(AB24)-23,FALSE),"")</f>
        <v>5.3</v>
      </c>
      <c r="AC26" s="91">
        <f>IFERROR(VLOOKUP($A26,lsg_bowling!$B:$M,COLUMN(AC24)-23,FALSE),"")</f>
        <v>63</v>
      </c>
      <c r="AD26" s="91" t="str">
        <f>IFERROR(VLOOKUP($A26,lsg_bowling!$B:$M,COLUMN(AD24)-23,FALSE),"")</f>
        <v>41/1</v>
      </c>
      <c r="AE26" s="91">
        <f>IFERROR(VLOOKUP($A26,lsg_bowling!$B:$M,COLUMN(AE24)-23,FALSE),"")</f>
        <v>63</v>
      </c>
      <c r="AF26" s="91">
        <f>IFERROR(VLOOKUP($A26,lsg_bowling!$B:$M,COLUMN(AF24)-23,FALSE),"")</f>
        <v>11.45</v>
      </c>
      <c r="AG26" s="91">
        <f>IFERROR(VLOOKUP($A26,lsg_bowling!$B:$M,COLUMN(AG24)-23,FALSE),"")</f>
        <v>33</v>
      </c>
      <c r="AH26" s="91">
        <f>IFERROR(VLOOKUP($A26,lsg_bowling!$B:$M,COLUMN(AH24)-23,FALSE),"")</f>
        <v>0</v>
      </c>
      <c r="AI26" s="91">
        <f>IFERROR(VLOOKUP($A26,lsg_bowling!$B:$M,COLUMN(AI24)-23,FALSE),"")</f>
        <v>0</v>
      </c>
      <c r="AJ26" s="23">
        <f>IFERROR((M26 - VALUE(SUBSTITUTE(Q26,"*","")))/(O26-1),0)</f>
        <v>0</v>
      </c>
      <c r="AK26" s="92">
        <f>IFERROR(F26/E26,"")</f>
        <v>0.5</v>
      </c>
      <c r="AL26" s="92">
        <f>IFERROR(J26/E26,"")</f>
        <v>0</v>
      </c>
      <c r="AM26" s="92">
        <f>IFERROR(AJ26*1 + AK26*25 + AL26*15,"")</f>
        <v>12.5</v>
      </c>
      <c r="AN26" s="92">
        <f>IFERROR(AJ26*1 + AK26*25 + AL26*15 + IFERROR(K26/E26,"")*15,"")</f>
        <v>12.5</v>
      </c>
      <c r="AO26" s="29">
        <f>IFERROR(AVERAGE(RANK(AJ26,$AJ$2:$AJ$27),RANK(AK26,$AK$2:$AK$27),RANK(AL26,$AL$2:$AL$27)),"")</f>
        <v>12.333333333333334</v>
      </c>
      <c r="AP26" s="20">
        <f>IFERROR(RANK(AO26,$AO$2:$AO$27,1),"")</f>
        <v>18</v>
      </c>
      <c r="AQ26" s="1">
        <f>MAX(E26,N26,Z26)</f>
        <v>2</v>
      </c>
      <c r="AR26" s="49" t="str">
        <f>A26</f>
        <v>Shahbaz Ahmed</v>
      </c>
    </row>
    <row r="27" spans="1:44" ht="12.75" thickBot="1" x14ac:dyDescent="0.25">
      <c r="A27" s="5" t="s">
        <v>178</v>
      </c>
      <c r="B27" s="6" t="s">
        <v>155</v>
      </c>
      <c r="C27" s="7" t="s">
        <v>68</v>
      </c>
      <c r="D27" s="5">
        <f>IFERROR(VLOOKUP($A27,lsg_mvp!$B:$K,COLUMN(D26)-2,FALSE),"")</f>
        <v>2.5</v>
      </c>
      <c r="E27" s="6">
        <f>IFERROR(VLOOKUP($A27,lsg_mvp!$B:$K,COLUMN(E26)-2,FALSE),"")</f>
        <v>2</v>
      </c>
      <c r="F27" s="6">
        <f>IFERROR(VLOOKUP($A27,lsg_mvp!$B:$K,COLUMN(F26)-2,FALSE),"")</f>
        <v>0</v>
      </c>
      <c r="G27" s="6">
        <f>IFERROR(VLOOKUP($A27,lsg_mvp!$B:$K,COLUMN(G26)-2,FALSE),"")</f>
        <v>0</v>
      </c>
      <c r="H27" s="6">
        <f>IFERROR(VLOOKUP($A27,lsg_mvp!$B:$K,COLUMN(H26)-2,FALSE),"")</f>
        <v>0</v>
      </c>
      <c r="I27" s="6">
        <f>IFERROR(VLOOKUP($A27,lsg_mvp!$B:$K,COLUMN(I26)-2,FALSE),"")</f>
        <v>0</v>
      </c>
      <c r="J27" s="6">
        <f>IFERROR(VLOOKUP($A27,lsg_mvp!$B:$K,COLUMN(J26)-2,FALSE),"")</f>
        <v>1</v>
      </c>
      <c r="K27" s="6">
        <f>IFERROR(VLOOKUP($A27,lsg_mvp!$B:$K,COLUMN(K26)-2,FALSE),"")</f>
        <v>0</v>
      </c>
      <c r="L27" s="7">
        <f>IFERROR(VLOOKUP($A27,lsg_mvp!$B:$K,COLUMN(L26)-2,FALSE),"")</f>
        <v>0</v>
      </c>
      <c r="M27" s="5" t="str">
        <f>IFERROR(VLOOKUP($A27,lsg_batting!$B:$N,COLUMN(M26)-11,FALSE),"")</f>
        <v/>
      </c>
      <c r="N27" s="6" t="str">
        <f>IFERROR(VLOOKUP($A27,lsg_batting!$B:$N,COLUMN(N26)-11,FALSE),"")</f>
        <v/>
      </c>
      <c r="O27" s="6" t="str">
        <f>IFERROR(VLOOKUP($A27,lsg_batting!$B:$N,COLUMN(O26)-11,FALSE),"")</f>
        <v/>
      </c>
      <c r="P27" s="6" t="str">
        <f>IFERROR(VLOOKUP($A27,lsg_batting!$B:$N,COLUMN(P26)-11,FALSE),"")</f>
        <v/>
      </c>
      <c r="Q27" s="6" t="str">
        <f>IFERROR(VLOOKUP($A27,lsg_batting!$B:$N,COLUMN(Q26)-11,FALSE),"")</f>
        <v/>
      </c>
      <c r="R27" s="6" t="str">
        <f>IFERROR(VLOOKUP($A27,lsg_batting!$B:$N,COLUMN(R26)-11,FALSE),"")</f>
        <v/>
      </c>
      <c r="S27" s="6" t="str">
        <f>IFERROR(VLOOKUP($A27,lsg_batting!$B:$N,COLUMN(S26)-11,FALSE),"")</f>
        <v/>
      </c>
      <c r="T27" s="6" t="str">
        <f>IFERROR(VLOOKUP($A27,lsg_batting!$B:$N,COLUMN(T26)-11,FALSE),"")</f>
        <v/>
      </c>
      <c r="U27" s="6" t="str">
        <f>IFERROR(VLOOKUP($A27,lsg_batting!$B:$N,COLUMN(U26)-11,FALSE),"")</f>
        <v/>
      </c>
      <c r="V27" s="6" t="str">
        <f>IFERROR(VLOOKUP($A27,lsg_batting!$B:$N,COLUMN(V26)-11,FALSE),"")</f>
        <v/>
      </c>
      <c r="W27" s="6" t="str">
        <f>IFERROR(VLOOKUP($A27,lsg_batting!$B:$N,COLUMN(W26)-11,FALSE),"")</f>
        <v/>
      </c>
      <c r="X27" s="7" t="str">
        <f>IFERROR(VLOOKUP($A27,lsg_batting!$B:$N,COLUMN(X26)-11,FALSE),"")</f>
        <v/>
      </c>
      <c r="Y27" s="5" t="str">
        <f>IFERROR(VLOOKUP($A27,lsg_bowling!$B:$M,COLUMN(Y26)-23,FALSE),"")</f>
        <v/>
      </c>
      <c r="Z27" s="6" t="str">
        <f>IFERROR(VLOOKUP($A27,lsg_bowling!$B:$M,COLUMN(Z26)-23,FALSE),"")</f>
        <v/>
      </c>
      <c r="AA27" s="6" t="str">
        <f>IFERROR(VLOOKUP($A27,lsg_bowling!$B:$M,COLUMN(AA26)-23,FALSE),"")</f>
        <v/>
      </c>
      <c r="AB27" s="6" t="str">
        <f>IFERROR(VLOOKUP($A27,lsg_bowling!$B:$M,COLUMN(AB26)-23,FALSE),"")</f>
        <v/>
      </c>
      <c r="AC27" s="6" t="str">
        <f>IFERROR(VLOOKUP($A27,lsg_bowling!$B:$M,COLUMN(AC26)-23,FALSE),"")</f>
        <v/>
      </c>
      <c r="AD27" s="6" t="str">
        <f>IFERROR(VLOOKUP($A27,lsg_bowling!$B:$M,COLUMN(AD26)-23,FALSE),"")</f>
        <v/>
      </c>
      <c r="AE27" s="6" t="str">
        <f>IFERROR(VLOOKUP($A27,lsg_bowling!$B:$M,COLUMN(AE26)-23,FALSE),"")</f>
        <v/>
      </c>
      <c r="AF27" s="6" t="str">
        <f>IFERROR(VLOOKUP($A27,lsg_bowling!$B:$M,COLUMN(AF26)-23,FALSE),"")</f>
        <v/>
      </c>
      <c r="AG27" s="6" t="str">
        <f>IFERROR(VLOOKUP($A27,lsg_bowling!$B:$M,COLUMN(AG26)-23,FALSE),"")</f>
        <v/>
      </c>
      <c r="AH27" s="6" t="str">
        <f>IFERROR(VLOOKUP($A27,lsg_bowling!$B:$M,COLUMN(AH26)-23,FALSE),"")</f>
        <v/>
      </c>
      <c r="AI27" s="6" t="str">
        <f>IFERROR(VLOOKUP($A27,lsg_bowling!$B:$M,COLUMN(AI26)-23,FALSE),"")</f>
        <v/>
      </c>
      <c r="AJ27" s="24">
        <f>IFERROR((M27 - VALUE(SUBSTITUTE(Q27,"*","")))/(O27-1),0)</f>
        <v>0</v>
      </c>
      <c r="AK27" s="25">
        <f>IFERROR(F27/E27,"")</f>
        <v>0</v>
      </c>
      <c r="AL27" s="25">
        <f>IFERROR(J27/E27,"")</f>
        <v>0.5</v>
      </c>
      <c r="AM27" s="25">
        <f>IFERROR(AJ27*1 + AK27*25 + AL27*15,"")</f>
        <v>7.5</v>
      </c>
      <c r="AN27" s="25">
        <f>IFERROR(AJ27*1 + AK27*25 + AL27*15 + IFERROR(K27/E27,"")*15,"")</f>
        <v>7.5</v>
      </c>
      <c r="AO27" s="30">
        <f>IFERROR(AVERAGE(RANK(AJ27,$AJ$2:$AJ$27),RANK(AK27,$AK$2:$AK$27),RANK(AL27,$AL$2:$AL$27)),"")</f>
        <v>10</v>
      </c>
      <c r="AP27" s="21">
        <f>IFERROR(RANK(AO27,$AO$2:$AO$27,1),"")</f>
        <v>12</v>
      </c>
      <c r="AQ27" s="1">
        <f>MAX(E27,N27,Z27)</f>
        <v>2</v>
      </c>
      <c r="AR27" s="49" t="str">
        <f>A27</f>
        <v>Himmat Singh</v>
      </c>
    </row>
    <row r="31" spans="1:44" x14ac:dyDescent="0.2">
      <c r="D31" s="52" t="s">
        <v>208</v>
      </c>
    </row>
    <row r="32" spans="1:44" x14ac:dyDescent="0.2">
      <c r="D32" s="51" t="s">
        <v>209</v>
      </c>
      <c r="E32" s="51">
        <f>SUM(D2:L27)-SUM(lsg_mvp!C:K)</f>
        <v>0</v>
      </c>
    </row>
    <row r="33" spans="4:5" x14ac:dyDescent="0.2">
      <c r="D33" s="51" t="s">
        <v>210</v>
      </c>
      <c r="E33" s="51">
        <f>SUM(M2:X27)-SUM(lsg_batting!C2:N100)</f>
        <v>0</v>
      </c>
    </row>
    <row r="34" spans="4:5" x14ac:dyDescent="0.2">
      <c r="D34" s="51" t="s">
        <v>211</v>
      </c>
      <c r="E34" s="51">
        <f>SUM(Y2:AI27)-SUM(lsg_bowling!C:M)</f>
        <v>0</v>
      </c>
    </row>
  </sheetData>
  <conditionalFormatting sqref="D2:D27">
    <cfRule type="containsBlanks" dxfId="485" priority="16">
      <formula>LEN(TRIM(D2))=0</formula>
    </cfRule>
  </conditionalFormatting>
  <conditionalFormatting sqref="E32:E34">
    <cfRule type="cellIs" dxfId="484" priority="4" operator="notEqual">
      <formula>0</formula>
    </cfRule>
  </conditionalFormatting>
  <conditionalFormatting sqref="J2:J27">
    <cfRule type="colorScale" priority="39">
      <colorScale>
        <cfvo type="min"/>
        <cfvo type="max"/>
        <color rgb="FFFCFCFF"/>
        <color rgb="FF63BE7B"/>
      </colorScale>
    </cfRule>
  </conditionalFormatting>
  <conditionalFormatting sqref="K2:K27">
    <cfRule type="cellIs" dxfId="483" priority="12" operator="greaterThanOrEqual">
      <formula>1</formula>
    </cfRule>
  </conditionalFormatting>
  <conditionalFormatting sqref="M2:M27">
    <cfRule type="colorScale" priority="40">
      <colorScale>
        <cfvo type="min"/>
        <cfvo type="max"/>
        <color rgb="FFFCFCFF"/>
        <color rgb="FF63BE7B"/>
      </colorScale>
    </cfRule>
  </conditionalFormatting>
  <conditionalFormatting sqref="Y2:Y27">
    <cfRule type="colorScale" priority="41">
      <colorScale>
        <cfvo type="min"/>
        <cfvo type="max"/>
        <color rgb="FFFCFCFF"/>
        <color rgb="FF63BE7B"/>
      </colorScale>
    </cfRule>
  </conditionalFormatting>
  <conditionalFormatting sqref="AJ2:AJ27">
    <cfRule type="colorScale" priority="42">
      <colorScale>
        <cfvo type="min"/>
        <cfvo type="max"/>
        <color rgb="FFFCFCFF"/>
        <color rgb="FF63BE7B"/>
      </colorScale>
    </cfRule>
  </conditionalFormatting>
  <conditionalFormatting sqref="AK2:AK27">
    <cfRule type="colorScale" priority="43">
      <colorScale>
        <cfvo type="min"/>
        <cfvo type="max"/>
        <color rgb="FFFCFCFF"/>
        <color rgb="FF63BE7B"/>
      </colorScale>
    </cfRule>
  </conditionalFormatting>
  <conditionalFormatting sqref="AL2:AL27">
    <cfRule type="colorScale" priority="44">
      <colorScale>
        <cfvo type="min"/>
        <cfvo type="max"/>
        <color rgb="FFFCFCFF"/>
        <color rgb="FF63BE7B"/>
      </colorScale>
    </cfRule>
  </conditionalFormatting>
  <conditionalFormatting sqref="AM2:AM27">
    <cfRule type="colorScale" priority="45">
      <colorScale>
        <cfvo type="min"/>
        <cfvo type="max"/>
        <color rgb="FFFCFCFF"/>
        <color rgb="FF63BE7B"/>
      </colorScale>
    </cfRule>
  </conditionalFormatting>
  <conditionalFormatting sqref="AN2:AN27">
    <cfRule type="colorScale" priority="1">
      <colorScale>
        <cfvo type="min"/>
        <cfvo type="max"/>
        <color rgb="FFFCFCFF"/>
        <color rgb="FF63BE7B"/>
      </colorScale>
    </cfRule>
  </conditionalFormatting>
  <conditionalFormatting sqref="AO2:AO27">
    <cfRule type="colorScale" priority="46">
      <colorScale>
        <cfvo type="min"/>
        <cfvo type="percentile" val="50"/>
        <cfvo type="max"/>
        <color rgb="FF63BE7B"/>
        <color rgb="FFFCFCFF"/>
        <color rgb="FFF8696B"/>
      </colorScale>
    </cfRule>
    <cfRule type="colorScale" priority="47">
      <colorScale>
        <cfvo type="min"/>
        <cfvo type="max"/>
        <color rgb="FF63BE7B"/>
        <color rgb="FFFFEF9C"/>
      </colorScale>
    </cfRule>
  </conditionalFormatting>
  <conditionalFormatting sqref="AP2:AP27">
    <cfRule type="iconSet" priority="48">
      <iconSet iconSet="3Symbols2" reverse="1">
        <cfvo type="percent" val="0"/>
        <cfvo type="num" val="5"/>
        <cfvo type="num" val="8"/>
      </iconSet>
    </cfRule>
  </conditionalFormatting>
  <conditionalFormatting sqref="AQ2:AQ27">
    <cfRule type="dataBar" priority="2">
      <dataBar>
        <cfvo type="min"/>
        <cfvo type="max"/>
        <color rgb="FF638EC6"/>
      </dataBar>
      <extLst>
        <ext xmlns:x14="http://schemas.microsoft.com/office/spreadsheetml/2009/9/main" uri="{B025F937-C7B1-47D3-B67F-A62EFF666E3E}">
          <x14:id>{3F3BABF5-CAE7-4EA9-982A-2E0A0D549691}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F3BABF5-CAE7-4EA9-982A-2E0A0D549691}">
            <x14:dataBar minLength="0" maxLength="100" border="1" negativeBarBorderColorSameAsPositive="0">
              <x14:cfvo type="autoMin"/>
              <x14:cfvo type="autoMax"/>
              <x14:borderColor rgb="FF638EC6"/>
              <x14:negativeFillColor rgb="FFFF0000"/>
              <x14:negativeBorderColor rgb="FFFF0000"/>
              <x14:axisColor rgb="FF000000"/>
            </x14:dataBar>
          </x14:cfRule>
          <xm:sqref>AQ2:AQ27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422F-11A9-4C3B-9DDD-CD41D5BBAC17}">
  <sheetPr>
    <tabColor theme="9" tint="0.59999389629810485"/>
  </sheetPr>
  <dimension ref="A1:AS34"/>
  <sheetViews>
    <sheetView zoomScale="90" zoomScaleNormal="90" workbookViewId="0">
      <pane xSplit="3" topLeftCell="R1" activePane="topRight" state="frozen"/>
      <selection pane="topRight" activeCell="AM2" sqref="AM2:AM24"/>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7.5703125" style="1" bestFit="1" customWidth="1"/>
    <col min="44" max="44" width="16.85546875" style="1" bestFit="1" customWidth="1"/>
    <col min="45" max="16384" width="9.140625" style="1"/>
  </cols>
  <sheetData>
    <row r="1" spans="1:45" s="47" customFormat="1" ht="12.75" thickBot="1" x14ac:dyDescent="0.3">
      <c r="A1" s="33" t="s">
        <v>65</v>
      </c>
      <c r="B1" s="34" t="s">
        <v>66</v>
      </c>
      <c r="C1" s="35" t="s">
        <v>67</v>
      </c>
      <c r="D1" s="36" t="s">
        <v>2</v>
      </c>
      <c r="E1" s="37" t="s">
        <v>3</v>
      </c>
      <c r="F1" s="37" t="s">
        <v>4</v>
      </c>
      <c r="G1" s="37" t="s">
        <v>5</v>
      </c>
      <c r="H1" s="37" t="s">
        <v>6</v>
      </c>
      <c r="I1" s="37" t="s">
        <v>7</v>
      </c>
      <c r="J1" s="37" t="s">
        <v>8</v>
      </c>
      <c r="K1" s="37" t="s">
        <v>9</v>
      </c>
      <c r="L1" s="38" t="s">
        <v>10</v>
      </c>
      <c r="M1" s="39" t="s">
        <v>43</v>
      </c>
      <c r="N1" s="40" t="s">
        <v>3</v>
      </c>
      <c r="O1" s="40" t="s">
        <v>44</v>
      </c>
      <c r="P1" s="40" t="s">
        <v>45</v>
      </c>
      <c r="Q1" s="40" t="s">
        <v>46</v>
      </c>
      <c r="R1" s="40" t="s">
        <v>47</v>
      </c>
      <c r="S1" s="40" t="s">
        <v>48</v>
      </c>
      <c r="T1" s="40" t="s">
        <v>49</v>
      </c>
      <c r="U1" s="40">
        <v>100</v>
      </c>
      <c r="V1" s="40">
        <v>50</v>
      </c>
      <c r="W1" s="40" t="s">
        <v>6</v>
      </c>
      <c r="X1" s="41" t="s">
        <v>7</v>
      </c>
      <c r="Y1" s="42" t="s">
        <v>4</v>
      </c>
      <c r="Z1" s="43" t="s">
        <v>3</v>
      </c>
      <c r="AA1" s="43" t="s">
        <v>44</v>
      </c>
      <c r="AB1" s="43" t="s">
        <v>53</v>
      </c>
      <c r="AC1" s="43" t="s">
        <v>43</v>
      </c>
      <c r="AD1" s="43" t="s">
        <v>54</v>
      </c>
      <c r="AE1" s="43" t="s">
        <v>47</v>
      </c>
      <c r="AF1" s="43" t="s">
        <v>55</v>
      </c>
      <c r="AG1" s="43" t="s">
        <v>49</v>
      </c>
      <c r="AH1" s="43" t="s">
        <v>56</v>
      </c>
      <c r="AI1" s="43" t="s">
        <v>57</v>
      </c>
      <c r="AJ1" s="44" t="s">
        <v>88</v>
      </c>
      <c r="AK1" s="45" t="s">
        <v>89</v>
      </c>
      <c r="AL1" s="45" t="s">
        <v>90</v>
      </c>
      <c r="AM1" s="45" t="s">
        <v>91</v>
      </c>
      <c r="AN1" s="45" t="s">
        <v>340</v>
      </c>
      <c r="AO1" s="46" t="s">
        <v>92</v>
      </c>
      <c r="AP1" s="48" t="s">
        <v>93</v>
      </c>
      <c r="AQ1" s="62" t="s">
        <v>341</v>
      </c>
      <c r="AR1" s="62" t="s">
        <v>342</v>
      </c>
    </row>
    <row r="2" spans="1:45" x14ac:dyDescent="0.2">
      <c r="A2" s="3" t="s">
        <v>74</v>
      </c>
      <c r="B2" s="1" t="s">
        <v>12</v>
      </c>
      <c r="C2" s="4" t="s">
        <v>68</v>
      </c>
      <c r="D2" s="3" t="str">
        <f>IFERROR(VLOOKUP($A2,rcb_mvp!$B:$K,COLUMN(D1)-2,FALSE),"")</f>
        <v/>
      </c>
      <c r="E2" s="1" t="str">
        <f>IFERROR(VLOOKUP($A2,rcb_mvp!$B:$K,COLUMN(E1)-2,FALSE),"")</f>
        <v/>
      </c>
      <c r="F2" s="1" t="str">
        <f>IFERROR(VLOOKUP($A2,rcb_mvp!$B:$K,COLUMN(F1)-2,FALSE),"")</f>
        <v/>
      </c>
      <c r="G2" s="1" t="str">
        <f>IFERROR(VLOOKUP($A2,rcb_mvp!$B:$K,COLUMN(G1)-2,FALSE),"")</f>
        <v/>
      </c>
      <c r="H2" s="1" t="str">
        <f>IFERROR(VLOOKUP($A2,rcb_mvp!$B:$K,COLUMN(H1)-2,FALSE),"")</f>
        <v/>
      </c>
      <c r="I2" s="1" t="str">
        <f>IFERROR(VLOOKUP($A2,rcb_mvp!$B:$K,COLUMN(I1)-2,FALSE),"")</f>
        <v/>
      </c>
      <c r="J2" s="1" t="str">
        <f>IFERROR(VLOOKUP($A2,rcb_mvp!$B:$K,COLUMN(J1)-2,FALSE),"")</f>
        <v/>
      </c>
      <c r="K2" s="1" t="str">
        <f>IFERROR(VLOOKUP($A2,rcb_mvp!$B:$K,COLUMN(K1)-2,FALSE),"")</f>
        <v/>
      </c>
      <c r="L2" s="4" t="str">
        <f>IFERROR(VLOOKUP($A2,rcb_mvp!$B:$K,COLUMN(L1)-2,FALSE),"")</f>
        <v/>
      </c>
      <c r="M2" s="3" t="str">
        <f>IFERROR(VLOOKUP($A2,rcb_batting!$B:$N,COLUMN(M1)-11,FALSE),"")</f>
        <v/>
      </c>
      <c r="N2" s="1" t="str">
        <f>IFERROR(VLOOKUP($A2,rcb_batting!$B:$N,COLUMN(N1)-11,FALSE),"")</f>
        <v/>
      </c>
      <c r="O2" s="1" t="str">
        <f>IFERROR(VLOOKUP($A2,rcb_batting!$B:$N,COLUMN(O1)-11,FALSE),"")</f>
        <v/>
      </c>
      <c r="P2" s="1" t="str">
        <f>IFERROR(VLOOKUP($A2,rcb_batting!$B:$N,COLUMN(P1)-11,FALSE),"")</f>
        <v/>
      </c>
      <c r="Q2" s="1" t="str">
        <f>IFERROR(VLOOKUP($A2,rcb_batting!$B:$N,COLUMN(Q1)-11,FALSE),"")</f>
        <v/>
      </c>
      <c r="R2" s="1" t="str">
        <f>IFERROR(VLOOKUP($A2,rcb_batting!$B:$N,COLUMN(R1)-11,FALSE),"")</f>
        <v/>
      </c>
      <c r="S2" s="1" t="str">
        <f>IFERROR(VLOOKUP($A2,rcb_batting!$B:$N,COLUMN(S1)-11,FALSE),"")</f>
        <v/>
      </c>
      <c r="T2" s="1" t="str">
        <f>IFERROR(VLOOKUP($A2,rcb_batting!$B:$N,COLUMN(T1)-11,FALSE),"")</f>
        <v/>
      </c>
      <c r="U2" s="1" t="str">
        <f>IFERROR(VLOOKUP($A2,rcb_batting!$B:$N,COLUMN(U1)-11,FALSE),"")</f>
        <v/>
      </c>
      <c r="V2" s="1" t="str">
        <f>IFERROR(VLOOKUP($A2,rcb_batting!$B:$N,COLUMN(V1)-11,FALSE),"")</f>
        <v/>
      </c>
      <c r="W2" s="1" t="str">
        <f>IFERROR(VLOOKUP($A2,rcb_batting!$B:$N,COLUMN(W1)-11,FALSE),"")</f>
        <v/>
      </c>
      <c r="X2" s="4" t="str">
        <f>IFERROR(VLOOKUP($A2,rcb_batting!$B:$N,COLUMN(X1)-11,FALSE),"")</f>
        <v/>
      </c>
      <c r="Y2" s="3" t="str">
        <f>IFERROR(VLOOKUP($A2,rcb_bowling!$B:$M,COLUMN(Y1)-23,FALSE),"")</f>
        <v/>
      </c>
      <c r="Z2" s="1" t="str">
        <f>IFERROR(VLOOKUP($A2,rcb_bowling!$B:$M,COLUMN(Z1)-23,FALSE),"")</f>
        <v/>
      </c>
      <c r="AA2" s="1" t="str">
        <f>IFERROR(VLOOKUP($A2,rcb_bowling!$B:$M,COLUMN(AA1)-23,FALSE),"")</f>
        <v/>
      </c>
      <c r="AB2" s="1" t="str">
        <f>IFERROR(VLOOKUP($A2,rcb_bowling!$B:$M,COLUMN(AB1)-23,FALSE),"")</f>
        <v/>
      </c>
      <c r="AC2" s="1" t="str">
        <f>IFERROR(VLOOKUP($A2,rcb_bowling!$B:$M,COLUMN(AC1)-23,FALSE),"")</f>
        <v/>
      </c>
      <c r="AD2" s="1" t="str">
        <f>IFERROR(VLOOKUP($A2,rcb_bowling!$B:$M,COLUMN(AD1)-23,FALSE),"")</f>
        <v/>
      </c>
      <c r="AE2" s="1" t="str">
        <f>IFERROR(VLOOKUP($A2,rcb_bowling!$B:$M,COLUMN(AE1)-23,FALSE),"")</f>
        <v/>
      </c>
      <c r="AF2" s="1" t="str">
        <f>IFERROR(VLOOKUP($A2,rcb_bowling!$B:$M,COLUMN(AF1)-23,FALSE),"")</f>
        <v/>
      </c>
      <c r="AG2" s="1" t="str">
        <f>IFERROR(VLOOKUP($A2,rcb_bowling!$B:$M,COLUMN(AG1)-23,FALSE),"")</f>
        <v/>
      </c>
      <c r="AH2" s="1" t="str">
        <f>IFERROR(VLOOKUP($A2,rcb_bowling!$B:$M,COLUMN(AH1)-23,FALSE),"")</f>
        <v/>
      </c>
      <c r="AI2" s="1" t="str">
        <f>IFERROR(VLOOKUP($A2,rcb_bowling!$B:$M,COLUMN(AI1)-23,FALSE),"")</f>
        <v/>
      </c>
      <c r="AJ2" s="23">
        <f>IFERROR((M2 - VALUE(SUBSTITUTE(Q2,"*","")))/(O2-1),0)</f>
        <v>0</v>
      </c>
      <c r="AK2" s="22" t="str">
        <f>IFERROR(F2/E2,"")</f>
        <v/>
      </c>
      <c r="AL2" s="22" t="str">
        <f>IFERROR(J2/E2,"")</f>
        <v/>
      </c>
      <c r="AM2" s="22" t="str">
        <f>IFERROR(AJ2*1 + AK2*25 + AL2*15,"")</f>
        <v/>
      </c>
      <c r="AN2" s="22" t="str">
        <f>IFERROR(AJ2*1 + AK2*25 + AL2*15 + IFERROR(K2/E2,"")*15,"")</f>
        <v/>
      </c>
      <c r="AO2" s="31" t="str">
        <f>IFERROR(AVERAGE(RANK(AJ2,$AJ$2:$AJ$24),RANK(AK2,$AK$2:$AK$24),RANK(AL2,$AL$2:$AL$24)),"")</f>
        <v/>
      </c>
      <c r="AP2" s="20" t="str">
        <f>IFERROR(RANK(AO2,$AO$2:$AO$24,1),"")</f>
        <v/>
      </c>
      <c r="AQ2" s="49">
        <f>MAX(E2,N2,Z2)</f>
        <v>0</v>
      </c>
      <c r="AR2" s="49" t="str">
        <f>A2</f>
        <v>Swastik Chikara</v>
      </c>
    </row>
    <row r="3" spans="1:45" x14ac:dyDescent="0.2">
      <c r="A3" s="3" t="s">
        <v>75</v>
      </c>
      <c r="B3" s="1" t="s">
        <v>12</v>
      </c>
      <c r="C3" s="4" t="s">
        <v>70</v>
      </c>
      <c r="D3" s="3" t="str">
        <f>IFERROR(VLOOKUP($A3,rcb_mvp!$B:$K,COLUMN(D2)-2,FALSE),"")</f>
        <v/>
      </c>
      <c r="E3" s="1" t="str">
        <f>IFERROR(VLOOKUP($A3,rcb_mvp!$B:$K,COLUMN(E2)-2,FALSE),"")</f>
        <v/>
      </c>
      <c r="F3" s="1" t="str">
        <f>IFERROR(VLOOKUP($A3,rcb_mvp!$B:$K,COLUMN(F2)-2,FALSE),"")</f>
        <v/>
      </c>
      <c r="G3" s="1" t="str">
        <f>IFERROR(VLOOKUP($A3,rcb_mvp!$B:$K,COLUMN(G2)-2,FALSE),"")</f>
        <v/>
      </c>
      <c r="H3" s="1" t="str">
        <f>IFERROR(VLOOKUP($A3,rcb_mvp!$B:$K,COLUMN(H2)-2,FALSE),"")</f>
        <v/>
      </c>
      <c r="I3" s="1" t="str">
        <f>IFERROR(VLOOKUP($A3,rcb_mvp!$B:$K,COLUMN(I2)-2,FALSE),"")</f>
        <v/>
      </c>
      <c r="J3" s="1" t="str">
        <f>IFERROR(VLOOKUP($A3,rcb_mvp!$B:$K,COLUMN(J2)-2,FALSE),"")</f>
        <v/>
      </c>
      <c r="K3" s="1" t="str">
        <f>IFERROR(VLOOKUP($A3,rcb_mvp!$B:$K,COLUMN(K2)-2,FALSE),"")</f>
        <v/>
      </c>
      <c r="L3" s="4" t="str">
        <f>IFERROR(VLOOKUP($A3,rcb_mvp!$B:$K,COLUMN(L2)-2,FALSE),"")</f>
        <v/>
      </c>
      <c r="M3" s="3" t="str">
        <f>IFERROR(VLOOKUP($A3,rcb_batting!$B:$N,COLUMN(M2)-11,FALSE),"")</f>
        <v/>
      </c>
      <c r="N3" s="1" t="str">
        <f>IFERROR(VLOOKUP($A3,rcb_batting!$B:$N,COLUMN(N2)-11,FALSE),"")</f>
        <v/>
      </c>
      <c r="O3" s="1" t="str">
        <f>IFERROR(VLOOKUP($A3,rcb_batting!$B:$N,COLUMN(O2)-11,FALSE),"")</f>
        <v/>
      </c>
      <c r="P3" s="1" t="str">
        <f>IFERROR(VLOOKUP($A3,rcb_batting!$B:$N,COLUMN(P2)-11,FALSE),"")</f>
        <v/>
      </c>
      <c r="Q3" s="1" t="str">
        <f>IFERROR(VLOOKUP($A3,rcb_batting!$B:$N,COLUMN(Q2)-11,FALSE),"")</f>
        <v/>
      </c>
      <c r="R3" s="1" t="str">
        <f>IFERROR(VLOOKUP($A3,rcb_batting!$B:$N,COLUMN(R2)-11,FALSE),"")</f>
        <v/>
      </c>
      <c r="S3" s="1" t="str">
        <f>IFERROR(VLOOKUP($A3,rcb_batting!$B:$N,COLUMN(S2)-11,FALSE),"")</f>
        <v/>
      </c>
      <c r="T3" s="1" t="str">
        <f>IFERROR(VLOOKUP($A3,rcb_batting!$B:$N,COLUMN(T2)-11,FALSE),"")</f>
        <v/>
      </c>
      <c r="U3" s="1" t="str">
        <f>IFERROR(VLOOKUP($A3,rcb_batting!$B:$N,COLUMN(U2)-11,FALSE),"")</f>
        <v/>
      </c>
      <c r="V3" s="1" t="str">
        <f>IFERROR(VLOOKUP($A3,rcb_batting!$B:$N,COLUMN(V2)-11,FALSE),"")</f>
        <v/>
      </c>
      <c r="W3" s="1" t="str">
        <f>IFERROR(VLOOKUP($A3,rcb_batting!$B:$N,COLUMN(W2)-11,FALSE),"")</f>
        <v/>
      </c>
      <c r="X3" s="4" t="str">
        <f>IFERROR(VLOOKUP($A3,rcb_batting!$B:$N,COLUMN(X2)-11,FALSE),"")</f>
        <v/>
      </c>
      <c r="Y3" s="3" t="str">
        <f>IFERROR(VLOOKUP($A3,rcb_bowling!$B:$M,COLUMN(Y2)-23,FALSE),"")</f>
        <v/>
      </c>
      <c r="Z3" s="1" t="str">
        <f>IFERROR(VLOOKUP($A3,rcb_bowling!$B:$M,COLUMN(Z2)-23,FALSE),"")</f>
        <v/>
      </c>
      <c r="AA3" s="1" t="str">
        <f>IFERROR(VLOOKUP($A3,rcb_bowling!$B:$M,COLUMN(AA2)-23,FALSE),"")</f>
        <v/>
      </c>
      <c r="AB3" s="1" t="str">
        <f>IFERROR(VLOOKUP($A3,rcb_bowling!$B:$M,COLUMN(AB2)-23,FALSE),"")</f>
        <v/>
      </c>
      <c r="AC3" s="1" t="str">
        <f>IFERROR(VLOOKUP($A3,rcb_bowling!$B:$M,COLUMN(AC2)-23,FALSE),"")</f>
        <v/>
      </c>
      <c r="AD3" s="1" t="str">
        <f>IFERROR(VLOOKUP($A3,rcb_bowling!$B:$M,COLUMN(AD2)-23,FALSE),"")</f>
        <v/>
      </c>
      <c r="AE3" s="1" t="str">
        <f>IFERROR(VLOOKUP($A3,rcb_bowling!$B:$M,COLUMN(AE2)-23,FALSE),"")</f>
        <v/>
      </c>
      <c r="AF3" s="1" t="str">
        <f>IFERROR(VLOOKUP($A3,rcb_bowling!$B:$M,COLUMN(AF2)-23,FALSE),"")</f>
        <v/>
      </c>
      <c r="AG3" s="1" t="str">
        <f>IFERROR(VLOOKUP($A3,rcb_bowling!$B:$M,COLUMN(AG2)-23,FALSE),"")</f>
        <v/>
      </c>
      <c r="AH3" s="1" t="str">
        <f>IFERROR(VLOOKUP($A3,rcb_bowling!$B:$M,COLUMN(AH2)-23,FALSE),"")</f>
        <v/>
      </c>
      <c r="AI3" s="1" t="str">
        <f>IFERROR(VLOOKUP($A3,rcb_bowling!$B:$M,COLUMN(AI2)-23,FALSE),"")</f>
        <v/>
      </c>
      <c r="AJ3" s="23">
        <f>IFERROR((M3 - VALUE(SUBSTITUTE(Q3,"*","")))/(O3-1),0)</f>
        <v>0</v>
      </c>
      <c r="AK3" s="22" t="str">
        <f>IFERROR(F3/E3,"")</f>
        <v/>
      </c>
      <c r="AL3" s="22" t="str">
        <f>IFERROR(J3/E3,"")</f>
        <v/>
      </c>
      <c r="AM3" s="22" t="str">
        <f>IFERROR(AJ3*1 + AK3*25 + AL3*15,"")</f>
        <v/>
      </c>
      <c r="AN3" s="22" t="str">
        <f>IFERROR(AJ3*1 + AK3*25 + AL3*15 + IFERROR(K3/E3,"")*15,"")</f>
        <v/>
      </c>
      <c r="AO3" s="31" t="str">
        <f>IFERROR(AVERAGE(RANK(AJ3,$AJ$2:$AJ$24),RANK(AK3,$AK$2:$AK$24),RANK(AL3,$AL$2:$AL$24)),"")</f>
        <v/>
      </c>
      <c r="AP3" s="20" t="str">
        <f>IFERROR(RANK(AO3,$AO$2:$AO$24,1),"")</f>
        <v/>
      </c>
      <c r="AQ3" s="49">
        <f>MAX(E3,N3,Z3)</f>
        <v>0</v>
      </c>
      <c r="AR3" s="49" t="str">
        <f>A3</f>
        <v>Swapnil Singh</v>
      </c>
    </row>
    <row r="4" spans="1:45" x14ac:dyDescent="0.2">
      <c r="A4" s="3" t="s">
        <v>76</v>
      </c>
      <c r="B4" s="1" t="s">
        <v>12</v>
      </c>
      <c r="C4" s="4" t="s">
        <v>69</v>
      </c>
      <c r="D4" s="3" t="str">
        <f>IFERROR(VLOOKUP($A4,rcb_mvp!$B:$K,COLUMN(D3)-2,FALSE),"")</f>
        <v/>
      </c>
      <c r="E4" s="1" t="str">
        <f>IFERROR(VLOOKUP($A4,rcb_mvp!$B:$K,COLUMN(E3)-2,FALSE),"")</f>
        <v/>
      </c>
      <c r="F4" s="1" t="str">
        <f>IFERROR(VLOOKUP($A4,rcb_mvp!$B:$K,COLUMN(F3)-2,FALSE),"")</f>
        <v/>
      </c>
      <c r="G4" s="1" t="str">
        <f>IFERROR(VLOOKUP($A4,rcb_mvp!$B:$K,COLUMN(G3)-2,FALSE),"")</f>
        <v/>
      </c>
      <c r="H4" s="1" t="str">
        <f>IFERROR(VLOOKUP($A4,rcb_mvp!$B:$K,COLUMN(H3)-2,FALSE),"")</f>
        <v/>
      </c>
      <c r="I4" s="1" t="str">
        <f>IFERROR(VLOOKUP($A4,rcb_mvp!$B:$K,COLUMN(I3)-2,FALSE),"")</f>
        <v/>
      </c>
      <c r="J4" s="1" t="str">
        <f>IFERROR(VLOOKUP($A4,rcb_mvp!$B:$K,COLUMN(J3)-2,FALSE),"")</f>
        <v/>
      </c>
      <c r="K4" s="1" t="str">
        <f>IFERROR(VLOOKUP($A4,rcb_mvp!$B:$K,COLUMN(K3)-2,FALSE),"")</f>
        <v/>
      </c>
      <c r="L4" s="4" t="str">
        <f>IFERROR(VLOOKUP($A4,rcb_mvp!$B:$K,COLUMN(L3)-2,FALSE),"")</f>
        <v/>
      </c>
      <c r="M4" s="3" t="str">
        <f>IFERROR(VLOOKUP($A4,rcb_batting!$B:$N,COLUMN(M3)-11,FALSE),"")</f>
        <v/>
      </c>
      <c r="N4" s="1" t="str">
        <f>IFERROR(VLOOKUP($A4,rcb_batting!$B:$N,COLUMN(N3)-11,FALSE),"")</f>
        <v/>
      </c>
      <c r="O4" s="1" t="str">
        <f>IFERROR(VLOOKUP($A4,rcb_batting!$B:$N,COLUMN(O3)-11,FALSE),"")</f>
        <v/>
      </c>
      <c r="P4" s="1" t="str">
        <f>IFERROR(VLOOKUP($A4,rcb_batting!$B:$N,COLUMN(P3)-11,FALSE),"")</f>
        <v/>
      </c>
      <c r="Q4" s="1" t="str">
        <f>IFERROR(VLOOKUP($A4,rcb_batting!$B:$N,COLUMN(Q3)-11,FALSE),"")</f>
        <v/>
      </c>
      <c r="R4" s="1" t="str">
        <f>IFERROR(VLOOKUP($A4,rcb_batting!$B:$N,COLUMN(R3)-11,FALSE),"")</f>
        <v/>
      </c>
      <c r="S4" s="1" t="str">
        <f>IFERROR(VLOOKUP($A4,rcb_batting!$B:$N,COLUMN(S3)-11,FALSE),"")</f>
        <v/>
      </c>
      <c r="T4" s="1" t="str">
        <f>IFERROR(VLOOKUP($A4,rcb_batting!$B:$N,COLUMN(T3)-11,FALSE),"")</f>
        <v/>
      </c>
      <c r="U4" s="1" t="str">
        <f>IFERROR(VLOOKUP($A4,rcb_batting!$B:$N,COLUMN(U3)-11,FALSE),"")</f>
        <v/>
      </c>
      <c r="V4" s="1" t="str">
        <f>IFERROR(VLOOKUP($A4,rcb_batting!$B:$N,COLUMN(V3)-11,FALSE),"")</f>
        <v/>
      </c>
      <c r="W4" s="1" t="str">
        <f>IFERROR(VLOOKUP($A4,rcb_batting!$B:$N,COLUMN(W3)-11,FALSE),"")</f>
        <v/>
      </c>
      <c r="X4" s="4" t="str">
        <f>IFERROR(VLOOKUP($A4,rcb_batting!$B:$N,COLUMN(X3)-11,FALSE),"")</f>
        <v/>
      </c>
      <c r="Y4" s="3" t="str">
        <f>IFERROR(VLOOKUP($A4,rcb_bowling!$B:$M,COLUMN(Y3)-23,FALSE),"")</f>
        <v/>
      </c>
      <c r="Z4" s="1" t="str">
        <f>IFERROR(VLOOKUP($A4,rcb_bowling!$B:$M,COLUMN(Z3)-23,FALSE),"")</f>
        <v/>
      </c>
      <c r="AA4" s="1" t="str">
        <f>IFERROR(VLOOKUP($A4,rcb_bowling!$B:$M,COLUMN(AA3)-23,FALSE),"")</f>
        <v/>
      </c>
      <c r="AB4" s="1" t="str">
        <f>IFERROR(VLOOKUP($A4,rcb_bowling!$B:$M,COLUMN(AB3)-23,FALSE),"")</f>
        <v/>
      </c>
      <c r="AC4" s="1" t="str">
        <f>IFERROR(VLOOKUP($A4,rcb_bowling!$B:$M,COLUMN(AC3)-23,FALSE),"")</f>
        <v/>
      </c>
      <c r="AD4" s="1" t="str">
        <f>IFERROR(VLOOKUP($A4,rcb_bowling!$B:$M,COLUMN(AD3)-23,FALSE),"")</f>
        <v/>
      </c>
      <c r="AE4" s="1" t="str">
        <f>IFERROR(VLOOKUP($A4,rcb_bowling!$B:$M,COLUMN(AE3)-23,FALSE),"")</f>
        <v/>
      </c>
      <c r="AF4" s="1" t="str">
        <f>IFERROR(VLOOKUP($A4,rcb_bowling!$B:$M,COLUMN(AF3)-23,FALSE),"")</f>
        <v/>
      </c>
      <c r="AG4" s="1" t="str">
        <f>IFERROR(VLOOKUP($A4,rcb_bowling!$B:$M,COLUMN(AG3)-23,FALSE),"")</f>
        <v/>
      </c>
      <c r="AH4" s="1" t="str">
        <f>IFERROR(VLOOKUP($A4,rcb_bowling!$B:$M,COLUMN(AH3)-23,FALSE),"")</f>
        <v/>
      </c>
      <c r="AI4" s="1" t="str">
        <f>IFERROR(VLOOKUP($A4,rcb_bowling!$B:$M,COLUMN(AI3)-23,FALSE),"")</f>
        <v/>
      </c>
      <c r="AJ4" s="23">
        <f>IFERROR((M4 - VALUE(SUBSTITUTE(Q4,"*","")))/(O4-1),0)</f>
        <v>0</v>
      </c>
      <c r="AK4" s="22" t="str">
        <f>IFERROR(F4/E4,"")</f>
        <v/>
      </c>
      <c r="AL4" s="22" t="str">
        <f>IFERROR(J4/E4,"")</f>
        <v/>
      </c>
      <c r="AM4" s="22" t="str">
        <f>IFERROR(AJ4*1 + AK4*25 + AL4*15,"")</f>
        <v/>
      </c>
      <c r="AN4" s="22" t="str">
        <f>IFERROR(AJ4*1 + AK4*25 + AL4*15 + IFERROR(K4/E4,"")*15,"")</f>
        <v/>
      </c>
      <c r="AO4" s="31" t="str">
        <f>IFERROR(AVERAGE(RANK(AJ4,$AJ$2:$AJ$24),RANK(AK4,$AK$2:$AK$24),RANK(AL4,$AL$2:$AL$24)),"")</f>
        <v/>
      </c>
      <c r="AP4" s="20" t="str">
        <f>IFERROR(RANK(AO4,$AO$2:$AO$24,1),"")</f>
        <v/>
      </c>
      <c r="AQ4" s="49">
        <f>MAX(E4,N4,Z4)</f>
        <v>0</v>
      </c>
      <c r="AR4" s="49" t="str">
        <f>A4</f>
        <v>Nuwan Thushara</v>
      </c>
    </row>
    <row r="5" spans="1:45" x14ac:dyDescent="0.2">
      <c r="A5" s="3" t="s">
        <v>81</v>
      </c>
      <c r="B5" s="1" t="s">
        <v>12</v>
      </c>
      <c r="C5" s="4" t="s">
        <v>69</v>
      </c>
      <c r="D5" s="3" t="str">
        <f>IFERROR(VLOOKUP($A5,rcb_mvp!$B:$K,COLUMN(D4)-2,FALSE),"")</f>
        <v/>
      </c>
      <c r="E5" s="1" t="str">
        <f>IFERROR(VLOOKUP($A5,rcb_mvp!$B:$K,COLUMN(E4)-2,FALSE),"")</f>
        <v/>
      </c>
      <c r="F5" s="1" t="str">
        <f>IFERROR(VLOOKUP($A5,rcb_mvp!$B:$K,COLUMN(F4)-2,FALSE),"")</f>
        <v/>
      </c>
      <c r="G5" s="1" t="str">
        <f>IFERROR(VLOOKUP($A5,rcb_mvp!$B:$K,COLUMN(G4)-2,FALSE),"")</f>
        <v/>
      </c>
      <c r="H5" s="1" t="str">
        <f>IFERROR(VLOOKUP($A5,rcb_mvp!$B:$K,COLUMN(H4)-2,FALSE),"")</f>
        <v/>
      </c>
      <c r="I5" s="1" t="str">
        <f>IFERROR(VLOOKUP($A5,rcb_mvp!$B:$K,COLUMN(I4)-2,FALSE),"")</f>
        <v/>
      </c>
      <c r="J5" s="1" t="str">
        <f>IFERROR(VLOOKUP($A5,rcb_mvp!$B:$K,COLUMN(J4)-2,FALSE),"")</f>
        <v/>
      </c>
      <c r="K5" s="1" t="str">
        <f>IFERROR(VLOOKUP($A5,rcb_mvp!$B:$K,COLUMN(K4)-2,FALSE),"")</f>
        <v/>
      </c>
      <c r="L5" s="4" t="str">
        <f>IFERROR(VLOOKUP($A5,rcb_mvp!$B:$K,COLUMN(L4)-2,FALSE),"")</f>
        <v/>
      </c>
      <c r="M5" s="3" t="str">
        <f>IFERROR(VLOOKUP($A5,rcb_batting!$B:$N,COLUMN(M4)-11,FALSE),"")</f>
        <v/>
      </c>
      <c r="N5" s="1" t="str">
        <f>IFERROR(VLOOKUP($A5,rcb_batting!$B:$N,COLUMN(N4)-11,FALSE),"")</f>
        <v/>
      </c>
      <c r="O5" s="1" t="str">
        <f>IFERROR(VLOOKUP($A5,rcb_batting!$B:$N,COLUMN(O4)-11,FALSE),"")</f>
        <v/>
      </c>
      <c r="P5" s="1" t="str">
        <f>IFERROR(VLOOKUP($A5,rcb_batting!$B:$N,COLUMN(P4)-11,FALSE),"")</f>
        <v/>
      </c>
      <c r="Q5" s="1" t="str">
        <f>IFERROR(VLOOKUP($A5,rcb_batting!$B:$N,COLUMN(Q4)-11,FALSE),"")</f>
        <v/>
      </c>
      <c r="R5" s="1" t="str">
        <f>IFERROR(VLOOKUP($A5,rcb_batting!$B:$N,COLUMN(R4)-11,FALSE),"")</f>
        <v/>
      </c>
      <c r="S5" s="1" t="str">
        <f>IFERROR(VLOOKUP($A5,rcb_batting!$B:$N,COLUMN(S4)-11,FALSE),"")</f>
        <v/>
      </c>
      <c r="T5" s="1" t="str">
        <f>IFERROR(VLOOKUP($A5,rcb_batting!$B:$N,COLUMN(T4)-11,FALSE),"")</f>
        <v/>
      </c>
      <c r="U5" s="1" t="str">
        <f>IFERROR(VLOOKUP($A5,rcb_batting!$B:$N,COLUMN(U4)-11,FALSE),"")</f>
        <v/>
      </c>
      <c r="V5" s="1" t="str">
        <f>IFERROR(VLOOKUP($A5,rcb_batting!$B:$N,COLUMN(V4)-11,FALSE),"")</f>
        <v/>
      </c>
      <c r="W5" s="1" t="str">
        <f>IFERROR(VLOOKUP($A5,rcb_batting!$B:$N,COLUMN(W4)-11,FALSE),"")</f>
        <v/>
      </c>
      <c r="X5" s="4" t="str">
        <f>IFERROR(VLOOKUP($A5,rcb_batting!$B:$N,COLUMN(X4)-11,FALSE),"")</f>
        <v/>
      </c>
      <c r="Y5" s="3" t="str">
        <f>IFERROR(VLOOKUP($A5,rcb_bowling!$B:$M,COLUMN(Y4)-23,FALSE),"")</f>
        <v/>
      </c>
      <c r="Z5" s="1" t="str">
        <f>IFERROR(VLOOKUP($A5,rcb_bowling!$B:$M,COLUMN(Z4)-23,FALSE),"")</f>
        <v/>
      </c>
      <c r="AA5" s="1" t="str">
        <f>IFERROR(VLOOKUP($A5,rcb_bowling!$B:$M,COLUMN(AA4)-23,FALSE),"")</f>
        <v/>
      </c>
      <c r="AB5" s="1" t="str">
        <f>IFERROR(VLOOKUP($A5,rcb_bowling!$B:$M,COLUMN(AB4)-23,FALSE),"")</f>
        <v/>
      </c>
      <c r="AC5" s="1" t="str">
        <f>IFERROR(VLOOKUP($A5,rcb_bowling!$B:$M,COLUMN(AC4)-23,FALSE),"")</f>
        <v/>
      </c>
      <c r="AD5" s="1" t="str">
        <f>IFERROR(VLOOKUP($A5,rcb_bowling!$B:$M,COLUMN(AD4)-23,FALSE),"")</f>
        <v/>
      </c>
      <c r="AE5" s="1" t="str">
        <f>IFERROR(VLOOKUP($A5,rcb_bowling!$B:$M,COLUMN(AE4)-23,FALSE),"")</f>
        <v/>
      </c>
      <c r="AF5" s="1" t="str">
        <f>IFERROR(VLOOKUP($A5,rcb_bowling!$B:$M,COLUMN(AF4)-23,FALSE),"")</f>
        <v/>
      </c>
      <c r="AG5" s="1" t="str">
        <f>IFERROR(VLOOKUP($A5,rcb_bowling!$B:$M,COLUMN(AG4)-23,FALSE),"")</f>
        <v/>
      </c>
      <c r="AH5" s="1" t="str">
        <f>IFERROR(VLOOKUP($A5,rcb_bowling!$B:$M,COLUMN(AH4)-23,FALSE),"")</f>
        <v/>
      </c>
      <c r="AI5" s="1" t="str">
        <f>IFERROR(VLOOKUP($A5,rcb_bowling!$B:$M,COLUMN(AI4)-23,FALSE),"")</f>
        <v/>
      </c>
      <c r="AJ5" s="23">
        <f>IFERROR((M5 - VALUE(SUBSTITUTE(Q5,"*","")))/(O5-1),0)</f>
        <v>0</v>
      </c>
      <c r="AK5" s="22" t="str">
        <f>IFERROR(F5/E5,"")</f>
        <v/>
      </c>
      <c r="AL5" s="22" t="str">
        <f>IFERROR(J5/E5,"")</f>
        <v/>
      </c>
      <c r="AM5" s="22" t="str">
        <f>IFERROR(AJ5*1 + AK5*25 + AL5*15,"")</f>
        <v/>
      </c>
      <c r="AN5" s="22" t="str">
        <f>IFERROR(AJ5*1 + AK5*25 + AL5*15 + IFERROR(K5/E5,"")*15,"")</f>
        <v/>
      </c>
      <c r="AO5" s="31" t="str">
        <f>IFERROR(AVERAGE(RANK(AJ5,$AJ$2:$AJ$24),RANK(AK5,$AK$2:$AK$24),RANK(AL5,$AL$2:$AL$24)),"")</f>
        <v/>
      </c>
      <c r="AP5" s="20" t="str">
        <f>IFERROR(RANK(AO5,$AO$2:$AO$24,1),"")</f>
        <v/>
      </c>
      <c r="AQ5" s="49">
        <f>MAX(E5,N5,Z5)</f>
        <v>0</v>
      </c>
      <c r="AR5" s="49" t="str">
        <f>A5</f>
        <v>Mohit Rathee</v>
      </c>
    </row>
    <row r="6" spans="1:45" x14ac:dyDescent="0.2">
      <c r="A6" s="3" t="s">
        <v>86</v>
      </c>
      <c r="B6" s="1" t="s">
        <v>12</v>
      </c>
      <c r="C6" s="4" t="s">
        <v>69</v>
      </c>
      <c r="D6" s="3" t="str">
        <f>IFERROR(VLOOKUP($A6,rcb_mvp!$B:$K,COLUMN(D5)-2,FALSE),"")</f>
        <v/>
      </c>
      <c r="E6" s="1" t="str">
        <f>IFERROR(VLOOKUP($A6,rcb_mvp!$B:$K,COLUMN(E5)-2,FALSE),"")</f>
        <v/>
      </c>
      <c r="F6" s="1" t="str">
        <f>IFERROR(VLOOKUP($A6,rcb_mvp!$B:$K,COLUMN(F5)-2,FALSE),"")</f>
        <v/>
      </c>
      <c r="G6" s="1" t="str">
        <f>IFERROR(VLOOKUP($A6,rcb_mvp!$B:$K,COLUMN(G5)-2,FALSE),"")</f>
        <v/>
      </c>
      <c r="H6" s="1" t="str">
        <f>IFERROR(VLOOKUP($A6,rcb_mvp!$B:$K,COLUMN(H5)-2,FALSE),"")</f>
        <v/>
      </c>
      <c r="I6" s="1" t="str">
        <f>IFERROR(VLOOKUP($A6,rcb_mvp!$B:$K,COLUMN(I5)-2,FALSE),"")</f>
        <v/>
      </c>
      <c r="J6" s="1" t="str">
        <f>IFERROR(VLOOKUP($A6,rcb_mvp!$B:$K,COLUMN(J5)-2,FALSE),"")</f>
        <v/>
      </c>
      <c r="K6" s="1" t="str">
        <f>IFERROR(VLOOKUP($A6,rcb_mvp!$B:$K,COLUMN(K5)-2,FALSE),"")</f>
        <v/>
      </c>
      <c r="L6" s="4" t="str">
        <f>IFERROR(VLOOKUP($A6,rcb_mvp!$B:$K,COLUMN(L5)-2,FALSE),"")</f>
        <v/>
      </c>
      <c r="M6" s="3" t="str">
        <f>IFERROR(VLOOKUP($A6,rcb_batting!$B:$N,COLUMN(M5)-11,FALSE),"")</f>
        <v/>
      </c>
      <c r="N6" s="1" t="str">
        <f>IFERROR(VLOOKUP($A6,rcb_batting!$B:$N,COLUMN(N5)-11,FALSE),"")</f>
        <v/>
      </c>
      <c r="O6" s="1" t="str">
        <f>IFERROR(VLOOKUP($A6,rcb_batting!$B:$N,COLUMN(O5)-11,FALSE),"")</f>
        <v/>
      </c>
      <c r="P6" s="1" t="str">
        <f>IFERROR(VLOOKUP($A6,rcb_batting!$B:$N,COLUMN(P5)-11,FALSE),"")</f>
        <v/>
      </c>
      <c r="Q6" s="1" t="str">
        <f>IFERROR(VLOOKUP($A6,rcb_batting!$B:$N,COLUMN(Q5)-11,FALSE),"")</f>
        <v/>
      </c>
      <c r="R6" s="1" t="str">
        <f>IFERROR(VLOOKUP($A6,rcb_batting!$B:$N,COLUMN(R5)-11,FALSE),"")</f>
        <v/>
      </c>
      <c r="S6" s="1" t="str">
        <f>IFERROR(VLOOKUP($A6,rcb_batting!$B:$N,COLUMN(S5)-11,FALSE),"")</f>
        <v/>
      </c>
      <c r="T6" s="1" t="str">
        <f>IFERROR(VLOOKUP($A6,rcb_batting!$B:$N,COLUMN(T5)-11,FALSE),"")</f>
        <v/>
      </c>
      <c r="U6" s="1" t="str">
        <f>IFERROR(VLOOKUP($A6,rcb_batting!$B:$N,COLUMN(U5)-11,FALSE),"")</f>
        <v/>
      </c>
      <c r="V6" s="1" t="str">
        <f>IFERROR(VLOOKUP($A6,rcb_batting!$B:$N,COLUMN(V5)-11,FALSE),"")</f>
        <v/>
      </c>
      <c r="W6" s="1" t="str">
        <f>IFERROR(VLOOKUP($A6,rcb_batting!$B:$N,COLUMN(W5)-11,FALSE),"")</f>
        <v/>
      </c>
      <c r="X6" s="4" t="str">
        <f>IFERROR(VLOOKUP($A6,rcb_batting!$B:$N,COLUMN(X5)-11,FALSE),"")</f>
        <v/>
      </c>
      <c r="Y6" s="3" t="str">
        <f>IFERROR(VLOOKUP($A6,rcb_bowling!$B:$M,COLUMN(Y5)-23,FALSE),"")</f>
        <v/>
      </c>
      <c r="Z6" s="1" t="str">
        <f>IFERROR(VLOOKUP($A6,rcb_bowling!$B:$M,COLUMN(Z5)-23,FALSE),"")</f>
        <v/>
      </c>
      <c r="AA6" s="1" t="str">
        <f>IFERROR(VLOOKUP($A6,rcb_bowling!$B:$M,COLUMN(AA5)-23,FALSE),"")</f>
        <v/>
      </c>
      <c r="AB6" s="1" t="str">
        <f>IFERROR(VLOOKUP($A6,rcb_bowling!$B:$M,COLUMN(AB5)-23,FALSE),"")</f>
        <v/>
      </c>
      <c r="AC6" s="1" t="str">
        <f>IFERROR(VLOOKUP($A6,rcb_bowling!$B:$M,COLUMN(AC5)-23,FALSE),"")</f>
        <v/>
      </c>
      <c r="AD6" s="1" t="str">
        <f>IFERROR(VLOOKUP($A6,rcb_bowling!$B:$M,COLUMN(AD5)-23,FALSE),"")</f>
        <v/>
      </c>
      <c r="AE6" s="1" t="str">
        <f>IFERROR(VLOOKUP($A6,rcb_bowling!$B:$M,COLUMN(AE5)-23,FALSE),"")</f>
        <v/>
      </c>
      <c r="AF6" s="1" t="str">
        <f>IFERROR(VLOOKUP($A6,rcb_bowling!$B:$M,COLUMN(AF5)-23,FALSE),"")</f>
        <v/>
      </c>
      <c r="AG6" s="1" t="str">
        <f>IFERROR(VLOOKUP($A6,rcb_bowling!$B:$M,COLUMN(AG5)-23,FALSE),"")</f>
        <v/>
      </c>
      <c r="AH6" s="1" t="str">
        <f>IFERROR(VLOOKUP($A6,rcb_bowling!$B:$M,COLUMN(AH5)-23,FALSE),"")</f>
        <v/>
      </c>
      <c r="AI6" s="1" t="str">
        <f>IFERROR(VLOOKUP($A6,rcb_bowling!$B:$M,COLUMN(AI5)-23,FALSE),"")</f>
        <v/>
      </c>
      <c r="AJ6" s="23">
        <f>IFERROR((M6 - VALUE(SUBSTITUTE(Q6,"*","")))/(O6-1),0)</f>
        <v>0</v>
      </c>
      <c r="AK6" s="22" t="str">
        <f>IFERROR(F6/E6,"")</f>
        <v/>
      </c>
      <c r="AL6" s="22" t="str">
        <f>IFERROR(J6/E6,"")</f>
        <v/>
      </c>
      <c r="AM6" s="22" t="str">
        <f>IFERROR(AJ6*1 + AK6*25 + AL6*15,"")</f>
        <v/>
      </c>
      <c r="AN6" s="22" t="str">
        <f>IFERROR(AJ6*1 + AK6*25 + AL6*15 + IFERROR(K6/E6,"")*15,"")</f>
        <v/>
      </c>
      <c r="AO6" s="31" t="str">
        <f>IFERROR(AVERAGE(RANK(AJ6,$AJ$2:$AJ$24),RANK(AK6,$AK$2:$AK$24),RANK(AL6,$AL$2:$AL$24)),"")</f>
        <v/>
      </c>
      <c r="AP6" s="20" t="str">
        <f>IFERROR(RANK(AO6,$AO$2:$AO$24,1),"")</f>
        <v/>
      </c>
      <c r="AQ6" s="49">
        <f>MAX(E6,N6,Z6)</f>
        <v>0</v>
      </c>
      <c r="AR6" s="49" t="str">
        <f>A6</f>
        <v>Abhinandan Singh</v>
      </c>
    </row>
    <row r="7" spans="1:45" x14ac:dyDescent="0.2">
      <c r="A7" s="3" t="s">
        <v>85</v>
      </c>
      <c r="B7" s="1" t="s">
        <v>12</v>
      </c>
      <c r="C7" s="4" t="s">
        <v>69</v>
      </c>
      <c r="D7" s="3">
        <f>IFERROR(VLOOKUP($A7,rcb_mvp!$B:$K,COLUMN(D6)-2,FALSE),"")</f>
        <v>27</v>
      </c>
      <c r="E7" s="1">
        <f>IFERROR(VLOOKUP($A7,rcb_mvp!$B:$K,COLUMN(E6)-2,FALSE),"")</f>
        <v>2</v>
      </c>
      <c r="F7" s="1">
        <f>IFERROR(VLOOKUP($A7,rcb_mvp!$B:$K,COLUMN(F6)-2,FALSE),"")</f>
        <v>4</v>
      </c>
      <c r="G7" s="1">
        <f>IFERROR(VLOOKUP($A7,rcb_mvp!$B:$K,COLUMN(G6)-2,FALSE),"")</f>
        <v>13</v>
      </c>
      <c r="H7" s="1">
        <f>IFERROR(VLOOKUP($A7,rcb_mvp!$B:$K,COLUMN(H6)-2,FALSE),"")</f>
        <v>0</v>
      </c>
      <c r="I7" s="1">
        <f>IFERROR(VLOOKUP($A7,rcb_mvp!$B:$K,COLUMN(I6)-2,FALSE),"")</f>
        <v>0</v>
      </c>
      <c r="J7" s="1">
        <f>IFERROR(VLOOKUP($A7,rcb_mvp!$B:$K,COLUMN(J6)-2,FALSE),"")</f>
        <v>0</v>
      </c>
      <c r="K7" s="1">
        <f>IFERROR(VLOOKUP($A7,rcb_mvp!$B:$K,COLUMN(K6)-2,FALSE),"")</f>
        <v>0</v>
      </c>
      <c r="L7" s="4">
        <f>IFERROR(VLOOKUP($A7,rcb_mvp!$B:$K,COLUMN(L6)-2,FALSE),"")</f>
        <v>0</v>
      </c>
      <c r="M7" s="3" t="str">
        <f>IFERROR(VLOOKUP($A7,rcb_batting!$B:$N,COLUMN(M6)-11,FALSE),"")</f>
        <v/>
      </c>
      <c r="N7" s="1" t="str">
        <f>IFERROR(VLOOKUP($A7,rcb_batting!$B:$N,COLUMN(N6)-11,FALSE),"")</f>
        <v/>
      </c>
      <c r="O7" s="1" t="str">
        <f>IFERROR(VLOOKUP($A7,rcb_batting!$B:$N,COLUMN(O6)-11,FALSE),"")</f>
        <v/>
      </c>
      <c r="P7" s="1" t="str">
        <f>IFERROR(VLOOKUP($A7,rcb_batting!$B:$N,COLUMN(P6)-11,FALSE),"")</f>
        <v/>
      </c>
      <c r="Q7" s="1" t="str">
        <f>IFERROR(VLOOKUP($A7,rcb_batting!$B:$N,COLUMN(Q6)-11,FALSE),"")</f>
        <v/>
      </c>
      <c r="R7" s="1" t="str">
        <f>IFERROR(VLOOKUP($A7,rcb_batting!$B:$N,COLUMN(R6)-11,FALSE),"")</f>
        <v/>
      </c>
      <c r="S7" s="1" t="str">
        <f>IFERROR(VLOOKUP($A7,rcb_batting!$B:$N,COLUMN(S6)-11,FALSE),"")</f>
        <v/>
      </c>
      <c r="T7" s="1" t="str">
        <f>IFERROR(VLOOKUP($A7,rcb_batting!$B:$N,COLUMN(T6)-11,FALSE),"")</f>
        <v/>
      </c>
      <c r="U7" s="1" t="str">
        <f>IFERROR(VLOOKUP($A7,rcb_batting!$B:$N,COLUMN(U6)-11,FALSE),"")</f>
        <v/>
      </c>
      <c r="V7" s="1" t="str">
        <f>IFERROR(VLOOKUP($A7,rcb_batting!$B:$N,COLUMN(V6)-11,FALSE),"")</f>
        <v/>
      </c>
      <c r="W7" s="1" t="str">
        <f>IFERROR(VLOOKUP($A7,rcb_batting!$B:$N,COLUMN(W6)-11,FALSE),"")</f>
        <v/>
      </c>
      <c r="X7" s="4" t="str">
        <f>IFERROR(VLOOKUP($A7,rcb_batting!$B:$N,COLUMN(X6)-11,FALSE),"")</f>
        <v/>
      </c>
      <c r="Y7" s="3">
        <f>IFERROR(VLOOKUP($A7,rcb_bowling!$B:$M,COLUMN(Y6)-23,FALSE),"")</f>
        <v>4</v>
      </c>
      <c r="Z7" s="1">
        <f>IFERROR(VLOOKUP($A7,rcb_bowling!$B:$M,COLUMN(Z6)-23,FALSE),"")</f>
        <v>2</v>
      </c>
      <c r="AA7" s="1">
        <f>IFERROR(VLOOKUP($A7,rcb_bowling!$B:$M,COLUMN(AA6)-23,FALSE),"")</f>
        <v>2</v>
      </c>
      <c r="AB7" s="1">
        <f>IFERROR(VLOOKUP($A7,rcb_bowling!$B:$M,COLUMN(AB6)-23,FALSE),"")</f>
        <v>8</v>
      </c>
      <c r="AC7" s="1">
        <f>IFERROR(VLOOKUP($A7,rcb_bowling!$B:$M,COLUMN(AC6)-23,FALSE),"")</f>
        <v>81</v>
      </c>
      <c r="AD7" s="1">
        <f>IFERROR(VLOOKUP($A7,rcb_bowling!$B:$M,COLUMN(AD6)-23,FALSE),"")</f>
        <v>45746</v>
      </c>
      <c r="AE7" s="1">
        <f>IFERROR(VLOOKUP($A7,rcb_bowling!$B:$M,COLUMN(AE6)-23,FALSE),"")</f>
        <v>20.25</v>
      </c>
      <c r="AF7" s="1">
        <f>IFERROR(VLOOKUP($A7,rcb_bowling!$B:$M,COLUMN(AF6)-23,FALSE),"")</f>
        <v>10.119999999999999</v>
      </c>
      <c r="AG7" s="1">
        <f>IFERROR(VLOOKUP($A7,rcb_bowling!$B:$M,COLUMN(AG6)-23,FALSE),"")</f>
        <v>12</v>
      </c>
      <c r="AH7" s="1">
        <f>IFERROR(VLOOKUP($A7,rcb_bowling!$B:$M,COLUMN(AH6)-23,FALSE),"")</f>
        <v>0</v>
      </c>
      <c r="AI7" s="1">
        <f>IFERROR(VLOOKUP($A7,rcb_bowling!$B:$M,COLUMN(AI6)-23,FALSE),"")</f>
        <v>0</v>
      </c>
      <c r="AJ7" s="23">
        <f>IFERROR((M7 - VALUE(SUBSTITUTE(Q7,"*","")))/(O7-1),0)</f>
        <v>0</v>
      </c>
      <c r="AK7" s="22">
        <f>IFERROR(F7/E7,"")</f>
        <v>2</v>
      </c>
      <c r="AL7" s="22">
        <f>IFERROR(J7/E7,"")</f>
        <v>0</v>
      </c>
      <c r="AM7" s="22">
        <f>IFERROR(AJ7*1 + AK7*25 + AL7*15,"")</f>
        <v>50</v>
      </c>
      <c r="AN7" s="22">
        <f>IFERROR(AJ7*1 + AK7*25 + AL7*15 + IFERROR(K7/E7,"")*15,"")</f>
        <v>50</v>
      </c>
      <c r="AO7" s="31">
        <f>IFERROR(AVERAGE(RANK(AJ7,$AJ$2:$AJ$24),RANK(AK7,$AK$2:$AK$24),RANK(AL7,$AL$2:$AL$24)),"")</f>
        <v>9.6666666666666661</v>
      </c>
      <c r="AP7" s="20">
        <f>IFERROR(RANK(AO7,$AO$2:$AO$24,1),"")</f>
        <v>15</v>
      </c>
      <c r="AQ7" s="49">
        <f>MAX(E7,N7,Z7)</f>
        <v>2</v>
      </c>
      <c r="AR7" s="49" t="str">
        <f>A7</f>
        <v>Lungi Ngidi</v>
      </c>
      <c r="AS7" s="1" t="s">
        <v>214</v>
      </c>
    </row>
    <row r="8" spans="1:45" x14ac:dyDescent="0.2">
      <c r="A8" s="3" t="s">
        <v>14</v>
      </c>
      <c r="B8" s="1" t="s">
        <v>12</v>
      </c>
      <c r="C8" s="4" t="s">
        <v>68</v>
      </c>
      <c r="D8" s="3">
        <f>IFERROR(VLOOKUP($A8,rcb_mvp!$B:$K,COLUMN(D7)-2,FALSE),"")</f>
        <v>204.5</v>
      </c>
      <c r="E8" s="1">
        <f>IFERROR(VLOOKUP($A8,rcb_mvp!$B:$K,COLUMN(E7)-2,FALSE),"")</f>
        <v>12</v>
      </c>
      <c r="F8" s="1">
        <f>IFERROR(VLOOKUP($A8,rcb_mvp!$B:$K,COLUMN(F7)-2,FALSE),"")</f>
        <v>0</v>
      </c>
      <c r="G8" s="1">
        <f>IFERROR(VLOOKUP($A8,rcb_mvp!$B:$K,COLUMN(G7)-2,FALSE),"")</f>
        <v>0</v>
      </c>
      <c r="H8" s="1">
        <f>IFERROR(VLOOKUP($A8,rcb_mvp!$B:$K,COLUMN(H7)-2,FALSE),"")</f>
        <v>51</v>
      </c>
      <c r="I8" s="1">
        <f>IFERROR(VLOOKUP($A8,rcb_mvp!$B:$K,COLUMN(I7)-2,FALSE),"")</f>
        <v>19</v>
      </c>
      <c r="J8" s="1">
        <f>IFERROR(VLOOKUP($A8,rcb_mvp!$B:$K,COLUMN(J7)-2,FALSE),"")</f>
        <v>3</v>
      </c>
      <c r="K8" s="1">
        <f>IFERROR(VLOOKUP($A8,rcb_mvp!$B:$K,COLUMN(K7)-2,FALSE),"")</f>
        <v>3</v>
      </c>
      <c r="L8" s="4">
        <f>IFERROR(VLOOKUP($A8,rcb_mvp!$B:$K,COLUMN(L7)-2,FALSE),"")</f>
        <v>0</v>
      </c>
      <c r="M8" s="3">
        <f>IFERROR(VLOOKUP($A8,rcb_batting!$B:$N,COLUMN(M7)-11,FALSE),"")</f>
        <v>548</v>
      </c>
      <c r="N8" s="1">
        <f>IFERROR(VLOOKUP($A8,rcb_batting!$B:$N,COLUMN(N7)-11,FALSE),"")</f>
        <v>12</v>
      </c>
      <c r="O8" s="1">
        <f>IFERROR(VLOOKUP($A8,rcb_batting!$B:$N,COLUMN(O7)-11,FALSE),"")</f>
        <v>12</v>
      </c>
      <c r="P8" s="1">
        <f>IFERROR(VLOOKUP($A8,rcb_batting!$B:$N,COLUMN(P7)-11,FALSE),"")</f>
        <v>3</v>
      </c>
      <c r="Q8" s="1" t="str">
        <f>IFERROR(VLOOKUP($A8,rcb_batting!$B:$N,COLUMN(Q7)-11,FALSE),"")</f>
        <v>73*</v>
      </c>
      <c r="R8" s="1">
        <f>IFERROR(VLOOKUP($A8,rcb_batting!$B:$N,COLUMN(R7)-11,FALSE),"")</f>
        <v>60.89</v>
      </c>
      <c r="S8" s="1">
        <f>IFERROR(VLOOKUP($A8,rcb_batting!$B:$N,COLUMN(S7)-11,FALSE),"")</f>
        <v>377</v>
      </c>
      <c r="T8" s="1">
        <f>IFERROR(VLOOKUP($A8,rcb_batting!$B:$N,COLUMN(T7)-11,FALSE),"")</f>
        <v>145.35</v>
      </c>
      <c r="U8" s="1">
        <f>IFERROR(VLOOKUP($A8,rcb_batting!$B:$N,COLUMN(U7)-11,FALSE),"")</f>
        <v>0</v>
      </c>
      <c r="V8" s="1">
        <f>IFERROR(VLOOKUP($A8,rcb_batting!$B:$N,COLUMN(V7)-11,FALSE),"")</f>
        <v>7</v>
      </c>
      <c r="W8" s="1">
        <f>IFERROR(VLOOKUP($A8,rcb_batting!$B:$N,COLUMN(W7)-11,FALSE),"")</f>
        <v>51</v>
      </c>
      <c r="X8" s="4">
        <f>IFERROR(VLOOKUP($A8,rcb_batting!$B:$N,COLUMN(X7)-11,FALSE),"")</f>
        <v>19</v>
      </c>
      <c r="Y8" s="3" t="str">
        <f>IFERROR(VLOOKUP($A8,rcb_bowling!$B:$M,COLUMN(Y7)-23,FALSE),"")</f>
        <v/>
      </c>
      <c r="Z8" s="1" t="str">
        <f>IFERROR(VLOOKUP($A8,rcb_bowling!$B:$M,COLUMN(Z7)-23,FALSE),"")</f>
        <v/>
      </c>
      <c r="AA8" s="1" t="str">
        <f>IFERROR(VLOOKUP($A8,rcb_bowling!$B:$M,COLUMN(AA7)-23,FALSE),"")</f>
        <v/>
      </c>
      <c r="AB8" s="1" t="str">
        <f>IFERROR(VLOOKUP($A8,rcb_bowling!$B:$M,COLUMN(AB7)-23,FALSE),"")</f>
        <v/>
      </c>
      <c r="AC8" s="1" t="str">
        <f>IFERROR(VLOOKUP($A8,rcb_bowling!$B:$M,COLUMN(AC7)-23,FALSE),"")</f>
        <v/>
      </c>
      <c r="AD8" s="1" t="str">
        <f>IFERROR(VLOOKUP($A8,rcb_bowling!$B:$M,COLUMN(AD7)-23,FALSE),"")</f>
        <v/>
      </c>
      <c r="AE8" s="1" t="str">
        <f>IFERROR(VLOOKUP($A8,rcb_bowling!$B:$M,COLUMN(AE7)-23,FALSE),"")</f>
        <v/>
      </c>
      <c r="AF8" s="1" t="str">
        <f>IFERROR(VLOOKUP($A8,rcb_bowling!$B:$M,COLUMN(AF7)-23,FALSE),"")</f>
        <v/>
      </c>
      <c r="AG8" s="1" t="str">
        <f>IFERROR(VLOOKUP($A8,rcb_bowling!$B:$M,COLUMN(AG7)-23,FALSE),"")</f>
        <v/>
      </c>
      <c r="AH8" s="1" t="str">
        <f>IFERROR(VLOOKUP($A8,rcb_bowling!$B:$M,COLUMN(AH7)-23,FALSE),"")</f>
        <v/>
      </c>
      <c r="AI8" s="1" t="str">
        <f>IFERROR(VLOOKUP($A8,rcb_bowling!$B:$M,COLUMN(AI7)-23,FALSE),"")</f>
        <v/>
      </c>
      <c r="AJ8" s="23">
        <f>IFERROR((M8 - VALUE(SUBSTITUTE(Q8,"*","")))/(O8-1),0)</f>
        <v>43.18181818181818</v>
      </c>
      <c r="AK8" s="22">
        <f>IFERROR(F8/E8,"")</f>
        <v>0</v>
      </c>
      <c r="AL8" s="22">
        <f>IFERROR(J8/E8,"")</f>
        <v>0.25</v>
      </c>
      <c r="AM8" s="22">
        <f>IFERROR(AJ8*1 + AK8*25 + AL8*15,"")</f>
        <v>46.93181818181818</v>
      </c>
      <c r="AN8" s="22">
        <f>IFERROR(AJ8*1 + AK8*25 + AL8*15 + IFERROR(K8/E8,"")*15,"")</f>
        <v>50.68181818181818</v>
      </c>
      <c r="AO8" s="31">
        <f>IFERROR(AVERAGE(RANK(AJ8,$AJ$2:$AJ$24),RANK(AK8,$AK$2:$AK$24),RANK(AL8,$AL$2:$AL$24)),"")</f>
        <v>7.333333333333333</v>
      </c>
      <c r="AP8" s="20">
        <f>IFERROR(RANK(AO8,$AO$2:$AO$24,1),"")</f>
        <v>6</v>
      </c>
      <c r="AQ8" s="49">
        <f>MAX(E8,N8,Z8)</f>
        <v>12</v>
      </c>
      <c r="AR8" s="49" t="str">
        <f>A8</f>
        <v>Virat Kohli</v>
      </c>
      <c r="AS8" s="1" t="s">
        <v>213</v>
      </c>
    </row>
    <row r="9" spans="1:45" x14ac:dyDescent="0.2">
      <c r="A9" s="3" t="s">
        <v>13</v>
      </c>
      <c r="B9" s="1" t="s">
        <v>12</v>
      </c>
      <c r="C9" s="4" t="s">
        <v>69</v>
      </c>
      <c r="D9" s="3">
        <f>IFERROR(VLOOKUP($A9,rcb_mvp!$B:$K,COLUMN(D8)-2,FALSE),"")</f>
        <v>168.5</v>
      </c>
      <c r="E9" s="1">
        <f>IFERROR(VLOOKUP($A9,rcb_mvp!$B:$K,COLUMN(E8)-2,FALSE),"")</f>
        <v>10</v>
      </c>
      <c r="F9" s="1">
        <f>IFERROR(VLOOKUP($A9,rcb_mvp!$B:$K,COLUMN(F8)-2,FALSE),"")</f>
        <v>18</v>
      </c>
      <c r="G9" s="1">
        <f>IFERROR(VLOOKUP($A9,rcb_mvp!$B:$K,COLUMN(G8)-2,FALSE),"")</f>
        <v>103</v>
      </c>
      <c r="H9" s="1">
        <f>IFERROR(VLOOKUP($A9,rcb_mvp!$B:$K,COLUMN(H8)-2,FALSE),"")</f>
        <v>0</v>
      </c>
      <c r="I9" s="1">
        <f>IFERROR(VLOOKUP($A9,rcb_mvp!$B:$K,COLUMN(I8)-2,FALSE),"")</f>
        <v>0</v>
      </c>
      <c r="J9" s="1">
        <f>IFERROR(VLOOKUP($A9,rcb_mvp!$B:$K,COLUMN(J8)-2,FALSE),"")</f>
        <v>1</v>
      </c>
      <c r="K9" s="1">
        <f>IFERROR(VLOOKUP($A9,rcb_mvp!$B:$K,COLUMN(K8)-2,FALSE),"")</f>
        <v>0</v>
      </c>
      <c r="L9" s="4">
        <f>IFERROR(VLOOKUP($A9,rcb_mvp!$B:$K,COLUMN(L8)-2,FALSE),"")</f>
        <v>0</v>
      </c>
      <c r="M9" s="3" t="str">
        <f>IFERROR(VLOOKUP($A9,rcb_batting!$B:$N,COLUMN(M8)-11,FALSE),"")</f>
        <v/>
      </c>
      <c r="N9" s="1" t="str">
        <f>IFERROR(VLOOKUP($A9,rcb_batting!$B:$N,COLUMN(N8)-11,FALSE),"")</f>
        <v/>
      </c>
      <c r="O9" s="1" t="str">
        <f>IFERROR(VLOOKUP($A9,rcb_batting!$B:$N,COLUMN(O8)-11,FALSE),"")</f>
        <v/>
      </c>
      <c r="P9" s="1" t="str">
        <f>IFERROR(VLOOKUP($A9,rcb_batting!$B:$N,COLUMN(P8)-11,FALSE),"")</f>
        <v/>
      </c>
      <c r="Q9" s="1" t="str">
        <f>IFERROR(VLOOKUP($A9,rcb_batting!$B:$N,COLUMN(Q8)-11,FALSE),"")</f>
        <v/>
      </c>
      <c r="R9" s="1" t="str">
        <f>IFERROR(VLOOKUP($A9,rcb_batting!$B:$N,COLUMN(R8)-11,FALSE),"")</f>
        <v/>
      </c>
      <c r="S9" s="1" t="str">
        <f>IFERROR(VLOOKUP($A9,rcb_batting!$B:$N,COLUMN(S8)-11,FALSE),"")</f>
        <v/>
      </c>
      <c r="T9" s="1" t="str">
        <f>IFERROR(VLOOKUP($A9,rcb_batting!$B:$N,COLUMN(T8)-11,FALSE),"")</f>
        <v/>
      </c>
      <c r="U9" s="1" t="str">
        <f>IFERROR(VLOOKUP($A9,rcb_batting!$B:$N,COLUMN(U8)-11,FALSE),"")</f>
        <v/>
      </c>
      <c r="V9" s="1" t="str">
        <f>IFERROR(VLOOKUP($A9,rcb_batting!$B:$N,COLUMN(V8)-11,FALSE),"")</f>
        <v/>
      </c>
      <c r="W9" s="1" t="str">
        <f>IFERROR(VLOOKUP($A9,rcb_batting!$B:$N,COLUMN(W8)-11,FALSE),"")</f>
        <v/>
      </c>
      <c r="X9" s="4" t="str">
        <f>IFERROR(VLOOKUP($A9,rcb_batting!$B:$N,COLUMN(X8)-11,FALSE),"")</f>
        <v/>
      </c>
      <c r="Y9" s="3">
        <f>IFERROR(VLOOKUP($A9,rcb_bowling!$B:$M,COLUMN(Y8)-23,FALSE),"")</f>
        <v>18</v>
      </c>
      <c r="Z9" s="1">
        <f>IFERROR(VLOOKUP($A9,rcb_bowling!$B:$M,COLUMN(Z8)-23,FALSE),"")</f>
        <v>10</v>
      </c>
      <c r="AA9" s="1">
        <f>IFERROR(VLOOKUP($A9,rcb_bowling!$B:$M,COLUMN(AA8)-23,FALSE),"")</f>
        <v>10</v>
      </c>
      <c r="AB9" s="1">
        <f>IFERROR(VLOOKUP($A9,rcb_bowling!$B:$M,COLUMN(AB8)-23,FALSE),"")</f>
        <v>36.5</v>
      </c>
      <c r="AC9" s="1">
        <f>IFERROR(VLOOKUP($A9,rcb_bowling!$B:$M,COLUMN(AC8)-23,FALSE),"")</f>
        <v>311</v>
      </c>
      <c r="AD9" s="1" t="str">
        <f>IFERROR(VLOOKUP($A9,rcb_bowling!$B:$M,COLUMN(AD8)-23,FALSE),"")</f>
        <v>33/4</v>
      </c>
      <c r="AE9" s="1">
        <f>IFERROR(VLOOKUP($A9,rcb_bowling!$B:$M,COLUMN(AE8)-23,FALSE),"")</f>
        <v>17.27</v>
      </c>
      <c r="AF9" s="1">
        <f>IFERROR(VLOOKUP($A9,rcb_bowling!$B:$M,COLUMN(AF8)-23,FALSE),"")</f>
        <v>8.44</v>
      </c>
      <c r="AG9" s="1">
        <f>IFERROR(VLOOKUP($A9,rcb_bowling!$B:$M,COLUMN(AG8)-23,FALSE),"")</f>
        <v>12.27</v>
      </c>
      <c r="AH9" s="1">
        <f>IFERROR(VLOOKUP($A9,rcb_bowling!$B:$M,COLUMN(AH8)-23,FALSE),"")</f>
        <v>1</v>
      </c>
      <c r="AI9" s="1">
        <f>IFERROR(VLOOKUP($A9,rcb_bowling!$B:$M,COLUMN(AI8)-23,FALSE),"")</f>
        <v>0</v>
      </c>
      <c r="AJ9" s="23">
        <f>IFERROR((M9 - VALUE(SUBSTITUTE(Q9,"*","")))/(O9-1),0)</f>
        <v>0</v>
      </c>
      <c r="AK9" s="22">
        <f>IFERROR(F9/E9,"")</f>
        <v>1.8</v>
      </c>
      <c r="AL9" s="22">
        <f>IFERROR(J9/E9,"")</f>
        <v>0.1</v>
      </c>
      <c r="AM9" s="22">
        <f>IFERROR(AJ9*1 + AK9*25 + AL9*15,"")</f>
        <v>46.5</v>
      </c>
      <c r="AN9" s="22">
        <f>IFERROR(AJ9*1 + AK9*25 + AL9*15 + IFERROR(K9/E9,"")*15,"")</f>
        <v>46.5</v>
      </c>
      <c r="AO9" s="31">
        <f>IFERROR(AVERAGE(RANK(AJ9,$AJ$2:$AJ$24),RANK(AK9,$AK$2:$AK$24),RANK(AL9,$AL$2:$AL$24)),"")</f>
        <v>8.6666666666666661</v>
      </c>
      <c r="AP9" s="20">
        <f>IFERROR(RANK(AO9,$AO$2:$AO$24,1),"")</f>
        <v>12</v>
      </c>
      <c r="AQ9" s="49">
        <f>MAX(E9,N9,Z9)</f>
        <v>10</v>
      </c>
      <c r="AR9" s="49" t="str">
        <f>A9</f>
        <v>Josh Hazlewood</v>
      </c>
      <c r="AS9" s="1" t="s">
        <v>213</v>
      </c>
    </row>
    <row r="10" spans="1:45" x14ac:dyDescent="0.2">
      <c r="A10" s="3" t="s">
        <v>18</v>
      </c>
      <c r="B10" s="1" t="s">
        <v>12</v>
      </c>
      <c r="C10" s="4" t="s">
        <v>70</v>
      </c>
      <c r="D10" s="3">
        <f>IFERROR(VLOOKUP($A10,rcb_mvp!$B:$K,COLUMN(D9)-2,FALSE),"")</f>
        <v>164</v>
      </c>
      <c r="E10" s="1">
        <f>IFERROR(VLOOKUP($A10,rcb_mvp!$B:$K,COLUMN(E9)-2,FALSE),"")</f>
        <v>12</v>
      </c>
      <c r="F10" s="1">
        <f>IFERROR(VLOOKUP($A10,rcb_mvp!$B:$K,COLUMN(F9)-2,FALSE),"")</f>
        <v>15</v>
      </c>
      <c r="G10" s="1">
        <f>IFERROR(VLOOKUP($A10,rcb_mvp!$B:$K,COLUMN(G9)-2,FALSE),"")</f>
        <v>65</v>
      </c>
      <c r="H10" s="1">
        <f>IFERROR(VLOOKUP($A10,rcb_mvp!$B:$K,COLUMN(H9)-2,FALSE),"")</f>
        <v>9</v>
      </c>
      <c r="I10" s="1">
        <f>IFERROR(VLOOKUP($A10,rcb_mvp!$B:$K,COLUMN(I9)-2,FALSE),"")</f>
        <v>4</v>
      </c>
      <c r="J10" s="1">
        <f>IFERROR(VLOOKUP($A10,rcb_mvp!$B:$K,COLUMN(J9)-2,FALSE),"")</f>
        <v>4</v>
      </c>
      <c r="K10" s="1">
        <f>IFERROR(VLOOKUP($A10,rcb_mvp!$B:$K,COLUMN(K9)-2,FALSE),"")</f>
        <v>0</v>
      </c>
      <c r="L10" s="4">
        <f>IFERROR(VLOOKUP($A10,rcb_mvp!$B:$K,COLUMN(L9)-2,FALSE),"")</f>
        <v>0</v>
      </c>
      <c r="M10" s="3">
        <f>IFERROR(VLOOKUP($A10,rcb_batting!$B:$N,COLUMN(M9)-11,FALSE),"")</f>
        <v>105</v>
      </c>
      <c r="N10" s="1">
        <f>IFERROR(VLOOKUP($A10,rcb_batting!$B:$N,COLUMN(N9)-11,FALSE),"")</f>
        <v>12</v>
      </c>
      <c r="O10" s="1">
        <f>IFERROR(VLOOKUP($A10,rcb_batting!$B:$N,COLUMN(O9)-11,FALSE),"")</f>
        <v>6</v>
      </c>
      <c r="P10" s="1">
        <f>IFERROR(VLOOKUP($A10,rcb_batting!$B:$N,COLUMN(P9)-11,FALSE),"")</f>
        <v>1</v>
      </c>
      <c r="Q10" s="1" t="str">
        <f>IFERROR(VLOOKUP($A10,rcb_batting!$B:$N,COLUMN(Q9)-11,FALSE),"")</f>
        <v>73*</v>
      </c>
      <c r="R10" s="1">
        <f>IFERROR(VLOOKUP($A10,rcb_batting!$B:$N,COLUMN(R9)-11,FALSE),"")</f>
        <v>21</v>
      </c>
      <c r="S10" s="1">
        <f>IFERROR(VLOOKUP($A10,rcb_batting!$B:$N,COLUMN(S9)-11,FALSE),"")</f>
        <v>81</v>
      </c>
      <c r="T10" s="1">
        <f>IFERROR(VLOOKUP($A10,rcb_batting!$B:$N,COLUMN(T9)-11,FALSE),"")</f>
        <v>129.62</v>
      </c>
      <c r="U10" s="1">
        <f>IFERROR(VLOOKUP($A10,rcb_batting!$B:$N,COLUMN(U9)-11,FALSE),"")</f>
        <v>0</v>
      </c>
      <c r="V10" s="1">
        <f>IFERROR(VLOOKUP($A10,rcb_batting!$B:$N,COLUMN(V9)-11,FALSE),"")</f>
        <v>1</v>
      </c>
      <c r="W10" s="1">
        <f>IFERROR(VLOOKUP($A10,rcb_batting!$B:$N,COLUMN(W9)-11,FALSE),"")</f>
        <v>9</v>
      </c>
      <c r="X10" s="4">
        <f>IFERROR(VLOOKUP($A10,rcb_batting!$B:$N,COLUMN(X9)-11,FALSE),"")</f>
        <v>4</v>
      </c>
      <c r="Y10" s="3">
        <f>IFERROR(VLOOKUP($A10,rcb_bowling!$B:$M,COLUMN(Y9)-23,FALSE),"")</f>
        <v>15</v>
      </c>
      <c r="Z10" s="1">
        <f>IFERROR(VLOOKUP($A10,rcb_bowling!$B:$M,COLUMN(Z9)-23,FALSE),"")</f>
        <v>12</v>
      </c>
      <c r="AA10" s="1">
        <f>IFERROR(VLOOKUP($A10,rcb_bowling!$B:$M,COLUMN(AA9)-23,FALSE),"")</f>
        <v>12</v>
      </c>
      <c r="AB10" s="1">
        <f>IFERROR(VLOOKUP($A10,rcb_bowling!$B:$M,COLUMN(AB9)-23,FALSE),"")</f>
        <v>39</v>
      </c>
      <c r="AC10" s="1">
        <f>IFERROR(VLOOKUP($A10,rcb_bowling!$B:$M,COLUMN(AC9)-23,FALSE),"")</f>
        <v>338</v>
      </c>
      <c r="AD10" s="1" t="str">
        <f>IFERROR(VLOOKUP($A10,rcb_bowling!$B:$M,COLUMN(AD9)-23,FALSE),"")</f>
        <v>45/4</v>
      </c>
      <c r="AE10" s="1">
        <f>IFERROR(VLOOKUP($A10,rcb_bowling!$B:$M,COLUMN(AE9)-23,FALSE),"")</f>
        <v>22.53</v>
      </c>
      <c r="AF10" s="1">
        <f>IFERROR(VLOOKUP($A10,rcb_bowling!$B:$M,COLUMN(AF9)-23,FALSE),"")</f>
        <v>8.66</v>
      </c>
      <c r="AG10" s="1">
        <f>IFERROR(VLOOKUP($A10,rcb_bowling!$B:$M,COLUMN(AG9)-23,FALSE),"")</f>
        <v>15.6</v>
      </c>
      <c r="AH10" s="1">
        <f>IFERROR(VLOOKUP($A10,rcb_bowling!$B:$M,COLUMN(AH9)-23,FALSE),"")</f>
        <v>1</v>
      </c>
      <c r="AI10" s="1">
        <f>IFERROR(VLOOKUP($A10,rcb_bowling!$B:$M,COLUMN(AI9)-23,FALSE),"")</f>
        <v>0</v>
      </c>
      <c r="AJ10" s="23">
        <f>IFERROR((M10 - VALUE(SUBSTITUTE(Q10,"*","")))/(O10-1),0)</f>
        <v>6.4</v>
      </c>
      <c r="AK10" s="22">
        <f>IFERROR(F10/E10,"")</f>
        <v>1.25</v>
      </c>
      <c r="AL10" s="22">
        <f>IFERROR(J10/E10,"")</f>
        <v>0.33333333333333331</v>
      </c>
      <c r="AM10" s="22">
        <f>IFERROR(AJ10*1 + AK10*25 + AL10*15,"")</f>
        <v>42.65</v>
      </c>
      <c r="AN10" s="22">
        <f>IFERROR(AJ10*1 + AK10*25 + AL10*15 + IFERROR(K10/E10,"")*15,"")</f>
        <v>42.65</v>
      </c>
      <c r="AO10" s="31">
        <f>IFERROR(AVERAGE(RANK(AJ10,$AJ$2:$AJ$24),RANK(AK10,$AK$2:$AK$24),RANK(AL10,$AL$2:$AL$24)),"")</f>
        <v>7</v>
      </c>
      <c r="AP10" s="20">
        <f>IFERROR(RANK(AO10,$AO$2:$AO$24,1),"")</f>
        <v>5</v>
      </c>
      <c r="AQ10" s="49">
        <f>MAX(E10,N10,Z10)</f>
        <v>12</v>
      </c>
      <c r="AR10" s="49" t="str">
        <f>A10</f>
        <v>Krunal Pandya</v>
      </c>
      <c r="AS10" s="1" t="s">
        <v>214</v>
      </c>
    </row>
    <row r="11" spans="1:45" x14ac:dyDescent="0.2">
      <c r="A11" s="3" t="s">
        <v>11</v>
      </c>
      <c r="B11" s="1" t="s">
        <v>12</v>
      </c>
      <c r="C11" s="4" t="s">
        <v>68</v>
      </c>
      <c r="D11" s="3">
        <f>IFERROR(VLOOKUP($A11,rcb_mvp!$B:$K,COLUMN(D10)-2,FALSE),"")</f>
        <v>168</v>
      </c>
      <c r="E11" s="1">
        <f>IFERROR(VLOOKUP($A11,rcb_mvp!$B:$K,COLUMN(E10)-2,FALSE),"")</f>
        <v>10</v>
      </c>
      <c r="F11" s="1">
        <f>IFERROR(VLOOKUP($A11,rcb_mvp!$B:$K,COLUMN(F10)-2,FALSE),"")</f>
        <v>0</v>
      </c>
      <c r="G11" s="1">
        <f>IFERROR(VLOOKUP($A11,rcb_mvp!$B:$K,COLUMN(G10)-2,FALSE),"")</f>
        <v>0</v>
      </c>
      <c r="H11" s="1">
        <f>IFERROR(VLOOKUP($A11,rcb_mvp!$B:$K,COLUMN(H10)-2,FALSE),"")</f>
        <v>34</v>
      </c>
      <c r="I11" s="1">
        <f>IFERROR(VLOOKUP($A11,rcb_mvp!$B:$K,COLUMN(I10)-2,FALSE),"")</f>
        <v>18</v>
      </c>
      <c r="J11" s="1">
        <f>IFERROR(VLOOKUP($A11,rcb_mvp!$B:$K,COLUMN(J10)-2,FALSE),"")</f>
        <v>8</v>
      </c>
      <c r="K11" s="1">
        <f>IFERROR(VLOOKUP($A11,rcb_mvp!$B:$K,COLUMN(K10)-2,FALSE),"")</f>
        <v>0</v>
      </c>
      <c r="L11" s="4">
        <f>IFERROR(VLOOKUP($A11,rcb_mvp!$B:$K,COLUMN(L10)-2,FALSE),"")</f>
        <v>0</v>
      </c>
      <c r="M11" s="3">
        <f>IFERROR(VLOOKUP($A11,rcb_batting!$B:$N,COLUMN(M10)-11,FALSE),"")</f>
        <v>301</v>
      </c>
      <c r="N11" s="1">
        <f>IFERROR(VLOOKUP($A11,rcb_batting!$B:$N,COLUMN(N10)-11,FALSE),"")</f>
        <v>10</v>
      </c>
      <c r="O11" s="1">
        <f>IFERROR(VLOOKUP($A11,rcb_batting!$B:$N,COLUMN(O10)-11,FALSE),"")</f>
        <v>10</v>
      </c>
      <c r="P11" s="1">
        <f>IFERROR(VLOOKUP($A11,rcb_batting!$B:$N,COLUMN(P10)-11,FALSE),"")</f>
        <v>0</v>
      </c>
      <c r="Q11" s="1">
        <f>IFERROR(VLOOKUP($A11,rcb_batting!$B:$N,COLUMN(Q10)-11,FALSE),"")</f>
        <v>65</v>
      </c>
      <c r="R11" s="1">
        <f>IFERROR(VLOOKUP($A11,rcb_batting!$B:$N,COLUMN(R10)-11,FALSE),"")</f>
        <v>30.1</v>
      </c>
      <c r="S11" s="1">
        <f>IFERROR(VLOOKUP($A11,rcb_batting!$B:$N,COLUMN(S10)-11,FALSE),"")</f>
        <v>174</v>
      </c>
      <c r="T11" s="1">
        <f>IFERROR(VLOOKUP($A11,rcb_batting!$B:$N,COLUMN(T10)-11,FALSE),"")</f>
        <v>172.98</v>
      </c>
      <c r="U11" s="1">
        <f>IFERROR(VLOOKUP($A11,rcb_batting!$B:$N,COLUMN(U10)-11,FALSE),"")</f>
        <v>0</v>
      </c>
      <c r="V11" s="1">
        <f>IFERROR(VLOOKUP($A11,rcb_batting!$B:$N,COLUMN(V10)-11,FALSE),"")</f>
        <v>3</v>
      </c>
      <c r="W11" s="1">
        <f>IFERROR(VLOOKUP($A11,rcb_batting!$B:$N,COLUMN(W10)-11,FALSE),"")</f>
        <v>34</v>
      </c>
      <c r="X11" s="4">
        <f>IFERROR(VLOOKUP($A11,rcb_batting!$B:$N,COLUMN(X10)-11,FALSE),"")</f>
        <v>18</v>
      </c>
      <c r="Y11" s="3" t="str">
        <f>IFERROR(VLOOKUP($A11,rcb_bowling!$B:$M,COLUMN(Y10)-23,FALSE),"")</f>
        <v/>
      </c>
      <c r="Z11" s="1" t="str">
        <f>IFERROR(VLOOKUP($A11,rcb_bowling!$B:$M,COLUMN(Z10)-23,FALSE),"")</f>
        <v/>
      </c>
      <c r="AA11" s="1" t="str">
        <f>IFERROR(VLOOKUP($A11,rcb_bowling!$B:$M,COLUMN(AA10)-23,FALSE),"")</f>
        <v/>
      </c>
      <c r="AB11" s="1" t="str">
        <f>IFERROR(VLOOKUP($A11,rcb_bowling!$B:$M,COLUMN(AB10)-23,FALSE),"")</f>
        <v/>
      </c>
      <c r="AC11" s="1" t="str">
        <f>IFERROR(VLOOKUP($A11,rcb_bowling!$B:$M,COLUMN(AC10)-23,FALSE),"")</f>
        <v/>
      </c>
      <c r="AD11" s="1" t="str">
        <f>IFERROR(VLOOKUP($A11,rcb_bowling!$B:$M,COLUMN(AD10)-23,FALSE),"")</f>
        <v/>
      </c>
      <c r="AE11" s="1" t="str">
        <f>IFERROR(VLOOKUP($A11,rcb_bowling!$B:$M,COLUMN(AE10)-23,FALSE),"")</f>
        <v/>
      </c>
      <c r="AF11" s="1" t="str">
        <f>IFERROR(VLOOKUP($A11,rcb_bowling!$B:$M,COLUMN(AF10)-23,FALSE),"")</f>
        <v/>
      </c>
      <c r="AG11" s="1" t="str">
        <f>IFERROR(VLOOKUP($A11,rcb_bowling!$B:$M,COLUMN(AG10)-23,FALSE),"")</f>
        <v/>
      </c>
      <c r="AH11" s="1" t="str">
        <f>IFERROR(VLOOKUP($A11,rcb_bowling!$B:$M,COLUMN(AH10)-23,FALSE),"")</f>
        <v/>
      </c>
      <c r="AI11" s="1" t="str">
        <f>IFERROR(VLOOKUP($A11,rcb_bowling!$B:$M,COLUMN(AI10)-23,FALSE),"")</f>
        <v/>
      </c>
      <c r="AJ11" s="23">
        <f>IFERROR((M11 - VALUE(SUBSTITUTE(Q11,"*","")))/(O11-1),0)</f>
        <v>26.222222222222221</v>
      </c>
      <c r="AK11" s="22">
        <f>IFERROR(F11/E11,"")</f>
        <v>0</v>
      </c>
      <c r="AL11" s="22">
        <f>IFERROR(J11/E11,"")</f>
        <v>0.8</v>
      </c>
      <c r="AM11" s="22">
        <f>IFERROR(AJ11*1 + AK11*25 + AL11*15,"")</f>
        <v>38.222222222222221</v>
      </c>
      <c r="AN11" s="22">
        <f>IFERROR(AJ11*1 + AK11*25 + AL11*15 + IFERROR(K11/E11,"")*15,"")</f>
        <v>38.222222222222221</v>
      </c>
      <c r="AO11" s="31">
        <f>IFERROR(AVERAGE(RANK(AJ11,$AJ$2:$AJ$24),RANK(AK11,$AK$2:$AK$24),RANK(AL11,$AL$2:$AL$24)),"")</f>
        <v>5</v>
      </c>
      <c r="AP11" s="20">
        <f>IFERROR(RANK(AO11,$AO$2:$AO$24,1),"")</f>
        <v>1</v>
      </c>
      <c r="AQ11" s="49">
        <f>MAX(E11,N11,Z11)</f>
        <v>10</v>
      </c>
      <c r="AR11" s="49" t="str">
        <f>A11</f>
        <v>Phil Salt</v>
      </c>
      <c r="AS11" s="1" t="s">
        <v>214</v>
      </c>
    </row>
    <row r="12" spans="1:45" x14ac:dyDescent="0.2">
      <c r="A12" s="3" t="s">
        <v>16</v>
      </c>
      <c r="B12" s="1" t="s">
        <v>12</v>
      </c>
      <c r="C12" s="4" t="s">
        <v>69</v>
      </c>
      <c r="D12" s="3">
        <f>IFERROR(VLOOKUP($A12,rcb_mvp!$B:$K,COLUMN(D11)-2,FALSE),"")</f>
        <v>158</v>
      </c>
      <c r="E12" s="1">
        <f>IFERROR(VLOOKUP($A12,rcb_mvp!$B:$K,COLUMN(E11)-2,FALSE),"")</f>
        <v>11</v>
      </c>
      <c r="F12" s="1">
        <f>IFERROR(VLOOKUP($A12,rcb_mvp!$B:$K,COLUMN(F11)-2,FALSE),"")</f>
        <v>13</v>
      </c>
      <c r="G12" s="1">
        <f>IFERROR(VLOOKUP($A12,rcb_mvp!$B:$K,COLUMN(G11)-2,FALSE),"")</f>
        <v>101</v>
      </c>
      <c r="H12" s="1">
        <f>IFERROR(VLOOKUP($A12,rcb_mvp!$B:$K,COLUMN(H11)-2,FALSE),"")</f>
        <v>1</v>
      </c>
      <c r="I12" s="1">
        <f>IFERROR(VLOOKUP($A12,rcb_mvp!$B:$K,COLUMN(I11)-2,FALSE),"")</f>
        <v>0</v>
      </c>
      <c r="J12" s="1">
        <f>IFERROR(VLOOKUP($A12,rcb_mvp!$B:$K,COLUMN(J11)-2,FALSE),"")</f>
        <v>3</v>
      </c>
      <c r="K12" s="1">
        <f>IFERROR(VLOOKUP($A12,rcb_mvp!$B:$K,COLUMN(K11)-2,FALSE),"")</f>
        <v>1.5</v>
      </c>
      <c r="L12" s="4">
        <f>IFERROR(VLOOKUP($A12,rcb_mvp!$B:$K,COLUMN(L11)-2,FALSE),"")</f>
        <v>0</v>
      </c>
      <c r="M12" s="3">
        <f>IFERROR(VLOOKUP($A12,rcb_batting!$B:$N,COLUMN(M11)-11,FALSE),"")</f>
        <v>13</v>
      </c>
      <c r="N12" s="1">
        <f>IFERROR(VLOOKUP($A12,rcb_batting!$B:$N,COLUMN(N11)-11,FALSE),"")</f>
        <v>11</v>
      </c>
      <c r="O12" s="1">
        <f>IFERROR(VLOOKUP($A12,rcb_batting!$B:$N,COLUMN(O11)-11,FALSE),"")</f>
        <v>5</v>
      </c>
      <c r="P12" s="1">
        <f>IFERROR(VLOOKUP($A12,rcb_batting!$B:$N,COLUMN(P11)-11,FALSE),"")</f>
        <v>3</v>
      </c>
      <c r="Q12" s="1">
        <f>IFERROR(VLOOKUP($A12,rcb_batting!$B:$N,COLUMN(Q11)-11,FALSE),"")</f>
        <v>8</v>
      </c>
      <c r="R12" s="1">
        <f>IFERROR(VLOOKUP($A12,rcb_batting!$B:$N,COLUMN(R11)-11,FALSE),"")</f>
        <v>6.5</v>
      </c>
      <c r="S12" s="1">
        <f>IFERROR(VLOOKUP($A12,rcb_batting!$B:$N,COLUMN(S11)-11,FALSE),"")</f>
        <v>23</v>
      </c>
      <c r="T12" s="1">
        <f>IFERROR(VLOOKUP($A12,rcb_batting!$B:$N,COLUMN(T11)-11,FALSE),"")</f>
        <v>56.52</v>
      </c>
      <c r="U12" s="1">
        <f>IFERROR(VLOOKUP($A12,rcb_batting!$B:$N,COLUMN(U11)-11,FALSE),"")</f>
        <v>0</v>
      </c>
      <c r="V12" s="1">
        <f>IFERROR(VLOOKUP($A12,rcb_batting!$B:$N,COLUMN(V11)-11,FALSE),"")</f>
        <v>0</v>
      </c>
      <c r="W12" s="1">
        <f>IFERROR(VLOOKUP($A12,rcb_batting!$B:$N,COLUMN(W11)-11,FALSE),"")</f>
        <v>1</v>
      </c>
      <c r="X12" s="4">
        <f>IFERROR(VLOOKUP($A12,rcb_batting!$B:$N,COLUMN(X11)-11,FALSE),"")</f>
        <v>0</v>
      </c>
      <c r="Y12" s="3">
        <f>IFERROR(VLOOKUP($A12,rcb_bowling!$B:$M,COLUMN(Y11)-23,FALSE),"")</f>
        <v>13</v>
      </c>
      <c r="Z12" s="1">
        <f>IFERROR(VLOOKUP($A12,rcb_bowling!$B:$M,COLUMN(Z11)-23,FALSE),"")</f>
        <v>11</v>
      </c>
      <c r="AA12" s="1">
        <f>IFERROR(VLOOKUP($A12,rcb_bowling!$B:$M,COLUMN(AA11)-23,FALSE),"")</f>
        <v>11</v>
      </c>
      <c r="AB12" s="1">
        <f>IFERROR(VLOOKUP($A12,rcb_bowling!$B:$M,COLUMN(AB11)-23,FALSE),"")</f>
        <v>42</v>
      </c>
      <c r="AC12" s="1">
        <f>IFERROR(VLOOKUP($A12,rcb_bowling!$B:$M,COLUMN(AC11)-23,FALSE),"")</f>
        <v>382</v>
      </c>
      <c r="AD12" s="1" t="str">
        <f>IFERROR(VLOOKUP($A12,rcb_bowling!$B:$M,COLUMN(AD11)-23,FALSE),"")</f>
        <v>33/3</v>
      </c>
      <c r="AE12" s="1">
        <f>IFERROR(VLOOKUP($A12,rcb_bowling!$B:$M,COLUMN(AE11)-23,FALSE),"")</f>
        <v>29.38</v>
      </c>
      <c r="AF12" s="1">
        <f>IFERROR(VLOOKUP($A12,rcb_bowling!$B:$M,COLUMN(AF11)-23,FALSE),"")</f>
        <v>9.09</v>
      </c>
      <c r="AG12" s="1">
        <f>IFERROR(VLOOKUP($A12,rcb_bowling!$B:$M,COLUMN(AG11)-23,FALSE),"")</f>
        <v>19.38</v>
      </c>
      <c r="AH12" s="1">
        <f>IFERROR(VLOOKUP($A12,rcb_bowling!$B:$M,COLUMN(AH11)-23,FALSE),"")</f>
        <v>0</v>
      </c>
      <c r="AI12" s="1">
        <f>IFERROR(VLOOKUP($A12,rcb_bowling!$B:$M,COLUMN(AI11)-23,FALSE),"")</f>
        <v>0</v>
      </c>
      <c r="AJ12" s="23">
        <f>IFERROR((M12 - VALUE(SUBSTITUTE(Q12,"*","")))/(O12-1),0)</f>
        <v>1.25</v>
      </c>
      <c r="AK12" s="22">
        <f>IFERROR(F12/E12,"")</f>
        <v>1.1818181818181819</v>
      </c>
      <c r="AL12" s="22">
        <f>IFERROR(J12/E12,"")</f>
        <v>0.27272727272727271</v>
      </c>
      <c r="AM12" s="22">
        <f>IFERROR(AJ12*1 + AK12*25 + AL12*15,"")</f>
        <v>34.88636363636364</v>
      </c>
      <c r="AN12" s="22">
        <f>IFERROR(AJ12*1 + AK12*25 + AL12*15 + IFERROR(K12/E12,"")*15,"")</f>
        <v>36.931818181818187</v>
      </c>
      <c r="AO12" s="31">
        <f>IFERROR(AVERAGE(RANK(AJ12,$AJ$2:$AJ$24),RANK(AK12,$AK$2:$AK$24),RANK(AL12,$AL$2:$AL$24)),"")</f>
        <v>8</v>
      </c>
      <c r="AP12" s="20">
        <f>IFERROR(RANK(AO12,$AO$2:$AO$24,1),"")</f>
        <v>9</v>
      </c>
      <c r="AQ12" s="49">
        <f>MAX(E12,N12,Z12)</f>
        <v>11</v>
      </c>
      <c r="AR12" s="49" t="str">
        <f>A12</f>
        <v>Bhuvneshwar Kumar</v>
      </c>
    </row>
    <row r="13" spans="1:45" x14ac:dyDescent="0.2">
      <c r="A13" s="3" t="s">
        <v>19</v>
      </c>
      <c r="B13" s="1" t="s">
        <v>12</v>
      </c>
      <c r="C13" s="4" t="s">
        <v>68</v>
      </c>
      <c r="D13" s="3">
        <f>IFERROR(VLOOKUP($A13,rcb_mvp!$B:$K,COLUMN(D12)-2,FALSE),"")</f>
        <v>107</v>
      </c>
      <c r="E13" s="1">
        <f>IFERROR(VLOOKUP($A13,rcb_mvp!$B:$K,COLUMN(E12)-2,FALSE),"")</f>
        <v>12</v>
      </c>
      <c r="F13" s="1">
        <f>IFERROR(VLOOKUP($A13,rcb_mvp!$B:$K,COLUMN(F12)-2,FALSE),"")</f>
        <v>0</v>
      </c>
      <c r="G13" s="1">
        <f>IFERROR(VLOOKUP($A13,rcb_mvp!$B:$K,COLUMN(G12)-2,FALSE),"")</f>
        <v>0</v>
      </c>
      <c r="H13" s="1">
        <f>IFERROR(VLOOKUP($A13,rcb_mvp!$B:$K,COLUMN(H12)-2,FALSE),"")</f>
        <v>14</v>
      </c>
      <c r="I13" s="1">
        <f>IFERROR(VLOOKUP($A13,rcb_mvp!$B:$K,COLUMN(I12)-2,FALSE),"")</f>
        <v>9</v>
      </c>
      <c r="J13" s="1">
        <f>IFERROR(VLOOKUP($A13,rcb_mvp!$B:$K,COLUMN(J12)-2,FALSE),"")</f>
        <v>14</v>
      </c>
      <c r="K13" s="1">
        <f>IFERROR(VLOOKUP($A13,rcb_mvp!$B:$K,COLUMN(K12)-2,FALSE),"")</f>
        <v>3</v>
      </c>
      <c r="L13" s="4">
        <f>IFERROR(VLOOKUP($A13,rcb_mvp!$B:$K,COLUMN(L12)-2,FALSE),"")</f>
        <v>1</v>
      </c>
      <c r="M13" s="3">
        <f>IFERROR(VLOOKUP($A13,rcb_batting!$B:$N,COLUMN(M12)-11,FALSE),"")</f>
        <v>152</v>
      </c>
      <c r="N13" s="1">
        <f>IFERROR(VLOOKUP($A13,rcb_batting!$B:$N,COLUMN(N12)-11,FALSE),"")</f>
        <v>12</v>
      </c>
      <c r="O13" s="1">
        <f>IFERROR(VLOOKUP($A13,rcb_batting!$B:$N,COLUMN(O12)-11,FALSE),"")</f>
        <v>9</v>
      </c>
      <c r="P13" s="1">
        <f>IFERROR(VLOOKUP($A13,rcb_batting!$B:$N,COLUMN(P12)-11,FALSE),"")</f>
        <v>3</v>
      </c>
      <c r="Q13" s="1" t="str">
        <f>IFERROR(VLOOKUP($A13,rcb_batting!$B:$N,COLUMN(Q12)-11,FALSE),"")</f>
        <v>40*</v>
      </c>
      <c r="R13" s="1">
        <f>IFERROR(VLOOKUP($A13,rcb_batting!$B:$N,COLUMN(R12)-11,FALSE),"")</f>
        <v>25.33</v>
      </c>
      <c r="S13" s="1">
        <f>IFERROR(VLOOKUP($A13,rcb_batting!$B:$N,COLUMN(S12)-11,FALSE),"")</f>
        <v>105</v>
      </c>
      <c r="T13" s="1">
        <f>IFERROR(VLOOKUP($A13,rcb_batting!$B:$N,COLUMN(T12)-11,FALSE),"")</f>
        <v>144.76</v>
      </c>
      <c r="U13" s="1">
        <f>IFERROR(VLOOKUP($A13,rcb_batting!$B:$N,COLUMN(U12)-11,FALSE),"")</f>
        <v>0</v>
      </c>
      <c r="V13" s="1">
        <f>IFERROR(VLOOKUP($A13,rcb_batting!$B:$N,COLUMN(V12)-11,FALSE),"")</f>
        <v>0</v>
      </c>
      <c r="W13" s="1">
        <f>IFERROR(VLOOKUP($A13,rcb_batting!$B:$N,COLUMN(W12)-11,FALSE),"")</f>
        <v>14</v>
      </c>
      <c r="X13" s="4">
        <f>IFERROR(VLOOKUP($A13,rcb_batting!$B:$N,COLUMN(X12)-11,FALSE),"")</f>
        <v>9</v>
      </c>
      <c r="Y13" s="3" t="str">
        <f>IFERROR(VLOOKUP($A13,rcb_bowling!$B:$M,COLUMN(Y12)-23,FALSE),"")</f>
        <v/>
      </c>
      <c r="Z13" s="1" t="str">
        <f>IFERROR(VLOOKUP($A13,rcb_bowling!$B:$M,COLUMN(Z12)-23,FALSE),"")</f>
        <v/>
      </c>
      <c r="AA13" s="1" t="str">
        <f>IFERROR(VLOOKUP($A13,rcb_bowling!$B:$M,COLUMN(AA12)-23,FALSE),"")</f>
        <v/>
      </c>
      <c r="AB13" s="1" t="str">
        <f>IFERROR(VLOOKUP($A13,rcb_bowling!$B:$M,COLUMN(AB12)-23,FALSE),"")</f>
        <v/>
      </c>
      <c r="AC13" s="1" t="str">
        <f>IFERROR(VLOOKUP($A13,rcb_bowling!$B:$M,COLUMN(AC12)-23,FALSE),"")</f>
        <v/>
      </c>
      <c r="AD13" s="1" t="str">
        <f>IFERROR(VLOOKUP($A13,rcb_bowling!$B:$M,COLUMN(AD12)-23,FALSE),"")</f>
        <v/>
      </c>
      <c r="AE13" s="1" t="str">
        <f>IFERROR(VLOOKUP($A13,rcb_bowling!$B:$M,COLUMN(AE12)-23,FALSE),"")</f>
        <v/>
      </c>
      <c r="AF13" s="1" t="str">
        <f>IFERROR(VLOOKUP($A13,rcb_bowling!$B:$M,COLUMN(AF12)-23,FALSE),"")</f>
        <v/>
      </c>
      <c r="AG13" s="1" t="str">
        <f>IFERROR(VLOOKUP($A13,rcb_bowling!$B:$M,COLUMN(AG12)-23,FALSE),"")</f>
        <v/>
      </c>
      <c r="AH13" s="1" t="str">
        <f>IFERROR(VLOOKUP($A13,rcb_bowling!$B:$M,COLUMN(AH12)-23,FALSE),"")</f>
        <v/>
      </c>
      <c r="AI13" s="1" t="str">
        <f>IFERROR(VLOOKUP($A13,rcb_bowling!$B:$M,COLUMN(AI12)-23,FALSE),"")</f>
        <v/>
      </c>
      <c r="AJ13" s="23">
        <f>IFERROR((M13 - VALUE(SUBSTITUTE(Q13,"*","")))/(O13-1),0)</f>
        <v>14</v>
      </c>
      <c r="AK13" s="22">
        <f>IFERROR(F13/E13,"")</f>
        <v>0</v>
      </c>
      <c r="AL13" s="22">
        <f>IFERROR(J13/E13,"")</f>
        <v>1.1666666666666667</v>
      </c>
      <c r="AM13" s="22">
        <f>IFERROR(AJ13*1 + AK13*25 + AL13*15,"")</f>
        <v>31.5</v>
      </c>
      <c r="AN13" s="22">
        <f>IFERROR(AJ13*1 + AK13*25 + AL13*15 + IFERROR(K13/E13,"")*15,"")</f>
        <v>35.25</v>
      </c>
      <c r="AO13" s="31">
        <f>IFERROR(AVERAGE(RANK(AJ13,$AJ$2:$AJ$24),RANK(AK13,$AK$2:$AK$24),RANK(AL13,$AL$2:$AL$24)),"")</f>
        <v>5.666666666666667</v>
      </c>
      <c r="AP13" s="20">
        <f>IFERROR(RANK(AO13,$AO$2:$AO$24,1),"")</f>
        <v>2</v>
      </c>
      <c r="AQ13" s="49">
        <f>MAX(E13,N13,Z13)</f>
        <v>12</v>
      </c>
      <c r="AR13" s="49" t="str">
        <f>A13</f>
        <v>Jitesh Sharma</v>
      </c>
    </row>
    <row r="14" spans="1:45" x14ac:dyDescent="0.2">
      <c r="A14" s="3" t="s">
        <v>71</v>
      </c>
      <c r="B14" s="1" t="s">
        <v>12</v>
      </c>
      <c r="C14" s="4" t="s">
        <v>70</v>
      </c>
      <c r="D14" s="3">
        <f>IFERROR(VLOOKUP($A14,rcb_mvp!$B:$K,COLUMN(D13)-2,FALSE),"")</f>
        <v>63.5</v>
      </c>
      <c r="E14" s="1">
        <f>IFERROR(VLOOKUP($A14,rcb_mvp!$B:$K,COLUMN(E13)-2,FALSE),"")</f>
        <v>5</v>
      </c>
      <c r="F14" s="1">
        <f>IFERROR(VLOOKUP($A14,rcb_mvp!$B:$K,COLUMN(F13)-2,FALSE),"")</f>
        <v>3</v>
      </c>
      <c r="G14" s="1">
        <f>IFERROR(VLOOKUP($A14,rcb_mvp!$B:$K,COLUMN(G13)-2,FALSE),"")</f>
        <v>12</v>
      </c>
      <c r="H14" s="1">
        <f>IFERROR(VLOOKUP($A14,rcb_mvp!$B:$K,COLUMN(H13)-2,FALSE),"")</f>
        <v>4</v>
      </c>
      <c r="I14" s="1">
        <f>IFERROR(VLOOKUP($A14,rcb_mvp!$B:$K,COLUMN(I13)-2,FALSE),"")</f>
        <v>6</v>
      </c>
      <c r="J14" s="1">
        <f>IFERROR(VLOOKUP($A14,rcb_mvp!$B:$K,COLUMN(J13)-2,FALSE),"")</f>
        <v>4</v>
      </c>
      <c r="K14" s="1">
        <f>IFERROR(VLOOKUP($A14,rcb_mvp!$B:$K,COLUMN(K13)-2,FALSE),"")</f>
        <v>0</v>
      </c>
      <c r="L14" s="4">
        <f>IFERROR(VLOOKUP($A14,rcb_mvp!$B:$K,COLUMN(L13)-2,FALSE),"")</f>
        <v>0</v>
      </c>
      <c r="M14" s="3">
        <f>IFERROR(VLOOKUP($A14,rcb_batting!$B:$N,COLUMN(M13)-11,FALSE),"")</f>
        <v>53</v>
      </c>
      <c r="N14" s="1">
        <f>IFERROR(VLOOKUP($A14,rcb_batting!$B:$N,COLUMN(N13)-11,FALSE),"")</f>
        <v>5</v>
      </c>
      <c r="O14" s="1">
        <f>IFERROR(VLOOKUP($A14,rcb_batting!$B:$N,COLUMN(O13)-11,FALSE),"")</f>
        <v>2</v>
      </c>
      <c r="P14" s="1">
        <f>IFERROR(VLOOKUP($A14,rcb_batting!$B:$N,COLUMN(P13)-11,FALSE),"")</f>
        <v>1</v>
      </c>
      <c r="Q14" s="1" t="str">
        <f>IFERROR(VLOOKUP($A14,rcb_batting!$B:$N,COLUMN(Q13)-11,FALSE),"")</f>
        <v>53*</v>
      </c>
      <c r="R14" s="1">
        <f>IFERROR(VLOOKUP($A14,rcb_batting!$B:$N,COLUMN(R13)-11,FALSE),"")</f>
        <v>53</v>
      </c>
      <c r="S14" s="1">
        <f>IFERROR(VLOOKUP($A14,rcb_batting!$B:$N,COLUMN(S13)-11,FALSE),"")</f>
        <v>15</v>
      </c>
      <c r="T14" s="1">
        <f>IFERROR(VLOOKUP($A14,rcb_batting!$B:$N,COLUMN(T13)-11,FALSE),"")</f>
        <v>353.33</v>
      </c>
      <c r="U14" s="1">
        <f>IFERROR(VLOOKUP($A14,rcb_batting!$B:$N,COLUMN(U13)-11,FALSE),"")</f>
        <v>0</v>
      </c>
      <c r="V14" s="1">
        <f>IFERROR(VLOOKUP($A14,rcb_batting!$B:$N,COLUMN(V13)-11,FALSE),"")</f>
        <v>1</v>
      </c>
      <c r="W14" s="1">
        <f>IFERROR(VLOOKUP($A14,rcb_batting!$B:$N,COLUMN(W13)-11,FALSE),"")</f>
        <v>4</v>
      </c>
      <c r="X14" s="4">
        <f>IFERROR(VLOOKUP($A14,rcb_batting!$B:$N,COLUMN(X13)-11,FALSE),"")</f>
        <v>6</v>
      </c>
      <c r="Y14" s="3">
        <f>IFERROR(VLOOKUP($A14,rcb_bowling!$B:$M,COLUMN(Y13)-23,FALSE),"")</f>
        <v>3</v>
      </c>
      <c r="Z14" s="1">
        <f>IFERROR(VLOOKUP($A14,rcb_bowling!$B:$M,COLUMN(Z13)-23,FALSE),"")</f>
        <v>5</v>
      </c>
      <c r="AA14" s="1">
        <f>IFERROR(VLOOKUP($A14,rcb_bowling!$B:$M,COLUMN(AA13)-23,FALSE),"")</f>
        <v>4</v>
      </c>
      <c r="AB14" s="1">
        <f>IFERROR(VLOOKUP($A14,rcb_bowling!$B:$M,COLUMN(AB13)-23,FALSE),"")</f>
        <v>6</v>
      </c>
      <c r="AC14" s="1">
        <f>IFERROR(VLOOKUP($A14,rcb_bowling!$B:$M,COLUMN(AC13)-23,FALSE),"")</f>
        <v>65</v>
      </c>
      <c r="AD14" s="1">
        <f>IFERROR(VLOOKUP($A14,rcb_bowling!$B:$M,COLUMN(AD13)-23,FALSE),"")</f>
        <v>45702</v>
      </c>
      <c r="AE14" s="1">
        <f>IFERROR(VLOOKUP($A14,rcb_bowling!$B:$M,COLUMN(AE13)-23,FALSE),"")</f>
        <v>21.66</v>
      </c>
      <c r="AF14" s="1">
        <f>IFERROR(VLOOKUP($A14,rcb_bowling!$B:$M,COLUMN(AF13)-23,FALSE),"")</f>
        <v>10.83</v>
      </c>
      <c r="AG14" s="1">
        <f>IFERROR(VLOOKUP($A14,rcb_bowling!$B:$M,COLUMN(AG13)-23,FALSE),"")</f>
        <v>12</v>
      </c>
      <c r="AH14" s="1">
        <f>IFERROR(VLOOKUP($A14,rcb_bowling!$B:$M,COLUMN(AH13)-23,FALSE),"")</f>
        <v>0</v>
      </c>
      <c r="AI14" s="1">
        <f>IFERROR(VLOOKUP($A14,rcb_bowling!$B:$M,COLUMN(AI13)-23,FALSE),"")</f>
        <v>0</v>
      </c>
      <c r="AJ14" s="23">
        <f>IFERROR((M14 - VALUE(SUBSTITUTE(Q14,"*","")))/(O14-1),0)</f>
        <v>0</v>
      </c>
      <c r="AK14" s="22">
        <f>IFERROR(F14/E14,"")</f>
        <v>0.6</v>
      </c>
      <c r="AL14" s="22">
        <f>IFERROR(J14/E14,"")</f>
        <v>0.8</v>
      </c>
      <c r="AM14" s="22">
        <f>IFERROR(AJ14*1 + AK14*25 + AL14*15,"")</f>
        <v>27</v>
      </c>
      <c r="AN14" s="22">
        <f>IFERROR(AJ14*1 + AK14*25 + AL14*15 + IFERROR(K14/E14,"")*15,"")</f>
        <v>27</v>
      </c>
      <c r="AO14" s="31">
        <f>IFERROR(AVERAGE(RANK(AJ14,$AJ$2:$AJ$24),RANK(AK14,$AK$2:$AK$24),RANK(AL14,$AL$2:$AL$24)),"")</f>
        <v>6.666666666666667</v>
      </c>
      <c r="AP14" s="20">
        <f>IFERROR(RANK(AO14,$AO$2:$AO$24,1),"")</f>
        <v>3</v>
      </c>
      <c r="AQ14" s="49">
        <f>MAX(E14,N14,Z14)</f>
        <v>5</v>
      </c>
      <c r="AR14" s="49" t="str">
        <f>A14</f>
        <v>Romario Shepherd</v>
      </c>
    </row>
    <row r="15" spans="1:45" x14ac:dyDescent="0.2">
      <c r="A15" s="3" t="s">
        <v>21</v>
      </c>
      <c r="B15" s="1" t="s">
        <v>12</v>
      </c>
      <c r="C15" s="4" t="s">
        <v>70</v>
      </c>
      <c r="D15" s="3">
        <f>IFERROR(VLOOKUP($A15,rcb_mvp!$B:$K,COLUMN(D14)-2,FALSE),"")</f>
        <v>108</v>
      </c>
      <c r="E15" s="1">
        <f>IFERROR(VLOOKUP($A15,rcb_mvp!$B:$K,COLUMN(E14)-2,FALSE),"")</f>
        <v>12</v>
      </c>
      <c r="F15" s="1">
        <f>IFERROR(VLOOKUP($A15,rcb_mvp!$B:$K,COLUMN(F14)-2,FALSE),"")</f>
        <v>0</v>
      </c>
      <c r="G15" s="1">
        <f>IFERROR(VLOOKUP($A15,rcb_mvp!$B:$K,COLUMN(G14)-2,FALSE),"")</f>
        <v>0</v>
      </c>
      <c r="H15" s="1">
        <f>IFERROR(VLOOKUP($A15,rcb_mvp!$B:$K,COLUMN(H14)-2,FALSE),"")</f>
        <v>16</v>
      </c>
      <c r="I15" s="1">
        <f>IFERROR(VLOOKUP($A15,rcb_mvp!$B:$K,COLUMN(I14)-2,FALSE),"")</f>
        <v>14</v>
      </c>
      <c r="J15" s="1">
        <f>IFERROR(VLOOKUP($A15,rcb_mvp!$B:$K,COLUMN(J14)-2,FALSE),"")</f>
        <v>7</v>
      </c>
      <c r="K15" s="1">
        <f>IFERROR(VLOOKUP($A15,rcb_mvp!$B:$K,COLUMN(K14)-2,FALSE),"")</f>
        <v>1.5</v>
      </c>
      <c r="L15" s="4">
        <f>IFERROR(VLOOKUP($A15,rcb_mvp!$B:$K,COLUMN(L14)-2,FALSE),"")</f>
        <v>0</v>
      </c>
      <c r="M15" s="3">
        <f>IFERROR(VLOOKUP($A15,rcb_batting!$B:$N,COLUMN(M14)-11,FALSE),"")</f>
        <v>187</v>
      </c>
      <c r="N15" s="1">
        <f>IFERROR(VLOOKUP($A15,rcb_batting!$B:$N,COLUMN(N14)-11,FALSE),"")</f>
        <v>12</v>
      </c>
      <c r="O15" s="1">
        <f>IFERROR(VLOOKUP($A15,rcb_batting!$B:$N,COLUMN(O14)-11,FALSE),"")</f>
        <v>9</v>
      </c>
      <c r="P15" s="1">
        <f>IFERROR(VLOOKUP($A15,rcb_batting!$B:$N,COLUMN(P14)-11,FALSE),"")</f>
        <v>6</v>
      </c>
      <c r="Q15" s="1" t="str">
        <f>IFERROR(VLOOKUP($A15,rcb_batting!$B:$N,COLUMN(Q14)-11,FALSE),"")</f>
        <v>50*</v>
      </c>
      <c r="R15" s="1">
        <f>IFERROR(VLOOKUP($A15,rcb_batting!$B:$N,COLUMN(R14)-11,FALSE),"")</f>
        <v>62.33</v>
      </c>
      <c r="S15" s="1">
        <f>IFERROR(VLOOKUP($A15,rcb_batting!$B:$N,COLUMN(S14)-11,FALSE),"")</f>
        <v>101</v>
      </c>
      <c r="T15" s="1">
        <f>IFERROR(VLOOKUP($A15,rcb_batting!$B:$N,COLUMN(T14)-11,FALSE),"")</f>
        <v>185.14</v>
      </c>
      <c r="U15" s="1">
        <f>IFERROR(VLOOKUP($A15,rcb_batting!$B:$N,COLUMN(U14)-11,FALSE),"")</f>
        <v>0</v>
      </c>
      <c r="V15" s="1">
        <f>IFERROR(VLOOKUP($A15,rcb_batting!$B:$N,COLUMN(V14)-11,FALSE),"")</f>
        <v>1</v>
      </c>
      <c r="W15" s="1">
        <f>IFERROR(VLOOKUP($A15,rcb_batting!$B:$N,COLUMN(W14)-11,FALSE),"")</f>
        <v>16</v>
      </c>
      <c r="X15" s="4">
        <f>IFERROR(VLOOKUP($A15,rcb_batting!$B:$N,COLUMN(X14)-11,FALSE),"")</f>
        <v>14</v>
      </c>
      <c r="Y15" s="3" t="str">
        <f>IFERROR(VLOOKUP($A15,rcb_bowling!$B:$M,COLUMN(Y14)-23,FALSE),"")</f>
        <v/>
      </c>
      <c r="Z15" s="1" t="str">
        <f>IFERROR(VLOOKUP($A15,rcb_bowling!$B:$M,COLUMN(Z14)-23,FALSE),"")</f>
        <v/>
      </c>
      <c r="AA15" s="1" t="str">
        <f>IFERROR(VLOOKUP($A15,rcb_bowling!$B:$M,COLUMN(AA14)-23,FALSE),"")</f>
        <v/>
      </c>
      <c r="AB15" s="1" t="str">
        <f>IFERROR(VLOOKUP($A15,rcb_bowling!$B:$M,COLUMN(AB14)-23,FALSE),"")</f>
        <v/>
      </c>
      <c r="AC15" s="1" t="str">
        <f>IFERROR(VLOOKUP($A15,rcb_bowling!$B:$M,COLUMN(AC14)-23,FALSE),"")</f>
        <v/>
      </c>
      <c r="AD15" s="1" t="str">
        <f>IFERROR(VLOOKUP($A15,rcb_bowling!$B:$M,COLUMN(AD14)-23,FALSE),"")</f>
        <v/>
      </c>
      <c r="AE15" s="1" t="str">
        <f>IFERROR(VLOOKUP($A15,rcb_bowling!$B:$M,COLUMN(AE14)-23,FALSE),"")</f>
        <v/>
      </c>
      <c r="AF15" s="1" t="str">
        <f>IFERROR(VLOOKUP($A15,rcb_bowling!$B:$M,COLUMN(AF14)-23,FALSE),"")</f>
        <v/>
      </c>
      <c r="AG15" s="1" t="str">
        <f>IFERROR(VLOOKUP($A15,rcb_bowling!$B:$M,COLUMN(AG14)-23,FALSE),"")</f>
        <v/>
      </c>
      <c r="AH15" s="1" t="str">
        <f>IFERROR(VLOOKUP($A15,rcb_bowling!$B:$M,COLUMN(AH14)-23,FALSE),"")</f>
        <v/>
      </c>
      <c r="AI15" s="1" t="str">
        <f>IFERROR(VLOOKUP($A15,rcb_bowling!$B:$M,COLUMN(AI14)-23,FALSE),"")</f>
        <v/>
      </c>
      <c r="AJ15" s="23">
        <f>IFERROR((M15 - VALUE(SUBSTITUTE(Q15,"*","")))/(O15-1),0)</f>
        <v>17.125</v>
      </c>
      <c r="AK15" s="22">
        <f>IFERROR(F15/E15,"")</f>
        <v>0</v>
      </c>
      <c r="AL15" s="22">
        <f>IFERROR(J15/E15,"")</f>
        <v>0.58333333333333337</v>
      </c>
      <c r="AM15" s="22">
        <f>IFERROR(AJ15*1 + AK15*25 + AL15*15,"")</f>
        <v>25.875</v>
      </c>
      <c r="AN15" s="22">
        <f>IFERROR(AJ15*1 + AK15*25 + AL15*15 + IFERROR(K15/E15,"")*15,"")</f>
        <v>27.75</v>
      </c>
      <c r="AO15" s="31">
        <f>IFERROR(AVERAGE(RANK(AJ15,$AJ$2:$AJ$24),RANK(AK15,$AK$2:$AK$24),RANK(AL15,$AL$2:$AL$24)),"")</f>
        <v>6.666666666666667</v>
      </c>
      <c r="AP15" s="20">
        <f>IFERROR(RANK(AO15,$AO$2:$AO$24,1),"")</f>
        <v>3</v>
      </c>
      <c r="AQ15" s="49">
        <f>MAX(E15,N15,Z15)</f>
        <v>12</v>
      </c>
      <c r="AR15" s="49" t="str">
        <f>A15</f>
        <v>Tim David</v>
      </c>
    </row>
    <row r="16" spans="1:45" x14ac:dyDescent="0.2">
      <c r="A16" s="3" t="s">
        <v>23</v>
      </c>
      <c r="B16" s="1" t="s">
        <v>12</v>
      </c>
      <c r="C16" s="4" t="s">
        <v>68</v>
      </c>
      <c r="D16" s="3">
        <f>IFERROR(VLOOKUP($A16,rcb_mvp!$B:$K,COLUMN(D15)-2,FALSE),"")</f>
        <v>104</v>
      </c>
      <c r="E16" s="1">
        <f>IFERROR(VLOOKUP($A16,rcb_mvp!$B:$K,COLUMN(E15)-2,FALSE),"")</f>
        <v>10</v>
      </c>
      <c r="F16" s="1">
        <f>IFERROR(VLOOKUP($A16,rcb_mvp!$B:$K,COLUMN(F15)-2,FALSE),"")</f>
        <v>0</v>
      </c>
      <c r="G16" s="1">
        <f>IFERROR(VLOOKUP($A16,rcb_mvp!$B:$K,COLUMN(G15)-2,FALSE),"")</f>
        <v>0</v>
      </c>
      <c r="H16" s="1">
        <f>IFERROR(VLOOKUP($A16,rcb_mvp!$B:$K,COLUMN(H15)-2,FALSE),"")</f>
        <v>21</v>
      </c>
      <c r="I16" s="1">
        <f>IFERROR(VLOOKUP($A16,rcb_mvp!$B:$K,COLUMN(I15)-2,FALSE),"")</f>
        <v>14</v>
      </c>
      <c r="J16" s="1">
        <f>IFERROR(VLOOKUP($A16,rcb_mvp!$B:$K,COLUMN(J15)-2,FALSE),"")</f>
        <v>1</v>
      </c>
      <c r="K16" s="1">
        <f>IFERROR(VLOOKUP($A16,rcb_mvp!$B:$K,COLUMN(K15)-2,FALSE),"")</f>
        <v>0</v>
      </c>
      <c r="L16" s="4">
        <f>IFERROR(VLOOKUP($A16,rcb_mvp!$B:$K,COLUMN(L15)-2,FALSE),"")</f>
        <v>0</v>
      </c>
      <c r="M16" s="3">
        <f>IFERROR(VLOOKUP($A16,rcb_batting!$B:$N,COLUMN(M15)-11,FALSE),"")</f>
        <v>247</v>
      </c>
      <c r="N16" s="1">
        <f>IFERROR(VLOOKUP($A16,rcb_batting!$B:$N,COLUMN(N15)-11,FALSE),"")</f>
        <v>10</v>
      </c>
      <c r="O16" s="1">
        <f>IFERROR(VLOOKUP($A16,rcb_batting!$B:$N,COLUMN(O15)-11,FALSE),"")</f>
        <v>10</v>
      </c>
      <c r="P16" s="1">
        <f>IFERROR(VLOOKUP($A16,rcb_batting!$B:$N,COLUMN(P15)-11,FALSE),"")</f>
        <v>1</v>
      </c>
      <c r="Q16" s="1">
        <f>IFERROR(VLOOKUP($A16,rcb_batting!$B:$N,COLUMN(Q15)-11,FALSE),"")</f>
        <v>61</v>
      </c>
      <c r="R16" s="1">
        <f>IFERROR(VLOOKUP($A16,rcb_batting!$B:$N,COLUMN(R15)-11,FALSE),"")</f>
        <v>27.44</v>
      </c>
      <c r="S16" s="1">
        <f>IFERROR(VLOOKUP($A16,rcb_batting!$B:$N,COLUMN(S15)-11,FALSE),"")</f>
        <v>164</v>
      </c>
      <c r="T16" s="1">
        <f>IFERROR(VLOOKUP($A16,rcb_batting!$B:$N,COLUMN(T15)-11,FALSE),"")</f>
        <v>150.6</v>
      </c>
      <c r="U16" s="1">
        <f>IFERROR(VLOOKUP($A16,rcb_batting!$B:$N,COLUMN(U15)-11,FALSE),"")</f>
        <v>0</v>
      </c>
      <c r="V16" s="1">
        <f>IFERROR(VLOOKUP($A16,rcb_batting!$B:$N,COLUMN(V15)-11,FALSE),"")</f>
        <v>2</v>
      </c>
      <c r="W16" s="1">
        <f>IFERROR(VLOOKUP($A16,rcb_batting!$B:$N,COLUMN(W15)-11,FALSE),"")</f>
        <v>21</v>
      </c>
      <c r="X16" s="4">
        <f>IFERROR(VLOOKUP($A16,rcb_batting!$B:$N,COLUMN(X15)-11,FALSE),"")</f>
        <v>14</v>
      </c>
      <c r="Y16" s="3" t="str">
        <f>IFERROR(VLOOKUP($A16,rcb_bowling!$B:$M,COLUMN(Y15)-23,FALSE),"")</f>
        <v/>
      </c>
      <c r="Z16" s="1" t="str">
        <f>IFERROR(VLOOKUP($A16,rcb_bowling!$B:$M,COLUMN(Z15)-23,FALSE),"")</f>
        <v/>
      </c>
      <c r="AA16" s="1" t="str">
        <f>IFERROR(VLOOKUP($A16,rcb_bowling!$B:$M,COLUMN(AA15)-23,FALSE),"")</f>
        <v/>
      </c>
      <c r="AB16" s="1" t="str">
        <f>IFERROR(VLOOKUP($A16,rcb_bowling!$B:$M,COLUMN(AB15)-23,FALSE),"")</f>
        <v/>
      </c>
      <c r="AC16" s="1" t="str">
        <f>IFERROR(VLOOKUP($A16,rcb_bowling!$B:$M,COLUMN(AC15)-23,FALSE),"")</f>
        <v/>
      </c>
      <c r="AD16" s="1" t="str">
        <f>IFERROR(VLOOKUP($A16,rcb_bowling!$B:$M,COLUMN(AD15)-23,FALSE),"")</f>
        <v/>
      </c>
      <c r="AE16" s="1" t="str">
        <f>IFERROR(VLOOKUP($A16,rcb_bowling!$B:$M,COLUMN(AE15)-23,FALSE),"")</f>
        <v/>
      </c>
      <c r="AF16" s="1" t="str">
        <f>IFERROR(VLOOKUP($A16,rcb_bowling!$B:$M,COLUMN(AF15)-23,FALSE),"")</f>
        <v/>
      </c>
      <c r="AG16" s="1" t="str">
        <f>IFERROR(VLOOKUP($A16,rcb_bowling!$B:$M,COLUMN(AG15)-23,FALSE),"")</f>
        <v/>
      </c>
      <c r="AH16" s="1" t="str">
        <f>IFERROR(VLOOKUP($A16,rcb_bowling!$B:$M,COLUMN(AH15)-23,FALSE),"")</f>
        <v/>
      </c>
      <c r="AI16" s="1" t="str">
        <f>IFERROR(VLOOKUP($A16,rcb_bowling!$B:$M,COLUMN(AI15)-23,FALSE),"")</f>
        <v/>
      </c>
      <c r="AJ16" s="23">
        <f>IFERROR((M16 - VALUE(SUBSTITUTE(Q16,"*","")))/(O16-1),0)</f>
        <v>20.666666666666668</v>
      </c>
      <c r="AK16" s="22">
        <f>IFERROR(F16/E16,"")</f>
        <v>0</v>
      </c>
      <c r="AL16" s="22">
        <f>IFERROR(J16/E16,"")</f>
        <v>0.1</v>
      </c>
      <c r="AM16" s="22">
        <f>IFERROR(AJ16*1 + AK16*25 + AL16*15,"")</f>
        <v>22.166666666666668</v>
      </c>
      <c r="AN16" s="22">
        <f>IFERROR(AJ16*1 + AK16*25 + AL16*15 + IFERROR(K16/E16,"")*15,"")</f>
        <v>22.166666666666668</v>
      </c>
      <c r="AO16" s="31">
        <f>IFERROR(AVERAGE(RANK(AJ16,$AJ$2:$AJ$24),RANK(AK16,$AK$2:$AK$24),RANK(AL16,$AL$2:$AL$24)),"")</f>
        <v>8.6666666666666661</v>
      </c>
      <c r="AP16" s="20">
        <f>IFERROR(RANK(AO16,$AO$2:$AO$24,1),"")</f>
        <v>12</v>
      </c>
      <c r="AQ16" s="49">
        <f>MAX(E16,N16,Z16)</f>
        <v>10</v>
      </c>
      <c r="AR16" s="49" t="str">
        <f>A16</f>
        <v>Devdutt Padikkal</v>
      </c>
    </row>
    <row r="17" spans="1:44" x14ac:dyDescent="0.2">
      <c r="A17" s="3" t="s">
        <v>17</v>
      </c>
      <c r="B17" s="1" t="s">
        <v>12</v>
      </c>
      <c r="C17" s="4" t="s">
        <v>69</v>
      </c>
      <c r="D17" s="3">
        <f>IFERROR(VLOOKUP($A17,rcb_mvp!$B:$K,COLUMN(D16)-2,FALSE),"")</f>
        <v>110.5</v>
      </c>
      <c r="E17" s="1">
        <f>IFERROR(VLOOKUP($A17,rcb_mvp!$B:$K,COLUMN(E16)-2,FALSE),"")</f>
        <v>12</v>
      </c>
      <c r="F17" s="1">
        <f>IFERROR(VLOOKUP($A17,rcb_mvp!$B:$K,COLUMN(F16)-2,FALSE),"")</f>
        <v>10</v>
      </c>
      <c r="G17" s="1">
        <f>IFERROR(VLOOKUP($A17,rcb_mvp!$B:$K,COLUMN(G16)-2,FALSE),"")</f>
        <v>73</v>
      </c>
      <c r="H17" s="1">
        <f>IFERROR(VLOOKUP($A17,rcb_mvp!$B:$K,COLUMN(H16)-2,FALSE),"")</f>
        <v>0</v>
      </c>
      <c r="I17" s="1">
        <f>IFERROR(VLOOKUP($A17,rcb_mvp!$B:$K,COLUMN(I16)-2,FALSE),"")</f>
        <v>0</v>
      </c>
      <c r="J17" s="1">
        <f>IFERROR(VLOOKUP($A17,rcb_mvp!$B:$K,COLUMN(J16)-2,FALSE),"")</f>
        <v>1</v>
      </c>
      <c r="K17" s="1">
        <f>IFERROR(VLOOKUP($A17,rcb_mvp!$B:$K,COLUMN(K16)-2,FALSE),"")</f>
        <v>0</v>
      </c>
      <c r="L17" s="4">
        <f>IFERROR(VLOOKUP($A17,rcb_mvp!$B:$K,COLUMN(L16)-2,FALSE),"")</f>
        <v>0</v>
      </c>
      <c r="M17" s="3">
        <f>IFERROR(VLOOKUP($A17,rcb_batting!$B:$N,COLUMN(M16)-11,FALSE),"")</f>
        <v>3</v>
      </c>
      <c r="N17" s="1">
        <f>IFERROR(VLOOKUP($A17,rcb_batting!$B:$N,COLUMN(N16)-11,FALSE),"")</f>
        <v>12</v>
      </c>
      <c r="O17" s="1">
        <f>IFERROR(VLOOKUP($A17,rcb_batting!$B:$N,COLUMN(O16)-11,FALSE),"")</f>
        <v>2</v>
      </c>
      <c r="P17" s="1">
        <f>IFERROR(VLOOKUP($A17,rcb_batting!$B:$N,COLUMN(P16)-11,FALSE),"")</f>
        <v>0</v>
      </c>
      <c r="Q17" s="1">
        <f>IFERROR(VLOOKUP($A17,rcb_batting!$B:$N,COLUMN(Q16)-11,FALSE),"")</f>
        <v>3</v>
      </c>
      <c r="R17" s="1">
        <f>IFERROR(VLOOKUP($A17,rcb_batting!$B:$N,COLUMN(R16)-11,FALSE),"")</f>
        <v>1.5</v>
      </c>
      <c r="S17" s="1">
        <f>IFERROR(VLOOKUP($A17,rcb_batting!$B:$N,COLUMN(S16)-11,FALSE),"")</f>
        <v>7</v>
      </c>
      <c r="T17" s="1">
        <f>IFERROR(VLOOKUP($A17,rcb_batting!$B:$N,COLUMN(T16)-11,FALSE),"")</f>
        <v>42.85</v>
      </c>
      <c r="U17" s="1">
        <f>IFERROR(VLOOKUP($A17,rcb_batting!$B:$N,COLUMN(U16)-11,FALSE),"")</f>
        <v>0</v>
      </c>
      <c r="V17" s="1">
        <f>IFERROR(VLOOKUP($A17,rcb_batting!$B:$N,COLUMN(V16)-11,FALSE),"")</f>
        <v>0</v>
      </c>
      <c r="W17" s="1">
        <f>IFERROR(VLOOKUP($A17,rcb_batting!$B:$N,COLUMN(W16)-11,FALSE),"")</f>
        <v>0</v>
      </c>
      <c r="X17" s="4">
        <f>IFERROR(VLOOKUP($A17,rcb_batting!$B:$N,COLUMN(X16)-11,FALSE),"")</f>
        <v>0</v>
      </c>
      <c r="Y17" s="3">
        <f>IFERROR(VLOOKUP($A17,rcb_bowling!$B:$M,COLUMN(Y16)-23,FALSE),"")</f>
        <v>10</v>
      </c>
      <c r="Z17" s="1">
        <f>IFERROR(VLOOKUP($A17,rcb_bowling!$B:$M,COLUMN(Z16)-23,FALSE),"")</f>
        <v>12</v>
      </c>
      <c r="AA17" s="1">
        <f>IFERROR(VLOOKUP($A17,rcb_bowling!$B:$M,COLUMN(AA16)-23,FALSE),"")</f>
        <v>12</v>
      </c>
      <c r="AB17" s="1">
        <f>IFERROR(VLOOKUP($A17,rcb_bowling!$B:$M,COLUMN(AB16)-23,FALSE),"")</f>
        <v>39</v>
      </c>
      <c r="AC17" s="1">
        <f>IFERROR(VLOOKUP($A17,rcb_bowling!$B:$M,COLUMN(AC16)-23,FALSE),"")</f>
        <v>382</v>
      </c>
      <c r="AD17" s="1">
        <f>IFERROR(VLOOKUP($A17,rcb_bowling!$B:$M,COLUMN(AD16)-23,FALSE),"")</f>
        <v>45706</v>
      </c>
      <c r="AE17" s="1">
        <f>IFERROR(VLOOKUP($A17,rcb_bowling!$B:$M,COLUMN(AE16)-23,FALSE),"")</f>
        <v>38.200000000000003</v>
      </c>
      <c r="AF17" s="1">
        <f>IFERROR(VLOOKUP($A17,rcb_bowling!$B:$M,COLUMN(AF16)-23,FALSE),"")</f>
        <v>9.7899999999999991</v>
      </c>
      <c r="AG17" s="1">
        <f>IFERROR(VLOOKUP($A17,rcb_bowling!$B:$M,COLUMN(AG16)-23,FALSE),"")</f>
        <v>23.4</v>
      </c>
      <c r="AH17" s="1">
        <f>IFERROR(VLOOKUP($A17,rcb_bowling!$B:$M,COLUMN(AH16)-23,FALSE),"")</f>
        <v>0</v>
      </c>
      <c r="AI17" s="1">
        <f>IFERROR(VLOOKUP($A17,rcb_bowling!$B:$M,COLUMN(AI16)-23,FALSE),"")</f>
        <v>0</v>
      </c>
      <c r="AJ17" s="23">
        <f>IFERROR((M17 - VALUE(SUBSTITUTE(Q17,"*","")))/(O17-1),0)</f>
        <v>0</v>
      </c>
      <c r="AK17" s="22">
        <f>IFERROR(F17/E17,"")</f>
        <v>0.83333333333333337</v>
      </c>
      <c r="AL17" s="22">
        <f>IFERROR(J17/E17,"")</f>
        <v>8.3333333333333329E-2</v>
      </c>
      <c r="AM17" s="22">
        <f>IFERROR(AJ17*1 + AK17*25 + AL17*15,"")</f>
        <v>22.083333333333336</v>
      </c>
      <c r="AN17" s="22">
        <f>IFERROR(AJ17*1 + AK17*25 + AL17*15 + IFERROR(K17/E17,"")*15,"")</f>
        <v>22.083333333333336</v>
      </c>
      <c r="AO17" s="31">
        <f>IFERROR(AVERAGE(RANK(AJ17,$AJ$2:$AJ$24),RANK(AK17,$AK$2:$AK$24),RANK(AL17,$AL$2:$AL$24)),"")</f>
        <v>10.666666666666666</v>
      </c>
      <c r="AP17" s="20">
        <f>IFERROR(RANK(AO17,$AO$2:$AO$24,1),"")</f>
        <v>16</v>
      </c>
      <c r="AQ17" s="49">
        <f>MAX(E17,N17,Z17)</f>
        <v>12</v>
      </c>
      <c r="AR17" s="49" t="str">
        <f>A17</f>
        <v>Yash Dayal</v>
      </c>
    </row>
    <row r="18" spans="1:44" x14ac:dyDescent="0.2">
      <c r="A18" s="3" t="s">
        <v>15</v>
      </c>
      <c r="B18" s="1" t="s">
        <v>12</v>
      </c>
      <c r="C18" s="4" t="s">
        <v>68</v>
      </c>
      <c r="D18" s="3">
        <f>IFERROR(VLOOKUP($A18,rcb_mvp!$B:$K,COLUMN(D17)-2,FALSE),"")</f>
        <v>95</v>
      </c>
      <c r="E18" s="1">
        <f>IFERROR(VLOOKUP($A18,rcb_mvp!$B:$K,COLUMN(E17)-2,FALSE),"")</f>
        <v>12</v>
      </c>
      <c r="F18" s="1">
        <f>IFERROR(VLOOKUP($A18,rcb_mvp!$B:$K,COLUMN(F17)-2,FALSE),"")</f>
        <v>0</v>
      </c>
      <c r="G18" s="1">
        <f>IFERROR(VLOOKUP($A18,rcb_mvp!$B:$K,COLUMN(G17)-2,FALSE),"")</f>
        <v>0</v>
      </c>
      <c r="H18" s="1">
        <f>IFERROR(VLOOKUP($A18,rcb_mvp!$B:$K,COLUMN(H17)-2,FALSE),"")</f>
        <v>22</v>
      </c>
      <c r="I18" s="1">
        <f>IFERROR(VLOOKUP($A18,rcb_mvp!$B:$K,COLUMN(I17)-2,FALSE),"")</f>
        <v>10</v>
      </c>
      <c r="J18" s="1">
        <f>IFERROR(VLOOKUP($A18,rcb_mvp!$B:$K,COLUMN(J17)-2,FALSE),"")</f>
        <v>2</v>
      </c>
      <c r="K18" s="1">
        <f>IFERROR(VLOOKUP($A18,rcb_mvp!$B:$K,COLUMN(K17)-2,FALSE),"")</f>
        <v>0</v>
      </c>
      <c r="L18" s="4">
        <f>IFERROR(VLOOKUP($A18,rcb_mvp!$B:$K,COLUMN(L17)-2,FALSE),"")</f>
        <v>0</v>
      </c>
      <c r="M18" s="3">
        <f>IFERROR(VLOOKUP($A18,rcb_batting!$B:$N,COLUMN(M17)-11,FALSE),"")</f>
        <v>257</v>
      </c>
      <c r="N18" s="1">
        <f>IFERROR(VLOOKUP($A18,rcb_batting!$B:$N,COLUMN(N17)-11,FALSE),"")</f>
        <v>12</v>
      </c>
      <c r="O18" s="1">
        <f>IFERROR(VLOOKUP($A18,rcb_batting!$B:$N,COLUMN(O17)-11,FALSE),"")</f>
        <v>11</v>
      </c>
      <c r="P18" s="1">
        <f>IFERROR(VLOOKUP($A18,rcb_batting!$B:$N,COLUMN(P17)-11,FALSE),"")</f>
        <v>0</v>
      </c>
      <c r="Q18" s="1">
        <f>IFERROR(VLOOKUP($A18,rcb_batting!$B:$N,COLUMN(Q17)-11,FALSE),"")</f>
        <v>64</v>
      </c>
      <c r="R18" s="1">
        <f>IFERROR(VLOOKUP($A18,rcb_batting!$B:$N,COLUMN(R17)-11,FALSE),"")</f>
        <v>23.36</v>
      </c>
      <c r="S18" s="1">
        <f>IFERROR(VLOOKUP($A18,rcb_batting!$B:$N,COLUMN(S17)-11,FALSE),"")</f>
        <v>186</v>
      </c>
      <c r="T18" s="1">
        <f>IFERROR(VLOOKUP($A18,rcb_batting!$B:$N,COLUMN(T17)-11,FALSE),"")</f>
        <v>138.16999999999999</v>
      </c>
      <c r="U18" s="1">
        <f>IFERROR(VLOOKUP($A18,rcb_batting!$B:$N,COLUMN(U17)-11,FALSE),"")</f>
        <v>0</v>
      </c>
      <c r="V18" s="1">
        <f>IFERROR(VLOOKUP($A18,rcb_batting!$B:$N,COLUMN(V17)-11,FALSE),"")</f>
        <v>2</v>
      </c>
      <c r="W18" s="1">
        <f>IFERROR(VLOOKUP($A18,rcb_batting!$B:$N,COLUMN(W17)-11,FALSE),"")</f>
        <v>22</v>
      </c>
      <c r="X18" s="4">
        <f>IFERROR(VLOOKUP($A18,rcb_batting!$B:$N,COLUMN(X17)-11,FALSE),"")</f>
        <v>10</v>
      </c>
      <c r="Y18" s="3" t="str">
        <f>IFERROR(VLOOKUP($A18,rcb_bowling!$B:$M,COLUMN(Y17)-23,FALSE),"")</f>
        <v/>
      </c>
      <c r="Z18" s="1" t="str">
        <f>IFERROR(VLOOKUP($A18,rcb_bowling!$B:$M,COLUMN(Z17)-23,FALSE),"")</f>
        <v/>
      </c>
      <c r="AA18" s="1" t="str">
        <f>IFERROR(VLOOKUP($A18,rcb_bowling!$B:$M,COLUMN(AA17)-23,FALSE),"")</f>
        <v/>
      </c>
      <c r="AB18" s="1" t="str">
        <f>IFERROR(VLOOKUP($A18,rcb_bowling!$B:$M,COLUMN(AB17)-23,FALSE),"")</f>
        <v/>
      </c>
      <c r="AC18" s="1" t="str">
        <f>IFERROR(VLOOKUP($A18,rcb_bowling!$B:$M,COLUMN(AC17)-23,FALSE),"")</f>
        <v/>
      </c>
      <c r="AD18" s="1" t="str">
        <f>IFERROR(VLOOKUP($A18,rcb_bowling!$B:$M,COLUMN(AD17)-23,FALSE),"")</f>
        <v/>
      </c>
      <c r="AE18" s="1" t="str">
        <f>IFERROR(VLOOKUP($A18,rcb_bowling!$B:$M,COLUMN(AE17)-23,FALSE),"")</f>
        <v/>
      </c>
      <c r="AF18" s="1" t="str">
        <f>IFERROR(VLOOKUP($A18,rcb_bowling!$B:$M,COLUMN(AF17)-23,FALSE),"")</f>
        <v/>
      </c>
      <c r="AG18" s="1" t="str">
        <f>IFERROR(VLOOKUP($A18,rcb_bowling!$B:$M,COLUMN(AG17)-23,FALSE),"")</f>
        <v/>
      </c>
      <c r="AH18" s="1" t="str">
        <f>IFERROR(VLOOKUP($A18,rcb_bowling!$B:$M,COLUMN(AH17)-23,FALSE),"")</f>
        <v/>
      </c>
      <c r="AI18" s="1" t="str">
        <f>IFERROR(VLOOKUP($A18,rcb_bowling!$B:$M,COLUMN(AI17)-23,FALSE),"")</f>
        <v/>
      </c>
      <c r="AJ18" s="23">
        <f>IFERROR((M18 - VALUE(SUBSTITUTE(Q18,"*","")))/(O18-1),0)</f>
        <v>19.3</v>
      </c>
      <c r="AK18" s="22">
        <f>IFERROR(F18/E18,"")</f>
        <v>0</v>
      </c>
      <c r="AL18" s="22">
        <f>IFERROR(J18/E18,"")</f>
        <v>0.16666666666666666</v>
      </c>
      <c r="AM18" s="22">
        <f>IFERROR(AJ18*1 + AK18*25 + AL18*15,"")</f>
        <v>21.8</v>
      </c>
      <c r="AN18" s="22">
        <f>IFERROR(AJ18*1 + AK18*25 + AL18*15 + IFERROR(K18/E18,"")*15,"")</f>
        <v>21.8</v>
      </c>
      <c r="AO18" s="31">
        <f>IFERROR(AVERAGE(RANK(AJ18,$AJ$2:$AJ$24),RANK(AK18,$AK$2:$AK$24),RANK(AL18,$AL$2:$AL$24)),"")</f>
        <v>8.6666666666666661</v>
      </c>
      <c r="AP18" s="20">
        <f>IFERROR(RANK(AO18,$AO$2:$AO$24,1),"")</f>
        <v>12</v>
      </c>
      <c r="AQ18" s="49">
        <f>MAX(E18,N18,Z18)</f>
        <v>12</v>
      </c>
      <c r="AR18" s="49" t="str">
        <f>A18</f>
        <v>Rajat Patidar</v>
      </c>
    </row>
    <row r="19" spans="1:44" x14ac:dyDescent="0.2">
      <c r="A19" s="3" t="s">
        <v>20</v>
      </c>
      <c r="B19" s="1" t="s">
        <v>12</v>
      </c>
      <c r="C19" s="4" t="s">
        <v>70</v>
      </c>
      <c r="D19" s="3">
        <f>IFERROR(VLOOKUP($A19,rcb_mvp!$B:$K,COLUMN(D18)-2,FALSE),"")</f>
        <v>59</v>
      </c>
      <c r="E19" s="1">
        <f>IFERROR(VLOOKUP($A19,rcb_mvp!$B:$K,COLUMN(E18)-2,FALSE),"")</f>
        <v>7</v>
      </c>
      <c r="F19" s="1">
        <f>IFERROR(VLOOKUP($A19,rcb_mvp!$B:$K,COLUMN(F18)-2,FALSE),"")</f>
        <v>2</v>
      </c>
      <c r="G19" s="1">
        <f>IFERROR(VLOOKUP($A19,rcb_mvp!$B:$K,COLUMN(G18)-2,FALSE),"")</f>
        <v>10</v>
      </c>
      <c r="H19" s="1">
        <f>IFERROR(VLOOKUP($A19,rcb_mvp!$B:$K,COLUMN(H18)-2,FALSE),"")</f>
        <v>4</v>
      </c>
      <c r="I19" s="1">
        <f>IFERROR(VLOOKUP($A19,rcb_mvp!$B:$K,COLUMN(I18)-2,FALSE),"")</f>
        <v>7</v>
      </c>
      <c r="J19" s="1">
        <f>IFERROR(VLOOKUP($A19,rcb_mvp!$B:$K,COLUMN(J18)-2,FALSE),"")</f>
        <v>3</v>
      </c>
      <c r="K19" s="1">
        <f>IFERROR(VLOOKUP($A19,rcb_mvp!$B:$K,COLUMN(K18)-2,FALSE),"")</f>
        <v>0</v>
      </c>
      <c r="L19" s="4">
        <f>IFERROR(VLOOKUP($A19,rcb_mvp!$B:$K,COLUMN(L18)-2,FALSE),"")</f>
        <v>0</v>
      </c>
      <c r="M19" s="3">
        <f>IFERROR(VLOOKUP($A19,rcb_batting!$B:$N,COLUMN(M18)-11,FALSE),"")</f>
        <v>87</v>
      </c>
      <c r="N19" s="1">
        <f>IFERROR(VLOOKUP($A19,rcb_batting!$B:$N,COLUMN(N18)-11,FALSE),"")</f>
        <v>7</v>
      </c>
      <c r="O19" s="1">
        <f>IFERROR(VLOOKUP($A19,rcb_batting!$B:$N,COLUMN(O18)-11,FALSE),"")</f>
        <v>6</v>
      </c>
      <c r="P19" s="1">
        <f>IFERROR(VLOOKUP($A19,rcb_batting!$B:$N,COLUMN(P18)-11,FALSE),"")</f>
        <v>1</v>
      </c>
      <c r="Q19" s="1">
        <f>IFERROR(VLOOKUP($A19,rcb_batting!$B:$N,COLUMN(Q18)-11,FALSE),"")</f>
        <v>54</v>
      </c>
      <c r="R19" s="1">
        <f>IFERROR(VLOOKUP($A19,rcb_batting!$B:$N,COLUMN(R18)-11,FALSE),"")</f>
        <v>17.399999999999999</v>
      </c>
      <c r="S19" s="1">
        <f>IFERROR(VLOOKUP($A19,rcb_batting!$B:$N,COLUMN(S18)-11,FALSE),"")</f>
        <v>68</v>
      </c>
      <c r="T19" s="1">
        <f>IFERROR(VLOOKUP($A19,rcb_batting!$B:$N,COLUMN(T18)-11,FALSE),"")</f>
        <v>127.94</v>
      </c>
      <c r="U19" s="1">
        <f>IFERROR(VLOOKUP($A19,rcb_batting!$B:$N,COLUMN(U18)-11,FALSE),"")</f>
        <v>0</v>
      </c>
      <c r="V19" s="1">
        <f>IFERROR(VLOOKUP($A19,rcb_batting!$B:$N,COLUMN(V18)-11,FALSE),"")</f>
        <v>1</v>
      </c>
      <c r="W19" s="1">
        <f>IFERROR(VLOOKUP($A19,rcb_batting!$B:$N,COLUMN(W18)-11,FALSE),"")</f>
        <v>4</v>
      </c>
      <c r="X19" s="4">
        <f>IFERROR(VLOOKUP($A19,rcb_batting!$B:$N,COLUMN(X18)-11,FALSE),"")</f>
        <v>7</v>
      </c>
      <c r="Y19" s="3">
        <f>IFERROR(VLOOKUP($A19,rcb_bowling!$B:$M,COLUMN(Y18)-23,FALSE),"")</f>
        <v>2</v>
      </c>
      <c r="Z19" s="1">
        <f>IFERROR(VLOOKUP($A19,rcb_bowling!$B:$M,COLUMN(Z18)-23,FALSE),"")</f>
        <v>7</v>
      </c>
      <c r="AA19" s="1">
        <f>IFERROR(VLOOKUP($A19,rcb_bowling!$B:$M,COLUMN(AA18)-23,FALSE),"")</f>
        <v>5</v>
      </c>
      <c r="AB19" s="1">
        <f>IFERROR(VLOOKUP($A19,rcb_bowling!$B:$M,COLUMN(AB18)-23,FALSE),"")</f>
        <v>9</v>
      </c>
      <c r="AC19" s="1">
        <f>IFERROR(VLOOKUP($A19,rcb_bowling!$B:$M,COLUMN(AC18)-23,FALSE),"")</f>
        <v>76</v>
      </c>
      <c r="AD19" s="1">
        <f>IFERROR(VLOOKUP($A19,rcb_bowling!$B:$M,COLUMN(AD18)-23,FALSE),"")</f>
        <v>45716</v>
      </c>
      <c r="AE19" s="1">
        <f>IFERROR(VLOOKUP($A19,rcb_bowling!$B:$M,COLUMN(AE18)-23,FALSE),"")</f>
        <v>38</v>
      </c>
      <c r="AF19" s="1">
        <f>IFERROR(VLOOKUP($A19,rcb_bowling!$B:$M,COLUMN(AF18)-23,FALSE),"")</f>
        <v>8.44</v>
      </c>
      <c r="AG19" s="1">
        <f>IFERROR(VLOOKUP($A19,rcb_bowling!$B:$M,COLUMN(AG18)-23,FALSE),"")</f>
        <v>27</v>
      </c>
      <c r="AH19" s="1">
        <f>IFERROR(VLOOKUP($A19,rcb_bowling!$B:$M,COLUMN(AH18)-23,FALSE),"")</f>
        <v>0</v>
      </c>
      <c r="AI19" s="1">
        <f>IFERROR(VLOOKUP($A19,rcb_bowling!$B:$M,COLUMN(AI18)-23,FALSE),"")</f>
        <v>0</v>
      </c>
      <c r="AJ19" s="23">
        <f>IFERROR((M19 - VALUE(SUBSTITUTE(Q19,"*","")))/(O19-1),0)</f>
        <v>6.6</v>
      </c>
      <c r="AK19" s="22">
        <f>IFERROR(F19/E19,"")</f>
        <v>0.2857142857142857</v>
      </c>
      <c r="AL19" s="22">
        <f>IFERROR(J19/E19,"")</f>
        <v>0.42857142857142855</v>
      </c>
      <c r="AM19" s="22">
        <f>IFERROR(AJ19*1 + AK19*25 + AL19*15,"")</f>
        <v>20.171428571428571</v>
      </c>
      <c r="AN19" s="22">
        <f>IFERROR(AJ19*1 + AK19*25 + AL19*15 + IFERROR(K19/E19,"")*15,"")</f>
        <v>20.171428571428571</v>
      </c>
      <c r="AO19" s="31">
        <f>IFERROR(AVERAGE(RANK(AJ19,$AJ$2:$AJ$24),RANK(AK19,$AK$2:$AK$24),RANK(AL19,$AL$2:$AL$24)),"")</f>
        <v>8.3333333333333339</v>
      </c>
      <c r="AP19" s="20">
        <f>IFERROR(RANK(AO19,$AO$2:$AO$24,1),"")</f>
        <v>11</v>
      </c>
      <c r="AQ19" s="49">
        <f>MAX(E19,N19,Z19)</f>
        <v>7</v>
      </c>
      <c r="AR19" s="49" t="str">
        <f>A19</f>
        <v>Liam Livingstone</v>
      </c>
    </row>
    <row r="20" spans="1:44" x14ac:dyDescent="0.2">
      <c r="A20" s="3" t="s">
        <v>24</v>
      </c>
      <c r="B20" s="1" t="s">
        <v>12</v>
      </c>
      <c r="C20" s="4" t="s">
        <v>69</v>
      </c>
      <c r="D20" s="3">
        <f>IFERROR(VLOOKUP($A20,rcb_mvp!$B:$K,COLUMN(D19)-2,FALSE),"")</f>
        <v>20</v>
      </c>
      <c r="E20" s="1">
        <f>IFERROR(VLOOKUP($A20,rcb_mvp!$B:$K,COLUMN(E19)-2,FALSE),"")</f>
        <v>2</v>
      </c>
      <c r="F20" s="1">
        <f>IFERROR(VLOOKUP($A20,rcb_mvp!$B:$K,COLUMN(F19)-2,FALSE),"")</f>
        <v>1</v>
      </c>
      <c r="G20" s="1">
        <f>IFERROR(VLOOKUP($A20,rcb_mvp!$B:$K,COLUMN(G19)-2,FALSE),"")</f>
        <v>14</v>
      </c>
      <c r="H20" s="1">
        <f>IFERROR(VLOOKUP($A20,rcb_mvp!$B:$K,COLUMN(H19)-2,FALSE),"")</f>
        <v>0</v>
      </c>
      <c r="I20" s="1">
        <f>IFERROR(VLOOKUP($A20,rcb_mvp!$B:$K,COLUMN(I19)-2,FALSE),"")</f>
        <v>0</v>
      </c>
      <c r="J20" s="1">
        <f>IFERROR(VLOOKUP($A20,rcb_mvp!$B:$K,COLUMN(J19)-2,FALSE),"")</f>
        <v>1</v>
      </c>
      <c r="K20" s="1">
        <f>IFERROR(VLOOKUP($A20,rcb_mvp!$B:$K,COLUMN(K19)-2,FALSE),"")</f>
        <v>0</v>
      </c>
      <c r="L20" s="4">
        <f>IFERROR(VLOOKUP($A20,rcb_mvp!$B:$K,COLUMN(L19)-2,FALSE),"")</f>
        <v>0</v>
      </c>
      <c r="M20" s="3" t="str">
        <f>IFERROR(VLOOKUP($A20,rcb_batting!$B:$N,COLUMN(M19)-11,FALSE),"")</f>
        <v/>
      </c>
      <c r="N20" s="1" t="str">
        <f>IFERROR(VLOOKUP($A20,rcb_batting!$B:$N,COLUMN(N19)-11,FALSE),"")</f>
        <v/>
      </c>
      <c r="O20" s="1" t="str">
        <f>IFERROR(VLOOKUP($A20,rcb_batting!$B:$N,COLUMN(O19)-11,FALSE),"")</f>
        <v/>
      </c>
      <c r="P20" s="1" t="str">
        <f>IFERROR(VLOOKUP($A20,rcb_batting!$B:$N,COLUMN(P19)-11,FALSE),"")</f>
        <v/>
      </c>
      <c r="Q20" s="1" t="str">
        <f>IFERROR(VLOOKUP($A20,rcb_batting!$B:$N,COLUMN(Q19)-11,FALSE),"")</f>
        <v/>
      </c>
      <c r="R20" s="1" t="str">
        <f>IFERROR(VLOOKUP($A20,rcb_batting!$B:$N,COLUMN(R19)-11,FALSE),"")</f>
        <v/>
      </c>
      <c r="S20" s="1" t="str">
        <f>IFERROR(VLOOKUP($A20,rcb_batting!$B:$N,COLUMN(S19)-11,FALSE),"")</f>
        <v/>
      </c>
      <c r="T20" s="1" t="str">
        <f>IFERROR(VLOOKUP($A20,rcb_batting!$B:$N,COLUMN(T19)-11,FALSE),"")</f>
        <v/>
      </c>
      <c r="U20" s="1" t="str">
        <f>IFERROR(VLOOKUP($A20,rcb_batting!$B:$N,COLUMN(U19)-11,FALSE),"")</f>
        <v/>
      </c>
      <c r="V20" s="1" t="str">
        <f>IFERROR(VLOOKUP($A20,rcb_batting!$B:$N,COLUMN(V19)-11,FALSE),"")</f>
        <v/>
      </c>
      <c r="W20" s="1" t="str">
        <f>IFERROR(VLOOKUP($A20,rcb_batting!$B:$N,COLUMN(W19)-11,FALSE),"")</f>
        <v/>
      </c>
      <c r="X20" s="4" t="str">
        <f>IFERROR(VLOOKUP($A20,rcb_batting!$B:$N,COLUMN(X19)-11,FALSE),"")</f>
        <v/>
      </c>
      <c r="Y20" s="3">
        <f>IFERROR(VLOOKUP($A20,rcb_bowling!$B:$M,COLUMN(Y19)-23,FALSE),"")</f>
        <v>1</v>
      </c>
      <c r="Z20" s="1">
        <f>IFERROR(VLOOKUP($A20,rcb_bowling!$B:$M,COLUMN(Z19)-23,FALSE),"")</f>
        <v>2</v>
      </c>
      <c r="AA20" s="1">
        <f>IFERROR(VLOOKUP($A20,rcb_bowling!$B:$M,COLUMN(AA19)-23,FALSE),"")</f>
        <v>2</v>
      </c>
      <c r="AB20" s="1">
        <f>IFERROR(VLOOKUP($A20,rcb_bowling!$B:$M,COLUMN(AB19)-23,FALSE),"")</f>
        <v>6</v>
      </c>
      <c r="AC20" s="1">
        <f>IFERROR(VLOOKUP($A20,rcb_bowling!$B:$M,COLUMN(AC19)-23,FALSE),"")</f>
        <v>70</v>
      </c>
      <c r="AD20" s="1" t="str">
        <f>IFERROR(VLOOKUP($A20,rcb_bowling!$B:$M,COLUMN(AD19)-23,FALSE),"")</f>
        <v>35/1</v>
      </c>
      <c r="AE20" s="1">
        <f>IFERROR(VLOOKUP($A20,rcb_bowling!$B:$M,COLUMN(AE19)-23,FALSE),"")</f>
        <v>70</v>
      </c>
      <c r="AF20" s="1">
        <f>IFERROR(VLOOKUP($A20,rcb_bowling!$B:$M,COLUMN(AF19)-23,FALSE),"")</f>
        <v>11.66</v>
      </c>
      <c r="AG20" s="1">
        <f>IFERROR(VLOOKUP($A20,rcb_bowling!$B:$M,COLUMN(AG19)-23,FALSE),"")</f>
        <v>36</v>
      </c>
      <c r="AH20" s="1">
        <f>IFERROR(VLOOKUP($A20,rcb_bowling!$B:$M,COLUMN(AH19)-23,FALSE),"")</f>
        <v>0</v>
      </c>
      <c r="AI20" s="1">
        <f>IFERROR(VLOOKUP($A20,rcb_bowling!$B:$M,COLUMN(AI19)-23,FALSE),"")</f>
        <v>0</v>
      </c>
      <c r="AJ20" s="23">
        <f>IFERROR((M20 - VALUE(SUBSTITUTE(Q20,"*","")))/(O20-1),0)</f>
        <v>0</v>
      </c>
      <c r="AK20" s="22">
        <f>IFERROR(F20/E20,"")</f>
        <v>0.5</v>
      </c>
      <c r="AL20" s="22">
        <f>IFERROR(J20/E20,"")</f>
        <v>0.5</v>
      </c>
      <c r="AM20" s="22">
        <f>IFERROR(AJ20*1 + AK20*25 + AL20*15,"")</f>
        <v>20</v>
      </c>
      <c r="AN20" s="22">
        <f>IFERROR(AJ20*1 + AK20*25 + AL20*15 + IFERROR(K20/E20,"")*15,"")</f>
        <v>20</v>
      </c>
      <c r="AO20" s="31">
        <f>IFERROR(AVERAGE(RANK(AJ20,$AJ$2:$AJ$24),RANK(AK20,$AK$2:$AK$24),RANK(AL20,$AL$2:$AL$24)),"")</f>
        <v>8</v>
      </c>
      <c r="AP20" s="20">
        <f>IFERROR(RANK(AO20,$AO$2:$AO$24,1),"")</f>
        <v>9</v>
      </c>
      <c r="AQ20" s="49">
        <f>MAX(E20,N20,Z20)</f>
        <v>2</v>
      </c>
      <c r="AR20" s="49" t="str">
        <f>A20</f>
        <v>Rasikh Dar</v>
      </c>
    </row>
    <row r="21" spans="1:44" x14ac:dyDescent="0.2">
      <c r="A21" s="3" t="s">
        <v>82</v>
      </c>
      <c r="B21" s="1" t="s">
        <v>12</v>
      </c>
      <c r="C21" s="4" t="s">
        <v>70</v>
      </c>
      <c r="D21" s="3">
        <f>IFERROR(VLOOKUP($A21,rcb_mvp!$B:$K,COLUMN(D20)-2,FALSE),"")</f>
        <v>35.5</v>
      </c>
      <c r="E21" s="1">
        <f>IFERROR(VLOOKUP($A21,rcb_mvp!$B:$K,COLUMN(E20)-2,FALSE),"")</f>
        <v>2</v>
      </c>
      <c r="F21" s="1">
        <f>IFERROR(VLOOKUP($A21,rcb_mvp!$B:$K,COLUMN(F20)-2,FALSE),"")</f>
        <v>0</v>
      </c>
      <c r="G21" s="1">
        <f>IFERROR(VLOOKUP($A21,rcb_mvp!$B:$K,COLUMN(G20)-2,FALSE),"")</f>
        <v>0</v>
      </c>
      <c r="H21" s="1">
        <f>IFERROR(VLOOKUP($A21,rcb_mvp!$B:$K,COLUMN(H20)-2,FALSE),"")</f>
        <v>9</v>
      </c>
      <c r="I21" s="1">
        <f>IFERROR(VLOOKUP($A21,rcb_mvp!$B:$K,COLUMN(I20)-2,FALSE),"")</f>
        <v>3</v>
      </c>
      <c r="J21" s="1">
        <f>IFERROR(VLOOKUP($A21,rcb_mvp!$B:$K,COLUMN(J20)-2,FALSE),"")</f>
        <v>1</v>
      </c>
      <c r="K21" s="1">
        <f>IFERROR(VLOOKUP($A21,rcb_mvp!$B:$K,COLUMN(K20)-2,FALSE),"")</f>
        <v>0</v>
      </c>
      <c r="L21" s="4">
        <f>IFERROR(VLOOKUP($A21,rcb_mvp!$B:$K,COLUMN(L20)-2,FALSE),"")</f>
        <v>0</v>
      </c>
      <c r="M21" s="3">
        <f>IFERROR(VLOOKUP($A21,rcb_batting!$B:$N,COLUMN(M20)-11,FALSE),"")</f>
        <v>67</v>
      </c>
      <c r="N21" s="1">
        <f>IFERROR(VLOOKUP($A21,rcb_batting!$B:$N,COLUMN(N20)-11,FALSE),"")</f>
        <v>2</v>
      </c>
      <c r="O21" s="1">
        <f>IFERROR(VLOOKUP($A21,rcb_batting!$B:$N,COLUMN(O20)-11,FALSE),"")</f>
        <v>2</v>
      </c>
      <c r="P21" s="1">
        <f>IFERROR(VLOOKUP($A21,rcb_batting!$B:$N,COLUMN(P20)-11,FALSE),"")</f>
        <v>0</v>
      </c>
      <c r="Q21" s="1">
        <f>IFERROR(VLOOKUP($A21,rcb_batting!$B:$N,COLUMN(Q20)-11,FALSE),"")</f>
        <v>55</v>
      </c>
      <c r="R21" s="1">
        <f>IFERROR(VLOOKUP($A21,rcb_batting!$B:$N,COLUMN(R20)-11,FALSE),"")</f>
        <v>33.5</v>
      </c>
      <c r="S21" s="1">
        <f>IFERROR(VLOOKUP($A21,rcb_batting!$B:$N,COLUMN(S20)-11,FALSE),"")</f>
        <v>39</v>
      </c>
      <c r="T21" s="1">
        <f>IFERROR(VLOOKUP($A21,rcb_batting!$B:$N,COLUMN(T20)-11,FALSE),"")</f>
        <v>171.79</v>
      </c>
      <c r="U21" s="1">
        <f>IFERROR(VLOOKUP($A21,rcb_batting!$B:$N,COLUMN(U20)-11,FALSE),"")</f>
        <v>0</v>
      </c>
      <c r="V21" s="1">
        <f>IFERROR(VLOOKUP($A21,rcb_batting!$B:$N,COLUMN(V20)-11,FALSE),"")</f>
        <v>1</v>
      </c>
      <c r="W21" s="1">
        <f>IFERROR(VLOOKUP($A21,rcb_batting!$B:$N,COLUMN(W20)-11,FALSE),"")</f>
        <v>9</v>
      </c>
      <c r="X21" s="4">
        <f>IFERROR(VLOOKUP($A21,rcb_batting!$B:$N,COLUMN(X20)-11,FALSE),"")</f>
        <v>3</v>
      </c>
      <c r="Y21" s="3" t="str">
        <f>IFERROR(VLOOKUP($A21,rcb_bowling!$B:$M,COLUMN(Y20)-23,FALSE),"")</f>
        <v/>
      </c>
      <c r="Z21" s="1" t="str">
        <f>IFERROR(VLOOKUP($A21,rcb_bowling!$B:$M,COLUMN(Z20)-23,FALSE),"")</f>
        <v/>
      </c>
      <c r="AA21" s="1" t="str">
        <f>IFERROR(VLOOKUP($A21,rcb_bowling!$B:$M,COLUMN(AA20)-23,FALSE),"")</f>
        <v/>
      </c>
      <c r="AB21" s="1" t="str">
        <f>IFERROR(VLOOKUP($A21,rcb_bowling!$B:$M,COLUMN(AB20)-23,FALSE),"")</f>
        <v/>
      </c>
      <c r="AC21" s="1" t="str">
        <f>IFERROR(VLOOKUP($A21,rcb_bowling!$B:$M,COLUMN(AC20)-23,FALSE),"")</f>
        <v/>
      </c>
      <c r="AD21" s="1" t="str">
        <f>IFERROR(VLOOKUP($A21,rcb_bowling!$B:$M,COLUMN(AD20)-23,FALSE),"")</f>
        <v/>
      </c>
      <c r="AE21" s="1" t="str">
        <f>IFERROR(VLOOKUP($A21,rcb_bowling!$B:$M,COLUMN(AE20)-23,FALSE),"")</f>
        <v/>
      </c>
      <c r="AF21" s="1" t="str">
        <f>IFERROR(VLOOKUP($A21,rcb_bowling!$B:$M,COLUMN(AF20)-23,FALSE),"")</f>
        <v/>
      </c>
      <c r="AG21" s="1" t="str">
        <f>IFERROR(VLOOKUP($A21,rcb_bowling!$B:$M,COLUMN(AG20)-23,FALSE),"")</f>
        <v/>
      </c>
      <c r="AH21" s="1" t="str">
        <f>IFERROR(VLOOKUP($A21,rcb_bowling!$B:$M,COLUMN(AH20)-23,FALSE),"")</f>
        <v/>
      </c>
      <c r="AI21" s="1" t="str">
        <f>IFERROR(VLOOKUP($A21,rcb_bowling!$B:$M,COLUMN(AI20)-23,FALSE),"")</f>
        <v/>
      </c>
      <c r="AJ21" s="23">
        <f>IFERROR((M21 - VALUE(SUBSTITUTE(Q21,"*","")))/(O21-1),0)</f>
        <v>12</v>
      </c>
      <c r="AK21" s="22">
        <f>IFERROR(F21/E21,"")</f>
        <v>0</v>
      </c>
      <c r="AL21" s="22">
        <f>IFERROR(J21/E21,"")</f>
        <v>0.5</v>
      </c>
      <c r="AM21" s="22">
        <f>IFERROR(AJ21*1 + AK21*25 + AL21*15,"")</f>
        <v>19.5</v>
      </c>
      <c r="AN21" s="22">
        <f>IFERROR(AJ21*1 + AK21*25 + AL21*15 + IFERROR(K21/E21,"")*15,"")</f>
        <v>19.5</v>
      </c>
      <c r="AO21" s="31">
        <f>IFERROR(AVERAGE(RANK(AJ21,$AJ$2:$AJ$24),RANK(AK21,$AK$2:$AK$24),RANK(AL21,$AL$2:$AL$24)),"")</f>
        <v>7.666666666666667</v>
      </c>
      <c r="AP21" s="20">
        <f>IFERROR(RANK(AO21,$AO$2:$AO$24,1),"")</f>
        <v>7</v>
      </c>
      <c r="AQ21" s="49">
        <f>MAX(E21,N21,Z21)</f>
        <v>2</v>
      </c>
      <c r="AR21" s="49" t="str">
        <f>A21</f>
        <v>Jacob Bethell</v>
      </c>
    </row>
    <row r="22" spans="1:44" x14ac:dyDescent="0.2">
      <c r="A22" s="3" t="s">
        <v>79</v>
      </c>
      <c r="B22" s="1" t="s">
        <v>12</v>
      </c>
      <c r="C22" s="4" t="s">
        <v>70</v>
      </c>
      <c r="D22" s="3">
        <f>IFERROR(VLOOKUP($A22,rcb_mvp!$B:$K,COLUMN(D21)-2,FALSE),"")</f>
        <v>2.5</v>
      </c>
      <c r="E22" s="1">
        <f>IFERROR(VLOOKUP($A22,rcb_mvp!$B:$K,COLUMN(E21)-2,FALSE),"")</f>
        <v>1</v>
      </c>
      <c r="F22" s="1">
        <f>IFERROR(VLOOKUP($A22,rcb_mvp!$B:$K,COLUMN(F21)-2,FALSE),"")</f>
        <v>0</v>
      </c>
      <c r="G22" s="1">
        <f>IFERROR(VLOOKUP($A22,rcb_mvp!$B:$K,COLUMN(G21)-2,FALSE),"")</f>
        <v>0</v>
      </c>
      <c r="H22" s="1">
        <f>IFERROR(VLOOKUP($A22,rcb_mvp!$B:$K,COLUMN(H21)-2,FALSE),"")</f>
        <v>0</v>
      </c>
      <c r="I22" s="1">
        <f>IFERROR(VLOOKUP($A22,rcb_mvp!$B:$K,COLUMN(I21)-2,FALSE),"")</f>
        <v>0</v>
      </c>
      <c r="J22" s="1">
        <f>IFERROR(VLOOKUP($A22,rcb_mvp!$B:$K,COLUMN(J21)-2,FALSE),"")</f>
        <v>1</v>
      </c>
      <c r="K22" s="1">
        <f>IFERROR(VLOOKUP($A22,rcb_mvp!$B:$K,COLUMN(K21)-2,FALSE),"")</f>
        <v>0</v>
      </c>
      <c r="L22" s="4">
        <f>IFERROR(VLOOKUP($A22,rcb_mvp!$B:$K,COLUMN(L21)-2,FALSE),"")</f>
        <v>0</v>
      </c>
      <c r="M22" s="3">
        <f>IFERROR(VLOOKUP($A22,rcb_batting!$B:$N,COLUMN(M21)-11,FALSE),"")</f>
        <v>1</v>
      </c>
      <c r="N22" s="1">
        <f>IFERROR(VLOOKUP($A22,rcb_batting!$B:$N,COLUMN(N21)-11,FALSE),"")</f>
        <v>1</v>
      </c>
      <c r="O22" s="1">
        <f>IFERROR(VLOOKUP($A22,rcb_batting!$B:$N,COLUMN(O21)-11,FALSE),"")</f>
        <v>1</v>
      </c>
      <c r="P22" s="1">
        <f>IFERROR(VLOOKUP($A22,rcb_batting!$B:$N,COLUMN(P21)-11,FALSE),"")</f>
        <v>0</v>
      </c>
      <c r="Q22" s="1">
        <f>IFERROR(VLOOKUP($A22,rcb_batting!$B:$N,COLUMN(Q21)-11,FALSE),"")</f>
        <v>1</v>
      </c>
      <c r="R22" s="1">
        <f>IFERROR(VLOOKUP($A22,rcb_batting!$B:$N,COLUMN(R21)-11,FALSE),"")</f>
        <v>1</v>
      </c>
      <c r="S22" s="1">
        <f>IFERROR(VLOOKUP($A22,rcb_batting!$B:$N,COLUMN(S21)-11,FALSE),"")</f>
        <v>4</v>
      </c>
      <c r="T22" s="1">
        <f>IFERROR(VLOOKUP($A22,rcb_batting!$B:$N,COLUMN(T21)-11,FALSE),"")</f>
        <v>25</v>
      </c>
      <c r="U22" s="1">
        <f>IFERROR(VLOOKUP($A22,rcb_batting!$B:$N,COLUMN(U21)-11,FALSE),"")</f>
        <v>0</v>
      </c>
      <c r="V22" s="1">
        <f>IFERROR(VLOOKUP($A22,rcb_batting!$B:$N,COLUMN(V21)-11,FALSE),"")</f>
        <v>0</v>
      </c>
      <c r="W22" s="1">
        <f>IFERROR(VLOOKUP($A22,rcb_batting!$B:$N,COLUMN(W21)-11,FALSE),"")</f>
        <v>0</v>
      </c>
      <c r="X22" s="4">
        <f>IFERROR(VLOOKUP($A22,rcb_batting!$B:$N,COLUMN(X21)-11,FALSE),"")</f>
        <v>0</v>
      </c>
      <c r="Y22" s="3" t="str">
        <f>IFERROR(VLOOKUP($A22,rcb_bowling!$B:$M,COLUMN(Y21)-23,FALSE),"")</f>
        <v/>
      </c>
      <c r="Z22" s="1" t="str">
        <f>IFERROR(VLOOKUP($A22,rcb_bowling!$B:$M,COLUMN(Z21)-23,FALSE),"")</f>
        <v/>
      </c>
      <c r="AA22" s="1" t="str">
        <f>IFERROR(VLOOKUP($A22,rcb_bowling!$B:$M,COLUMN(AA21)-23,FALSE),"")</f>
        <v/>
      </c>
      <c r="AB22" s="1" t="str">
        <f>IFERROR(VLOOKUP($A22,rcb_bowling!$B:$M,COLUMN(AB21)-23,FALSE),"")</f>
        <v/>
      </c>
      <c r="AC22" s="1" t="str">
        <f>IFERROR(VLOOKUP($A22,rcb_bowling!$B:$M,COLUMN(AC21)-23,FALSE),"")</f>
        <v/>
      </c>
      <c r="AD22" s="1" t="str">
        <f>IFERROR(VLOOKUP($A22,rcb_bowling!$B:$M,COLUMN(AD21)-23,FALSE),"")</f>
        <v/>
      </c>
      <c r="AE22" s="1" t="str">
        <f>IFERROR(VLOOKUP($A22,rcb_bowling!$B:$M,COLUMN(AE21)-23,FALSE),"")</f>
        <v/>
      </c>
      <c r="AF22" s="1" t="str">
        <f>IFERROR(VLOOKUP($A22,rcb_bowling!$B:$M,COLUMN(AF21)-23,FALSE),"")</f>
        <v/>
      </c>
      <c r="AG22" s="1" t="str">
        <f>IFERROR(VLOOKUP($A22,rcb_bowling!$B:$M,COLUMN(AG21)-23,FALSE),"")</f>
        <v/>
      </c>
      <c r="AH22" s="1" t="str">
        <f>IFERROR(VLOOKUP($A22,rcb_bowling!$B:$M,COLUMN(AH21)-23,FALSE),"")</f>
        <v/>
      </c>
      <c r="AI22" s="1" t="str">
        <f>IFERROR(VLOOKUP($A22,rcb_bowling!$B:$M,COLUMN(AI21)-23,FALSE),"")</f>
        <v/>
      </c>
      <c r="AJ22" s="23">
        <f>IFERROR((M22 - VALUE(SUBSTITUTE(Q22,"*","")))/(O22-1),0)</f>
        <v>0</v>
      </c>
      <c r="AK22" s="22">
        <f>IFERROR(F22/E22,"")</f>
        <v>0</v>
      </c>
      <c r="AL22" s="22">
        <f>IFERROR(J22/E22,"")</f>
        <v>1</v>
      </c>
      <c r="AM22" s="22">
        <f>IFERROR(AJ22*1 + AK22*25 + AL22*15,"")</f>
        <v>15</v>
      </c>
      <c r="AN22" s="22">
        <f>IFERROR(AJ22*1 + AK22*25 + AL22*15 + IFERROR(K22/E22,"")*15,"")</f>
        <v>15</v>
      </c>
      <c r="AO22" s="31">
        <f>IFERROR(AVERAGE(RANK(AJ22,$AJ$2:$AJ$24),RANK(AK22,$AK$2:$AK$24),RANK(AL22,$AL$2:$AL$24)),"")</f>
        <v>7.666666666666667</v>
      </c>
      <c r="AP22" s="20">
        <f>IFERROR(RANK(AO22,$AO$2:$AO$24,1),"")</f>
        <v>7</v>
      </c>
      <c r="AQ22" s="49">
        <f>MAX(E22,N22,Z22)</f>
        <v>1</v>
      </c>
      <c r="AR22" s="49" t="str">
        <f>A22</f>
        <v>Manoj Bhandage</v>
      </c>
    </row>
    <row r="23" spans="1:44" x14ac:dyDescent="0.2">
      <c r="A23" s="3" t="s">
        <v>22</v>
      </c>
      <c r="B23" s="91" t="s">
        <v>12</v>
      </c>
      <c r="C23" s="4" t="s">
        <v>69</v>
      </c>
      <c r="D23" s="3">
        <f>IFERROR(VLOOKUP($A23,rcb_mvp!$B:$K,COLUMN(D21)-2,FALSE),"")</f>
        <v>103</v>
      </c>
      <c r="E23" s="91">
        <f>IFERROR(VLOOKUP($A23,rcb_mvp!$B:$K,COLUMN(E21)-2,FALSE),"")</f>
        <v>11</v>
      </c>
      <c r="F23" s="91">
        <f>IFERROR(VLOOKUP($A23,rcb_mvp!$B:$K,COLUMN(F21)-2,FALSE),"")</f>
        <v>5</v>
      </c>
      <c r="G23" s="91">
        <f>IFERROR(VLOOKUP($A23,rcb_mvp!$B:$K,COLUMN(G21)-2,FALSE),"")</f>
        <v>83</v>
      </c>
      <c r="H23" s="91">
        <f>IFERROR(VLOOKUP($A23,rcb_mvp!$B:$K,COLUMN(H21)-2,FALSE),"")</f>
        <v>0</v>
      </c>
      <c r="I23" s="91">
        <f>IFERROR(VLOOKUP($A23,rcb_mvp!$B:$K,COLUMN(I21)-2,FALSE),"")</f>
        <v>0</v>
      </c>
      <c r="J23" s="91">
        <f>IFERROR(VLOOKUP($A23,rcb_mvp!$B:$K,COLUMN(J21)-2,FALSE),"")</f>
        <v>1</v>
      </c>
      <c r="K23" s="91">
        <f>IFERROR(VLOOKUP($A23,rcb_mvp!$B:$K,COLUMN(K21)-2,FALSE),"")</f>
        <v>0</v>
      </c>
      <c r="L23" s="4">
        <f>IFERROR(VLOOKUP($A23,rcb_mvp!$B:$K,COLUMN(L21)-2,FALSE),"")</f>
        <v>0</v>
      </c>
      <c r="M23" s="3" t="str">
        <f>IFERROR(VLOOKUP($A23,rcb_batting!$B:$N,COLUMN(M21)-11,FALSE),"")</f>
        <v/>
      </c>
      <c r="N23" s="91" t="str">
        <f>IFERROR(VLOOKUP($A23,rcb_batting!$B:$N,COLUMN(N21)-11,FALSE),"")</f>
        <v/>
      </c>
      <c r="O23" s="91" t="str">
        <f>IFERROR(VLOOKUP($A23,rcb_batting!$B:$N,COLUMN(O21)-11,FALSE),"")</f>
        <v/>
      </c>
      <c r="P23" s="91" t="str">
        <f>IFERROR(VLOOKUP($A23,rcb_batting!$B:$N,COLUMN(P21)-11,FALSE),"")</f>
        <v/>
      </c>
      <c r="Q23" s="91" t="str">
        <f>IFERROR(VLOOKUP($A23,rcb_batting!$B:$N,COLUMN(Q21)-11,FALSE),"")</f>
        <v/>
      </c>
      <c r="R23" s="91" t="str">
        <f>IFERROR(VLOOKUP($A23,rcb_batting!$B:$N,COLUMN(R21)-11,FALSE),"")</f>
        <v/>
      </c>
      <c r="S23" s="91" t="str">
        <f>IFERROR(VLOOKUP($A23,rcb_batting!$B:$N,COLUMN(S21)-11,FALSE),"")</f>
        <v/>
      </c>
      <c r="T23" s="91" t="str">
        <f>IFERROR(VLOOKUP($A23,rcb_batting!$B:$N,COLUMN(T21)-11,FALSE),"")</f>
        <v/>
      </c>
      <c r="U23" s="91" t="str">
        <f>IFERROR(VLOOKUP($A23,rcb_batting!$B:$N,COLUMN(U21)-11,FALSE),"")</f>
        <v/>
      </c>
      <c r="V23" s="91" t="str">
        <f>IFERROR(VLOOKUP($A23,rcb_batting!$B:$N,COLUMN(V21)-11,FALSE),"")</f>
        <v/>
      </c>
      <c r="W23" s="91" t="str">
        <f>IFERROR(VLOOKUP($A23,rcb_batting!$B:$N,COLUMN(W21)-11,FALSE),"")</f>
        <v/>
      </c>
      <c r="X23" s="4" t="str">
        <f>IFERROR(VLOOKUP($A23,rcb_batting!$B:$N,COLUMN(X21)-11,FALSE),"")</f>
        <v/>
      </c>
      <c r="Y23" s="3">
        <f>IFERROR(VLOOKUP($A23,rcb_bowling!$B:$M,COLUMN(Y21)-23,FALSE),"")</f>
        <v>5</v>
      </c>
      <c r="Z23" s="91">
        <f>IFERROR(VLOOKUP($A23,rcb_bowling!$B:$M,COLUMN(Z21)-23,FALSE),"")</f>
        <v>11</v>
      </c>
      <c r="AA23" s="91">
        <f>IFERROR(VLOOKUP($A23,rcb_bowling!$B:$M,COLUMN(AA21)-23,FALSE),"")</f>
        <v>11</v>
      </c>
      <c r="AB23" s="91">
        <f>IFERROR(VLOOKUP($A23,rcb_bowling!$B:$M,COLUMN(AB21)-23,FALSE),"")</f>
        <v>42</v>
      </c>
      <c r="AC23" s="91">
        <f>IFERROR(VLOOKUP($A23,rcb_bowling!$B:$M,COLUMN(AC21)-23,FALSE),"")</f>
        <v>367</v>
      </c>
      <c r="AD23" s="91">
        <f>IFERROR(VLOOKUP($A23,rcb_bowling!$B:$M,COLUMN(AD21)-23,FALSE),"")</f>
        <v>45714</v>
      </c>
      <c r="AE23" s="91">
        <f>IFERROR(VLOOKUP($A23,rcb_bowling!$B:$M,COLUMN(AE21)-23,FALSE),"")</f>
        <v>73.400000000000006</v>
      </c>
      <c r="AF23" s="91">
        <f>IFERROR(VLOOKUP($A23,rcb_bowling!$B:$M,COLUMN(AF21)-23,FALSE),"")</f>
        <v>8.73</v>
      </c>
      <c r="AG23" s="91">
        <f>IFERROR(VLOOKUP($A23,rcb_bowling!$B:$M,COLUMN(AG21)-23,FALSE),"")</f>
        <v>50.4</v>
      </c>
      <c r="AH23" s="91">
        <f>IFERROR(VLOOKUP($A23,rcb_bowling!$B:$M,COLUMN(AH21)-23,FALSE),"")</f>
        <v>0</v>
      </c>
      <c r="AI23" s="91">
        <f>IFERROR(VLOOKUP($A23,rcb_bowling!$B:$M,COLUMN(AI21)-23,FALSE),"")</f>
        <v>0</v>
      </c>
      <c r="AJ23" s="23">
        <f>IFERROR((M23 - VALUE(SUBSTITUTE(Q23,"*","")))/(O23-1),0)</f>
        <v>0</v>
      </c>
      <c r="AK23" s="92">
        <f>IFERROR(F23/E23,"")</f>
        <v>0.45454545454545453</v>
      </c>
      <c r="AL23" s="92">
        <f>IFERROR(J23/E23,"")</f>
        <v>9.0909090909090912E-2</v>
      </c>
      <c r="AM23" s="92">
        <f>IFERROR(AJ23*1 + AK23*25 + AL23*15,"")</f>
        <v>12.727272727272727</v>
      </c>
      <c r="AN23" s="92">
        <f>IFERROR(AJ23*1 + AK23*25 + AL23*15 + IFERROR(K23/E23,"")*15,"")</f>
        <v>12.727272727272727</v>
      </c>
      <c r="AO23" s="31">
        <f>IFERROR(AVERAGE(RANK(AJ23,$AJ$2:$AJ$24),RANK(AK23,$AK$2:$AK$24),RANK(AL23,$AL$2:$AL$24)),"")</f>
        <v>11.333333333333334</v>
      </c>
      <c r="AP23" s="20">
        <f>IFERROR(RANK(AO23,$AO$2:$AO$24,1),"")</f>
        <v>17</v>
      </c>
      <c r="AQ23" s="49">
        <f>MAX(E23,N23,Z23)</f>
        <v>11</v>
      </c>
      <c r="AR23" s="49" t="str">
        <f>A23</f>
        <v>Suyash Sharma</v>
      </c>
    </row>
    <row r="24" spans="1:44" ht="12.75" thickBot="1" x14ac:dyDescent="0.25">
      <c r="A24" s="5" t="s">
        <v>411</v>
      </c>
      <c r="B24" s="6" t="s">
        <v>12</v>
      </c>
      <c r="C24" s="7"/>
      <c r="D24" s="5">
        <f>IFERROR(VLOOKUP($A24,rcb_mvp!$B:$K,COLUMN(D23)-2,FALSE),"")</f>
        <v>2.5</v>
      </c>
      <c r="E24" s="6">
        <f>IFERROR(VLOOKUP($A24,rcb_mvp!$B:$K,COLUMN(E23)-2,FALSE),"")</f>
        <v>1</v>
      </c>
      <c r="F24" s="6">
        <f>IFERROR(VLOOKUP($A24,rcb_mvp!$B:$K,COLUMN(F23)-2,FALSE),"")</f>
        <v>0</v>
      </c>
      <c r="G24" s="6">
        <f>IFERROR(VLOOKUP($A24,rcb_mvp!$B:$K,COLUMN(G23)-2,FALSE),"")</f>
        <v>0</v>
      </c>
      <c r="H24" s="6">
        <f>IFERROR(VLOOKUP($A24,rcb_mvp!$B:$K,COLUMN(H23)-2,FALSE),"")</f>
        <v>1</v>
      </c>
      <c r="I24" s="6">
        <f>IFERROR(VLOOKUP($A24,rcb_mvp!$B:$K,COLUMN(I23)-2,FALSE),"")</f>
        <v>0</v>
      </c>
      <c r="J24" s="6">
        <f>IFERROR(VLOOKUP($A24,rcb_mvp!$B:$K,COLUMN(J23)-2,FALSE),"")</f>
        <v>0</v>
      </c>
      <c r="K24" s="6">
        <f>IFERROR(VLOOKUP($A24,rcb_mvp!$B:$K,COLUMN(K23)-2,FALSE),"")</f>
        <v>0</v>
      </c>
      <c r="L24" s="7">
        <f>IFERROR(VLOOKUP($A24,rcb_mvp!$B:$K,COLUMN(L23)-2,FALSE),"")</f>
        <v>0</v>
      </c>
      <c r="M24" s="5">
        <f>IFERROR(VLOOKUP($A24,rcb_batting!$B:$N,COLUMN(M23)-11,FALSE),"")</f>
        <v>11</v>
      </c>
      <c r="N24" s="6">
        <f>IFERROR(VLOOKUP($A24,rcb_batting!$B:$N,COLUMN(N23)-11,FALSE),"")</f>
        <v>1</v>
      </c>
      <c r="O24" s="6">
        <f>IFERROR(VLOOKUP($A24,rcb_batting!$B:$N,COLUMN(O23)-11,FALSE),"")</f>
        <v>1</v>
      </c>
      <c r="P24" s="6">
        <f>IFERROR(VLOOKUP($A24,rcb_batting!$B:$N,COLUMN(P23)-11,FALSE),"")</f>
        <v>0</v>
      </c>
      <c r="Q24" s="6">
        <f>IFERROR(VLOOKUP($A24,rcb_batting!$B:$N,COLUMN(Q23)-11,FALSE),"")</f>
        <v>11</v>
      </c>
      <c r="R24" s="6">
        <f>IFERROR(VLOOKUP($A24,rcb_batting!$B:$N,COLUMN(R23)-11,FALSE),"")</f>
        <v>11</v>
      </c>
      <c r="S24" s="6">
        <f>IFERROR(VLOOKUP($A24,rcb_batting!$B:$N,COLUMN(S23)-11,FALSE),"")</f>
        <v>10</v>
      </c>
      <c r="T24" s="6">
        <f>IFERROR(VLOOKUP($A24,rcb_batting!$B:$N,COLUMN(T23)-11,FALSE),"")</f>
        <v>110</v>
      </c>
      <c r="U24" s="6">
        <f>IFERROR(VLOOKUP($A24,rcb_batting!$B:$N,COLUMN(U23)-11,FALSE),"")</f>
        <v>0</v>
      </c>
      <c r="V24" s="6">
        <f>IFERROR(VLOOKUP($A24,rcb_batting!$B:$N,COLUMN(V23)-11,FALSE),"")</f>
        <v>0</v>
      </c>
      <c r="W24" s="6">
        <f>IFERROR(VLOOKUP($A24,rcb_batting!$B:$N,COLUMN(W23)-11,FALSE),"")</f>
        <v>1</v>
      </c>
      <c r="X24" s="7">
        <f>IFERROR(VLOOKUP($A24,rcb_batting!$B:$N,COLUMN(X23)-11,FALSE),"")</f>
        <v>0</v>
      </c>
      <c r="Y24" s="5" t="str">
        <f>IFERROR(VLOOKUP($A24,rcb_bowling!$B:$M,COLUMN(Y23)-23,FALSE),"")</f>
        <v/>
      </c>
      <c r="Z24" s="6" t="str">
        <f>IFERROR(VLOOKUP($A24,rcb_bowling!$B:$M,COLUMN(Z23)-23,FALSE),"")</f>
        <v/>
      </c>
      <c r="AA24" s="6" t="str">
        <f>IFERROR(VLOOKUP($A24,rcb_bowling!$B:$M,COLUMN(AA23)-23,FALSE),"")</f>
        <v/>
      </c>
      <c r="AB24" s="6" t="str">
        <f>IFERROR(VLOOKUP($A24,rcb_bowling!$B:$M,COLUMN(AB23)-23,FALSE),"")</f>
        <v/>
      </c>
      <c r="AC24" s="6" t="str">
        <f>IFERROR(VLOOKUP($A24,rcb_bowling!$B:$M,COLUMN(AC23)-23,FALSE),"")</f>
        <v/>
      </c>
      <c r="AD24" s="6" t="str">
        <f>IFERROR(VLOOKUP($A24,rcb_bowling!$B:$M,COLUMN(AD23)-23,FALSE),"")</f>
        <v/>
      </c>
      <c r="AE24" s="6" t="str">
        <f>IFERROR(VLOOKUP($A24,rcb_bowling!$B:$M,COLUMN(AE23)-23,FALSE),"")</f>
        <v/>
      </c>
      <c r="AF24" s="6" t="str">
        <f>IFERROR(VLOOKUP($A24,rcb_bowling!$B:$M,COLUMN(AF23)-23,FALSE),"")</f>
        <v/>
      </c>
      <c r="AG24" s="6" t="str">
        <f>IFERROR(VLOOKUP($A24,rcb_bowling!$B:$M,COLUMN(AG23)-23,FALSE),"")</f>
        <v/>
      </c>
      <c r="AH24" s="6" t="str">
        <f>IFERROR(VLOOKUP($A24,rcb_bowling!$B:$M,COLUMN(AH23)-23,FALSE),"")</f>
        <v/>
      </c>
      <c r="AI24" s="6" t="str">
        <f>IFERROR(VLOOKUP($A24,rcb_bowling!$B:$M,COLUMN(AI23)-23,FALSE),"")</f>
        <v/>
      </c>
      <c r="AJ24" s="24">
        <f>IFERROR((M24 - VALUE(SUBSTITUTE(Q24,"*","")))/(O24-1),0)</f>
        <v>0</v>
      </c>
      <c r="AK24" s="25">
        <f>IFERROR(F24/E24,"")</f>
        <v>0</v>
      </c>
      <c r="AL24" s="25">
        <f>IFERROR(J24/E24,"")</f>
        <v>0</v>
      </c>
      <c r="AM24" s="25">
        <f>IFERROR(AJ24*1 + AK24*25 + AL24*15,"")</f>
        <v>0</v>
      </c>
      <c r="AN24" s="25">
        <f>IFERROR(AJ24*1 + AK24*25 + AL24*15 + IFERROR(K24/E24,"")*15,"")</f>
        <v>0</v>
      </c>
      <c r="AO24" s="32">
        <f>IFERROR(AVERAGE(RANK(AJ24,$AJ$2:$AJ$24),RANK(AK24,$AK$2:$AK$24),RANK(AL24,$AL$2:$AL$24)),"")</f>
        <v>12.666666666666666</v>
      </c>
      <c r="AP24" s="21">
        <f>IFERROR(RANK(AO24,$AO$2:$AO$24,1),"")</f>
        <v>18</v>
      </c>
      <c r="AQ24" s="49">
        <f>MAX(E24,N24,Z24)</f>
        <v>1</v>
      </c>
      <c r="AR24" s="49" t="str">
        <f>A24</f>
        <v>Mayank Agarwal</v>
      </c>
    </row>
    <row r="31" spans="1:44" x14ac:dyDescent="0.2">
      <c r="D31" s="52" t="s">
        <v>208</v>
      </c>
    </row>
    <row r="32" spans="1:44" x14ac:dyDescent="0.2">
      <c r="D32" s="51" t="s">
        <v>209</v>
      </c>
      <c r="E32" s="51">
        <f>SUM(D2:L27)-SUM(rcb_mvp!C:K)</f>
        <v>0</v>
      </c>
    </row>
    <row r="33" spans="4:5" x14ac:dyDescent="0.2">
      <c r="D33" s="51" t="s">
        <v>210</v>
      </c>
      <c r="E33" s="51">
        <f>SUM(M2:X27)-SUM(rcb_batting!C2:N100)</f>
        <v>0</v>
      </c>
    </row>
    <row r="34" spans="4:5" x14ac:dyDescent="0.2">
      <c r="D34" s="51" t="s">
        <v>211</v>
      </c>
      <c r="E34" s="51">
        <f>SUM(Y2:AI27)-SUM(rcb_bowling!C:M)</f>
        <v>0</v>
      </c>
    </row>
  </sheetData>
  <conditionalFormatting sqref="D2:D24">
    <cfRule type="containsBlanks" dxfId="482" priority="16">
      <formula>LEN(TRIM(D2))=0</formula>
    </cfRule>
  </conditionalFormatting>
  <conditionalFormatting sqref="E32:E34">
    <cfRule type="cellIs" dxfId="481" priority="5" operator="notEqual">
      <formula>0</formula>
    </cfRule>
  </conditionalFormatting>
  <conditionalFormatting sqref="J2:J24">
    <cfRule type="colorScale" priority="17">
      <colorScale>
        <cfvo type="min"/>
        <cfvo type="max"/>
        <color rgb="FFFCFCFF"/>
        <color rgb="FF63BE7B"/>
      </colorScale>
    </cfRule>
  </conditionalFormatting>
  <conditionalFormatting sqref="K2:K24">
    <cfRule type="cellIs" dxfId="480" priority="15" operator="greaterThanOrEqual">
      <formula>1</formula>
    </cfRule>
  </conditionalFormatting>
  <conditionalFormatting sqref="M2:M24">
    <cfRule type="colorScale" priority="19">
      <colorScale>
        <cfvo type="min"/>
        <cfvo type="max"/>
        <color rgb="FFFCFCFF"/>
        <color rgb="FF63BE7B"/>
      </colorScale>
    </cfRule>
  </conditionalFormatting>
  <conditionalFormatting sqref="Y2:Y24">
    <cfRule type="colorScale" priority="18">
      <colorScale>
        <cfvo type="min"/>
        <cfvo type="max"/>
        <color rgb="FFFCFCFF"/>
        <color rgb="FF63BE7B"/>
      </colorScale>
    </cfRule>
  </conditionalFormatting>
  <conditionalFormatting sqref="AJ2">
    <cfRule type="colorScale" priority="14">
      <colorScale>
        <cfvo type="min"/>
        <cfvo type="max"/>
        <color rgb="FFFCFCFF"/>
        <color rgb="FF63BE7B"/>
      </colorScale>
    </cfRule>
  </conditionalFormatting>
  <conditionalFormatting sqref="AJ2:AJ24">
    <cfRule type="colorScale" priority="13">
      <colorScale>
        <cfvo type="min"/>
        <cfvo type="max"/>
        <color rgb="FFFCFCFF"/>
        <color rgb="FF63BE7B"/>
      </colorScale>
    </cfRule>
  </conditionalFormatting>
  <conditionalFormatting sqref="AK2:AK24">
    <cfRule type="colorScale" priority="11">
      <colorScale>
        <cfvo type="min"/>
        <cfvo type="max"/>
        <color rgb="FFFCFCFF"/>
        <color rgb="FF63BE7B"/>
      </colorScale>
    </cfRule>
  </conditionalFormatting>
  <conditionalFormatting sqref="AL2:AL24">
    <cfRule type="colorScale" priority="10">
      <colorScale>
        <cfvo type="min"/>
        <cfvo type="max"/>
        <color rgb="FFFCFCFF"/>
        <color rgb="FF63BE7B"/>
      </colorScale>
    </cfRule>
  </conditionalFormatting>
  <conditionalFormatting sqref="AM2:AM24">
    <cfRule type="colorScale" priority="9">
      <colorScale>
        <cfvo type="min"/>
        <cfvo type="max"/>
        <color rgb="FFFCFCFF"/>
        <color rgb="FF63BE7B"/>
      </colorScale>
    </cfRule>
  </conditionalFormatting>
  <conditionalFormatting sqref="AN2:AN24">
    <cfRule type="colorScale" priority="1">
      <colorScale>
        <cfvo type="min"/>
        <cfvo type="max"/>
        <color rgb="FFFCFCFF"/>
        <color rgb="FF63BE7B"/>
      </colorScale>
    </cfRule>
  </conditionalFormatting>
  <conditionalFormatting sqref="AO2:AO24">
    <cfRule type="colorScale" priority="7">
      <colorScale>
        <cfvo type="min"/>
        <cfvo type="percentile" val="50"/>
        <cfvo type="max"/>
        <color rgb="FF63BE7B"/>
        <color rgb="FFFCFCFF"/>
        <color rgb="FFF8696B"/>
      </colorScale>
    </cfRule>
    <cfRule type="colorScale" priority="8">
      <colorScale>
        <cfvo type="min"/>
        <cfvo type="max"/>
        <color rgb="FF63BE7B"/>
        <color rgb="FFFFEF9C"/>
      </colorScale>
    </cfRule>
  </conditionalFormatting>
  <conditionalFormatting sqref="AP2:AP24">
    <cfRule type="iconSet" priority="6">
      <iconSet iconSet="3Symbols2" reverse="1">
        <cfvo type="percent" val="0"/>
        <cfvo type="num" val="5"/>
        <cfvo type="num" val="8"/>
      </iconSet>
    </cfRule>
  </conditionalFormatting>
  <conditionalFormatting sqref="AQ2:AQ24">
    <cfRule type="dataBar" priority="2">
      <dataBar>
        <cfvo type="min"/>
        <cfvo type="max"/>
        <color rgb="FF638EC6"/>
      </dataBar>
      <extLst>
        <ext xmlns:x14="http://schemas.microsoft.com/office/spreadsheetml/2009/9/main" uri="{B025F937-C7B1-47D3-B67F-A62EFF666E3E}">
          <x14:id>{A75FA576-F314-42D3-B0AF-A89681F1FEB3}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5FA576-F314-42D3-B0AF-A89681F1FEB3}">
            <x14:dataBar minLength="0" maxLength="100" border="1" negativeBarBorderColorSameAsPositive="0">
              <x14:cfvo type="autoMin"/>
              <x14:cfvo type="autoMax"/>
              <x14:borderColor rgb="FF638EC6"/>
              <x14:negativeFillColor rgb="FFFF0000"/>
              <x14:negativeBorderColor rgb="FFFF0000"/>
              <x14:axisColor rgb="FF000000"/>
            </x14:dataBar>
          </x14:cfRule>
          <xm:sqref>AQ2:AQ24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0805-5830-421F-911D-4DF1643A57FE}">
  <dimension ref="A1:K20"/>
  <sheetViews>
    <sheetView workbookViewId="0">
      <selection activeCell="B19" sqref="B19"/>
    </sheetView>
  </sheetViews>
  <sheetFormatPr defaultRowHeight="12" x14ac:dyDescent="0.2"/>
  <cols>
    <col min="1" max="1" width="3.85546875" style="1" bestFit="1" customWidth="1"/>
    <col min="2" max="2" width="14.5703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5</v>
      </c>
      <c r="B2" s="1" t="s">
        <v>154</v>
      </c>
      <c r="C2" s="1">
        <v>270</v>
      </c>
      <c r="D2" s="1">
        <v>13</v>
      </c>
      <c r="E2" s="1">
        <v>0</v>
      </c>
      <c r="F2" s="1">
        <v>0</v>
      </c>
      <c r="G2" s="1">
        <v>44</v>
      </c>
      <c r="H2" s="1">
        <v>40</v>
      </c>
      <c r="I2" s="1">
        <v>8</v>
      </c>
      <c r="J2" s="1">
        <v>0</v>
      </c>
      <c r="K2" s="1">
        <v>0</v>
      </c>
    </row>
    <row r="3" spans="1:11" x14ac:dyDescent="0.2">
      <c r="A3" s="1">
        <v>8</v>
      </c>
      <c r="B3" s="1" t="s">
        <v>166</v>
      </c>
      <c r="C3" s="1">
        <v>244.5</v>
      </c>
      <c r="D3" s="1">
        <v>12</v>
      </c>
      <c r="E3" s="1">
        <v>0</v>
      </c>
      <c r="F3" s="1">
        <v>0</v>
      </c>
      <c r="G3" s="1">
        <v>52</v>
      </c>
      <c r="H3" s="1">
        <v>32</v>
      </c>
      <c r="I3" s="1">
        <v>1</v>
      </c>
      <c r="J3" s="1">
        <v>0</v>
      </c>
      <c r="K3" s="1">
        <v>0</v>
      </c>
    </row>
    <row r="4" spans="1:11" x14ac:dyDescent="0.2">
      <c r="A4" s="1">
        <v>17</v>
      </c>
      <c r="B4" s="1" t="s">
        <v>170</v>
      </c>
      <c r="C4" s="1">
        <v>218.5</v>
      </c>
      <c r="D4" s="1">
        <v>13</v>
      </c>
      <c r="E4" s="1">
        <v>4</v>
      </c>
      <c r="F4" s="1">
        <v>15</v>
      </c>
      <c r="G4" s="1">
        <v>38</v>
      </c>
      <c r="H4" s="1">
        <v>22</v>
      </c>
      <c r="I4" s="1">
        <v>7</v>
      </c>
      <c r="J4" s="1">
        <v>0</v>
      </c>
      <c r="K4" s="1">
        <v>0</v>
      </c>
    </row>
    <row r="5" spans="1:11" x14ac:dyDescent="0.2">
      <c r="A5" s="1">
        <v>50</v>
      </c>
      <c r="B5" s="1" t="s">
        <v>180</v>
      </c>
      <c r="C5" s="1">
        <v>147</v>
      </c>
      <c r="D5" s="1">
        <v>12</v>
      </c>
      <c r="E5" s="1">
        <v>14</v>
      </c>
      <c r="F5" s="1">
        <v>93</v>
      </c>
      <c r="G5" s="1">
        <v>0</v>
      </c>
      <c r="H5" s="1">
        <v>0</v>
      </c>
      <c r="I5" s="1">
        <v>2</v>
      </c>
      <c r="J5" s="1">
        <v>0</v>
      </c>
      <c r="K5" s="1">
        <v>0</v>
      </c>
    </row>
    <row r="6" spans="1:11" x14ac:dyDescent="0.2">
      <c r="A6" s="1">
        <v>58</v>
      </c>
      <c r="B6" s="1" t="s">
        <v>169</v>
      </c>
      <c r="C6" s="1">
        <v>133</v>
      </c>
      <c r="D6" s="1">
        <v>13</v>
      </c>
      <c r="E6" s="1">
        <v>2</v>
      </c>
      <c r="F6" s="1">
        <v>2</v>
      </c>
      <c r="G6" s="1">
        <v>27</v>
      </c>
      <c r="H6" s="1">
        <v>14</v>
      </c>
      <c r="I6" s="1">
        <v>3</v>
      </c>
      <c r="J6" s="1">
        <v>0</v>
      </c>
      <c r="K6" s="1">
        <v>0</v>
      </c>
    </row>
    <row r="7" spans="1:11" x14ac:dyDescent="0.2">
      <c r="A7" s="1">
        <v>61</v>
      </c>
      <c r="B7" s="1" t="s">
        <v>159</v>
      </c>
      <c r="C7" s="1">
        <v>130</v>
      </c>
      <c r="D7" s="1">
        <v>12</v>
      </c>
      <c r="E7" s="1">
        <v>12</v>
      </c>
      <c r="F7" s="1">
        <v>72</v>
      </c>
      <c r="G7" s="1">
        <v>3</v>
      </c>
      <c r="H7" s="1">
        <v>1</v>
      </c>
      <c r="I7" s="1">
        <v>2</v>
      </c>
      <c r="J7" s="1">
        <v>0</v>
      </c>
      <c r="K7" s="1">
        <v>0</v>
      </c>
    </row>
    <row r="8" spans="1:11" x14ac:dyDescent="0.2">
      <c r="A8" s="1">
        <v>65</v>
      </c>
      <c r="B8" s="1" t="s">
        <v>196</v>
      </c>
      <c r="C8" s="1">
        <v>124</v>
      </c>
      <c r="D8" s="1">
        <v>10</v>
      </c>
      <c r="E8" s="1">
        <v>13</v>
      </c>
      <c r="F8" s="1">
        <v>61</v>
      </c>
      <c r="G8" s="1">
        <v>3</v>
      </c>
      <c r="H8" s="1">
        <v>0</v>
      </c>
      <c r="I8" s="1">
        <v>4</v>
      </c>
      <c r="J8" s="1">
        <v>0</v>
      </c>
      <c r="K8" s="1">
        <v>0</v>
      </c>
    </row>
    <row r="9" spans="1:11" x14ac:dyDescent="0.2">
      <c r="A9" s="1">
        <v>67</v>
      </c>
      <c r="B9" s="1" t="s">
        <v>168</v>
      </c>
      <c r="C9" s="1">
        <v>121.5</v>
      </c>
      <c r="D9" s="1">
        <v>11</v>
      </c>
      <c r="E9" s="1">
        <v>9</v>
      </c>
      <c r="F9" s="1">
        <v>68</v>
      </c>
      <c r="G9" s="1">
        <v>0</v>
      </c>
      <c r="H9" s="1">
        <v>2</v>
      </c>
      <c r="I9" s="1">
        <v>6</v>
      </c>
      <c r="J9" s="1">
        <v>0</v>
      </c>
      <c r="K9" s="1">
        <v>0</v>
      </c>
    </row>
    <row r="10" spans="1:11" x14ac:dyDescent="0.2">
      <c r="A10" s="1">
        <v>103</v>
      </c>
      <c r="B10" s="1" t="s">
        <v>173</v>
      </c>
      <c r="C10" s="1">
        <v>77.5</v>
      </c>
      <c r="D10" s="1">
        <v>12</v>
      </c>
      <c r="E10" s="1">
        <v>0</v>
      </c>
      <c r="F10" s="1">
        <v>1</v>
      </c>
      <c r="G10" s="1">
        <v>8</v>
      </c>
      <c r="H10" s="1">
        <v>14</v>
      </c>
      <c r="I10" s="1">
        <v>3</v>
      </c>
      <c r="J10" s="1">
        <v>0</v>
      </c>
      <c r="K10" s="1">
        <v>0</v>
      </c>
    </row>
    <row r="11" spans="1:11" x14ac:dyDescent="0.2">
      <c r="A11" s="1">
        <v>106</v>
      </c>
      <c r="B11" s="1" t="s">
        <v>157</v>
      </c>
      <c r="C11" s="1">
        <v>74.5</v>
      </c>
      <c r="D11" s="1">
        <v>13</v>
      </c>
      <c r="E11" s="1">
        <v>0</v>
      </c>
      <c r="F11" s="1">
        <v>0</v>
      </c>
      <c r="G11" s="1">
        <v>12</v>
      </c>
      <c r="H11" s="1">
        <v>8</v>
      </c>
      <c r="I11" s="1">
        <v>5</v>
      </c>
      <c r="J11" s="1">
        <v>1.5</v>
      </c>
      <c r="K11" s="1">
        <v>1</v>
      </c>
    </row>
    <row r="12" spans="1:11" x14ac:dyDescent="0.2">
      <c r="A12" s="1">
        <v>113</v>
      </c>
      <c r="B12" s="1" t="s">
        <v>190</v>
      </c>
      <c r="C12" s="1">
        <v>63</v>
      </c>
      <c r="D12" s="1">
        <v>6</v>
      </c>
      <c r="E12" s="1">
        <v>3</v>
      </c>
      <c r="F12" s="1">
        <v>43</v>
      </c>
      <c r="G12" s="1">
        <v>0</v>
      </c>
      <c r="H12" s="1">
        <v>0</v>
      </c>
      <c r="I12" s="1">
        <v>2</v>
      </c>
      <c r="J12" s="1">
        <v>4.5</v>
      </c>
      <c r="K12" s="1">
        <v>0</v>
      </c>
    </row>
    <row r="13" spans="1:11" x14ac:dyDescent="0.2">
      <c r="A13" s="1">
        <v>118</v>
      </c>
      <c r="B13" s="1" t="s">
        <v>158</v>
      </c>
      <c r="C13" s="1">
        <v>59</v>
      </c>
      <c r="D13" s="1">
        <v>11</v>
      </c>
      <c r="E13" s="1">
        <v>0</v>
      </c>
      <c r="F13" s="1">
        <v>0</v>
      </c>
      <c r="G13" s="1">
        <v>13</v>
      </c>
      <c r="H13" s="1">
        <v>4</v>
      </c>
      <c r="I13" s="1">
        <v>5</v>
      </c>
      <c r="J13" s="1">
        <v>0</v>
      </c>
      <c r="K13" s="1">
        <v>0</v>
      </c>
    </row>
    <row r="14" spans="1:11" x14ac:dyDescent="0.2">
      <c r="A14" s="1">
        <v>128</v>
      </c>
      <c r="B14" s="1" t="s">
        <v>175</v>
      </c>
      <c r="C14" s="1">
        <v>49</v>
      </c>
      <c r="D14" s="1">
        <v>6</v>
      </c>
      <c r="E14" s="1">
        <v>3</v>
      </c>
      <c r="F14" s="1">
        <v>35</v>
      </c>
      <c r="G14" s="1">
        <v>0</v>
      </c>
      <c r="H14" s="1">
        <v>1</v>
      </c>
      <c r="I14" s="1">
        <v>0</v>
      </c>
      <c r="J14" s="1">
        <v>0</v>
      </c>
      <c r="K14" s="1">
        <v>0</v>
      </c>
    </row>
    <row r="15" spans="1:11" x14ac:dyDescent="0.2">
      <c r="A15" s="1">
        <v>149</v>
      </c>
      <c r="B15" s="1" t="s">
        <v>156</v>
      </c>
      <c r="C15" s="1">
        <v>30</v>
      </c>
      <c r="D15" s="1">
        <v>2</v>
      </c>
      <c r="E15" s="1">
        <v>2</v>
      </c>
      <c r="F15" s="1">
        <v>18</v>
      </c>
      <c r="G15" s="1">
        <v>0</v>
      </c>
      <c r="H15" s="1">
        <v>0</v>
      </c>
      <c r="I15" s="1">
        <v>2</v>
      </c>
      <c r="J15" s="1">
        <v>0</v>
      </c>
      <c r="K15" s="1">
        <v>0</v>
      </c>
    </row>
    <row r="16" spans="1:11" x14ac:dyDescent="0.2">
      <c r="A16" s="1">
        <v>153</v>
      </c>
      <c r="B16" s="1" t="s">
        <v>399</v>
      </c>
      <c r="C16" s="1">
        <v>28.5</v>
      </c>
      <c r="D16" s="1">
        <v>2</v>
      </c>
      <c r="E16" s="1">
        <v>4</v>
      </c>
      <c r="F16" s="1">
        <v>12</v>
      </c>
      <c r="G16" s="1">
        <v>0</v>
      </c>
      <c r="H16" s="1">
        <v>0</v>
      </c>
      <c r="I16" s="1">
        <v>1</v>
      </c>
      <c r="J16" s="1">
        <v>0</v>
      </c>
      <c r="K16" s="1">
        <v>0</v>
      </c>
    </row>
    <row r="17" spans="1:11" x14ac:dyDescent="0.2">
      <c r="A17" s="1">
        <v>158</v>
      </c>
      <c r="B17" s="1" t="s">
        <v>185</v>
      </c>
      <c r="C17" s="1">
        <v>24.5</v>
      </c>
      <c r="D17" s="1">
        <v>2</v>
      </c>
      <c r="E17" s="1">
        <v>3</v>
      </c>
      <c r="F17" s="1">
        <v>14</v>
      </c>
      <c r="G17" s="1">
        <v>0</v>
      </c>
      <c r="H17" s="1">
        <v>0</v>
      </c>
      <c r="I17" s="1">
        <v>0</v>
      </c>
      <c r="J17" s="1">
        <v>0</v>
      </c>
      <c r="K17" s="1">
        <v>0</v>
      </c>
    </row>
    <row r="18" spans="1:11" x14ac:dyDescent="0.2">
      <c r="A18" s="1">
        <v>161</v>
      </c>
      <c r="B18" s="1" t="s">
        <v>197</v>
      </c>
      <c r="C18" s="1">
        <v>21.5</v>
      </c>
      <c r="D18" s="1">
        <v>2</v>
      </c>
      <c r="E18" s="1">
        <v>2</v>
      </c>
      <c r="F18" s="1">
        <v>12</v>
      </c>
      <c r="G18" s="1">
        <v>0</v>
      </c>
      <c r="H18" s="1">
        <v>0</v>
      </c>
      <c r="I18" s="1">
        <v>1</v>
      </c>
      <c r="J18" s="1">
        <v>0</v>
      </c>
      <c r="K18" s="1">
        <v>0</v>
      </c>
    </row>
    <row r="19" spans="1:11" x14ac:dyDescent="0.2">
      <c r="A19" s="1">
        <v>170</v>
      </c>
      <c r="B19" s="1" t="s">
        <v>181</v>
      </c>
      <c r="C19" s="1">
        <v>14</v>
      </c>
      <c r="D19" s="1">
        <v>2</v>
      </c>
      <c r="E19" s="1">
        <v>1</v>
      </c>
      <c r="F19" s="1">
        <v>8</v>
      </c>
      <c r="G19" s="1">
        <v>1</v>
      </c>
      <c r="H19" s="1">
        <v>0</v>
      </c>
      <c r="I19" s="1">
        <v>0</v>
      </c>
      <c r="J19" s="1">
        <v>0</v>
      </c>
      <c r="K19" s="1">
        <v>0</v>
      </c>
    </row>
    <row r="20" spans="1:11" x14ac:dyDescent="0.2">
      <c r="A20" s="1">
        <v>185</v>
      </c>
      <c r="B20" s="1" t="s">
        <v>178</v>
      </c>
      <c r="C20" s="1">
        <v>2.5</v>
      </c>
      <c r="D20" s="1">
        <v>2</v>
      </c>
      <c r="E20" s="1">
        <v>0</v>
      </c>
      <c r="F20" s="1">
        <v>0</v>
      </c>
      <c r="G20" s="1">
        <v>0</v>
      </c>
      <c r="H20" s="1">
        <v>0</v>
      </c>
      <c r="I20" s="1">
        <v>1</v>
      </c>
      <c r="J20" s="1">
        <v>0</v>
      </c>
      <c r="K20" s="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14A1-2A05-4779-907B-1A2D42E05B87}">
  <dimension ref="A1:N15"/>
  <sheetViews>
    <sheetView workbookViewId="0">
      <selection activeCell="B19" sqref="B19"/>
    </sheetView>
  </sheetViews>
  <sheetFormatPr defaultRowHeight="12" x14ac:dyDescent="0.2"/>
  <cols>
    <col min="1" max="1" width="3.85546875" style="1" bestFit="1" customWidth="1"/>
    <col min="2" max="2" width="13.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4</v>
      </c>
      <c r="B2" s="1" t="s">
        <v>166</v>
      </c>
      <c r="C2" s="1">
        <v>560</v>
      </c>
      <c r="D2" s="1">
        <v>12</v>
      </c>
      <c r="E2" s="1">
        <v>12</v>
      </c>
      <c r="F2" s="1">
        <v>0</v>
      </c>
      <c r="G2" s="1">
        <v>117</v>
      </c>
      <c r="H2" s="1">
        <v>46.67</v>
      </c>
      <c r="I2" s="1">
        <v>346</v>
      </c>
      <c r="J2" s="1">
        <v>161.84</v>
      </c>
      <c r="K2" s="1">
        <v>1</v>
      </c>
      <c r="L2" s="1">
        <v>5</v>
      </c>
      <c r="M2" s="1">
        <v>52</v>
      </c>
      <c r="N2" s="1">
        <v>32</v>
      </c>
    </row>
    <row r="3" spans="1:14" x14ac:dyDescent="0.2">
      <c r="A3" s="1">
        <v>10</v>
      </c>
      <c r="B3" s="1" t="s">
        <v>154</v>
      </c>
      <c r="C3" s="1">
        <v>511</v>
      </c>
      <c r="D3" s="1">
        <v>13</v>
      </c>
      <c r="E3" s="1">
        <v>13</v>
      </c>
      <c r="F3" s="1">
        <v>2</v>
      </c>
      <c r="G3" s="1" t="s">
        <v>199</v>
      </c>
      <c r="H3" s="1">
        <v>46.45</v>
      </c>
      <c r="I3" s="1">
        <v>257</v>
      </c>
      <c r="J3" s="1">
        <v>198.83</v>
      </c>
      <c r="K3" s="1">
        <v>0</v>
      </c>
      <c r="L3" s="1">
        <v>5</v>
      </c>
      <c r="M3" s="1">
        <v>44</v>
      </c>
      <c r="N3" s="1">
        <v>40</v>
      </c>
    </row>
    <row r="4" spans="1:14" x14ac:dyDescent="0.2">
      <c r="A4" s="1">
        <v>13</v>
      </c>
      <c r="B4" s="1" t="s">
        <v>170</v>
      </c>
      <c r="C4" s="1">
        <v>445</v>
      </c>
      <c r="D4" s="1">
        <v>13</v>
      </c>
      <c r="E4" s="1">
        <v>13</v>
      </c>
      <c r="F4" s="1">
        <v>0</v>
      </c>
      <c r="G4" s="1">
        <v>66</v>
      </c>
      <c r="H4" s="1">
        <v>34.229999999999997</v>
      </c>
      <c r="I4" s="1">
        <v>299</v>
      </c>
      <c r="J4" s="1">
        <v>148.82</v>
      </c>
      <c r="K4" s="1">
        <v>0</v>
      </c>
      <c r="L4" s="1">
        <v>5</v>
      </c>
      <c r="M4" s="1">
        <v>38</v>
      </c>
      <c r="N4" s="1">
        <v>22</v>
      </c>
    </row>
    <row r="5" spans="1:14" x14ac:dyDescent="0.2">
      <c r="A5" s="1">
        <v>23</v>
      </c>
      <c r="B5" s="1" t="s">
        <v>169</v>
      </c>
      <c r="C5" s="1">
        <v>329</v>
      </c>
      <c r="D5" s="1">
        <v>13</v>
      </c>
      <c r="E5" s="1">
        <v>11</v>
      </c>
      <c r="F5" s="1">
        <v>1</v>
      </c>
      <c r="G5" s="1">
        <v>74</v>
      </c>
      <c r="H5" s="1">
        <v>32.9</v>
      </c>
      <c r="I5" s="1">
        <v>222</v>
      </c>
      <c r="J5" s="1">
        <v>148.19</v>
      </c>
      <c r="K5" s="1">
        <v>0</v>
      </c>
      <c r="L5" s="1">
        <v>2</v>
      </c>
      <c r="M5" s="1">
        <v>27</v>
      </c>
      <c r="N5" s="1">
        <v>14</v>
      </c>
    </row>
    <row r="6" spans="1:14" x14ac:dyDescent="0.2">
      <c r="A6" s="1">
        <v>59</v>
      </c>
      <c r="B6" s="1" t="s">
        <v>173</v>
      </c>
      <c r="C6" s="1">
        <v>163</v>
      </c>
      <c r="D6" s="1">
        <v>12</v>
      </c>
      <c r="E6" s="1">
        <v>11</v>
      </c>
      <c r="F6" s="1">
        <v>3</v>
      </c>
      <c r="G6" s="1">
        <v>45</v>
      </c>
      <c r="H6" s="1">
        <v>20.38</v>
      </c>
      <c r="I6" s="1">
        <v>92</v>
      </c>
      <c r="J6" s="1">
        <v>177.17</v>
      </c>
      <c r="K6" s="1">
        <v>0</v>
      </c>
      <c r="L6" s="1">
        <v>0</v>
      </c>
      <c r="M6" s="1">
        <v>8</v>
      </c>
      <c r="N6" s="1">
        <v>14</v>
      </c>
    </row>
    <row r="7" spans="1:14" x14ac:dyDescent="0.2">
      <c r="A7" s="1">
        <v>61</v>
      </c>
      <c r="B7" s="1" t="s">
        <v>158</v>
      </c>
      <c r="C7" s="1">
        <v>153</v>
      </c>
      <c r="D7" s="1">
        <v>11</v>
      </c>
      <c r="E7" s="1">
        <v>11</v>
      </c>
      <c r="F7" s="1">
        <v>6</v>
      </c>
      <c r="G7" s="1" t="s">
        <v>200</v>
      </c>
      <c r="H7" s="1">
        <v>30.6</v>
      </c>
      <c r="I7" s="1">
        <v>120</v>
      </c>
      <c r="J7" s="1">
        <v>127.5</v>
      </c>
      <c r="K7" s="1">
        <v>0</v>
      </c>
      <c r="L7" s="1">
        <v>0</v>
      </c>
      <c r="M7" s="1">
        <v>13</v>
      </c>
      <c r="N7" s="1">
        <v>4</v>
      </c>
    </row>
    <row r="8" spans="1:14" x14ac:dyDescent="0.2">
      <c r="A8" s="1">
        <v>64</v>
      </c>
      <c r="B8" s="1" t="s">
        <v>157</v>
      </c>
      <c r="C8" s="1">
        <v>151</v>
      </c>
      <c r="D8" s="1">
        <v>13</v>
      </c>
      <c r="E8" s="1">
        <v>12</v>
      </c>
      <c r="F8" s="1">
        <v>1</v>
      </c>
      <c r="G8" s="1">
        <v>63</v>
      </c>
      <c r="H8" s="1">
        <v>13.73</v>
      </c>
      <c r="I8" s="1">
        <v>141</v>
      </c>
      <c r="J8" s="1">
        <v>107.09</v>
      </c>
      <c r="K8" s="1">
        <v>0</v>
      </c>
      <c r="L8" s="1">
        <v>1</v>
      </c>
      <c r="M8" s="1">
        <v>12</v>
      </c>
      <c r="N8" s="1">
        <v>8</v>
      </c>
    </row>
    <row r="9" spans="1:14" x14ac:dyDescent="0.2">
      <c r="A9" s="1">
        <v>102</v>
      </c>
      <c r="B9" s="1" t="s">
        <v>159</v>
      </c>
      <c r="C9" s="1">
        <v>21</v>
      </c>
      <c r="D9" s="1">
        <v>12</v>
      </c>
      <c r="E9" s="1">
        <v>4</v>
      </c>
      <c r="F9" s="1">
        <v>3</v>
      </c>
      <c r="G9" s="1" t="s">
        <v>366</v>
      </c>
      <c r="H9" s="1">
        <v>21</v>
      </c>
      <c r="I9" s="1">
        <v>12</v>
      </c>
      <c r="J9" s="1">
        <v>175</v>
      </c>
      <c r="K9" s="1">
        <v>0</v>
      </c>
      <c r="L9" s="1">
        <v>0</v>
      </c>
      <c r="M9" s="1">
        <v>3</v>
      </c>
      <c r="N9" s="1">
        <v>1</v>
      </c>
    </row>
    <row r="10" spans="1:14" x14ac:dyDescent="0.2">
      <c r="A10" s="1">
        <v>104</v>
      </c>
      <c r="B10" s="1" t="s">
        <v>196</v>
      </c>
      <c r="C10" s="1">
        <v>18</v>
      </c>
      <c r="D10" s="1">
        <v>10</v>
      </c>
      <c r="E10" s="1">
        <v>5</v>
      </c>
      <c r="F10" s="1">
        <v>2</v>
      </c>
      <c r="G10" s="1">
        <v>6</v>
      </c>
      <c r="H10" s="1">
        <v>6</v>
      </c>
      <c r="I10" s="1">
        <v>12</v>
      </c>
      <c r="J10" s="1">
        <v>150</v>
      </c>
      <c r="K10" s="1">
        <v>0</v>
      </c>
      <c r="L10" s="1">
        <v>0</v>
      </c>
      <c r="M10" s="1">
        <v>3</v>
      </c>
      <c r="N10" s="1">
        <v>0</v>
      </c>
    </row>
    <row r="11" spans="1:14" x14ac:dyDescent="0.2">
      <c r="A11" s="1">
        <v>110</v>
      </c>
      <c r="B11" s="1" t="s">
        <v>168</v>
      </c>
      <c r="C11" s="1">
        <v>13</v>
      </c>
      <c r="D11" s="1">
        <v>11</v>
      </c>
      <c r="E11" s="1">
        <v>3</v>
      </c>
      <c r="F11" s="1">
        <v>1</v>
      </c>
      <c r="G11" s="1">
        <v>13</v>
      </c>
      <c r="H11" s="1">
        <v>6.5</v>
      </c>
      <c r="I11" s="1">
        <v>16</v>
      </c>
      <c r="J11" s="1">
        <v>81.25</v>
      </c>
      <c r="K11" s="1">
        <v>0</v>
      </c>
      <c r="L11" s="1">
        <v>0</v>
      </c>
      <c r="M11" s="1">
        <v>0</v>
      </c>
      <c r="N11" s="1">
        <v>2</v>
      </c>
    </row>
    <row r="12" spans="1:14" x14ac:dyDescent="0.2">
      <c r="A12" s="1">
        <v>118</v>
      </c>
      <c r="B12" s="1" t="s">
        <v>181</v>
      </c>
      <c r="C12" s="1">
        <v>9</v>
      </c>
      <c r="D12" s="1">
        <v>2</v>
      </c>
      <c r="E12" s="1">
        <v>1</v>
      </c>
      <c r="F12" s="1">
        <v>0</v>
      </c>
      <c r="G12" s="1">
        <v>9</v>
      </c>
      <c r="H12" s="1">
        <v>9</v>
      </c>
      <c r="I12" s="1">
        <v>8</v>
      </c>
      <c r="J12" s="1">
        <v>112.5</v>
      </c>
      <c r="K12" s="1">
        <v>0</v>
      </c>
      <c r="L12" s="1">
        <v>0</v>
      </c>
      <c r="M12" s="1">
        <v>1</v>
      </c>
      <c r="N12" s="1">
        <v>0</v>
      </c>
    </row>
    <row r="13" spans="1:14" x14ac:dyDescent="0.2">
      <c r="A13" s="1">
        <v>126</v>
      </c>
      <c r="B13" s="1" t="s">
        <v>175</v>
      </c>
      <c r="C13" s="1">
        <v>6</v>
      </c>
      <c r="D13" s="1">
        <v>6</v>
      </c>
      <c r="E13" s="1">
        <v>2</v>
      </c>
      <c r="F13" s="1">
        <v>1</v>
      </c>
      <c r="G13" s="1" t="s">
        <v>198</v>
      </c>
      <c r="H13" s="1">
        <v>6</v>
      </c>
      <c r="I13" s="1">
        <v>2</v>
      </c>
      <c r="J13" s="1">
        <v>300</v>
      </c>
      <c r="K13" s="1">
        <v>0</v>
      </c>
      <c r="L13" s="1">
        <v>0</v>
      </c>
      <c r="M13" s="1">
        <v>0</v>
      </c>
      <c r="N13" s="1">
        <v>1</v>
      </c>
    </row>
    <row r="14" spans="1:14" x14ac:dyDescent="0.2">
      <c r="A14" s="1">
        <v>132</v>
      </c>
      <c r="B14" s="1" t="s">
        <v>190</v>
      </c>
      <c r="C14" s="1">
        <v>5</v>
      </c>
      <c r="D14" s="1">
        <v>6</v>
      </c>
      <c r="E14" s="1">
        <v>2</v>
      </c>
      <c r="F14" s="1">
        <v>2</v>
      </c>
      <c r="G14" s="1" t="s">
        <v>62</v>
      </c>
      <c r="H14" s="1" t="s">
        <v>52</v>
      </c>
      <c r="I14" s="1">
        <v>10</v>
      </c>
      <c r="J14" s="1">
        <v>50</v>
      </c>
      <c r="K14" s="1">
        <v>0</v>
      </c>
      <c r="L14" s="1">
        <v>0</v>
      </c>
      <c r="M14" s="1">
        <v>0</v>
      </c>
      <c r="N14" s="1">
        <v>0</v>
      </c>
    </row>
    <row r="15" spans="1:14" x14ac:dyDescent="0.2">
      <c r="A15" s="1">
        <v>151</v>
      </c>
      <c r="B15" s="1" t="s">
        <v>180</v>
      </c>
      <c r="C15" s="1">
        <v>1</v>
      </c>
      <c r="D15" s="1">
        <v>12</v>
      </c>
      <c r="E15" s="1">
        <v>2</v>
      </c>
      <c r="F15" s="1">
        <v>1</v>
      </c>
      <c r="G15" s="1">
        <v>1</v>
      </c>
      <c r="H15" s="1">
        <v>1</v>
      </c>
      <c r="I15" s="1">
        <v>3</v>
      </c>
      <c r="J15" s="1">
        <v>33.33</v>
      </c>
      <c r="K15" s="1">
        <v>0</v>
      </c>
      <c r="L15" s="1">
        <v>0</v>
      </c>
      <c r="M15" s="1">
        <v>0</v>
      </c>
      <c r="N15" s="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15BD-2D20-49A3-88E1-2E271614956A}">
  <dimension ref="A1:M14"/>
  <sheetViews>
    <sheetView workbookViewId="0">
      <selection activeCell="B19" sqref="B19"/>
    </sheetView>
  </sheetViews>
  <sheetFormatPr defaultRowHeight="12" x14ac:dyDescent="0.2"/>
  <cols>
    <col min="1" max="1" width="3.85546875" style="1" bestFit="1" customWidth="1"/>
    <col min="2" max="2" width="12.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18</v>
      </c>
      <c r="B2" s="1" t="s">
        <v>180</v>
      </c>
      <c r="C2" s="1">
        <v>14</v>
      </c>
      <c r="D2" s="1">
        <v>12</v>
      </c>
      <c r="E2" s="1">
        <v>12</v>
      </c>
      <c r="F2" s="1">
        <v>48</v>
      </c>
      <c r="G2" s="1">
        <v>393</v>
      </c>
      <c r="H2" s="1" t="s">
        <v>203</v>
      </c>
      <c r="I2" s="1">
        <v>28.07</v>
      </c>
      <c r="J2" s="1">
        <v>8.18</v>
      </c>
      <c r="K2" s="1">
        <v>20.57</v>
      </c>
      <c r="L2" s="1">
        <v>0</v>
      </c>
      <c r="M2" s="1">
        <v>0</v>
      </c>
    </row>
    <row r="3" spans="1:13" x14ac:dyDescent="0.2">
      <c r="A3" s="1">
        <v>25</v>
      </c>
      <c r="B3" s="1" t="s">
        <v>196</v>
      </c>
      <c r="C3" s="1">
        <v>13</v>
      </c>
      <c r="D3" s="1">
        <v>10</v>
      </c>
      <c r="E3" s="1">
        <v>10</v>
      </c>
      <c r="F3" s="1">
        <v>34</v>
      </c>
      <c r="G3" s="1">
        <v>375</v>
      </c>
      <c r="H3" s="1" t="s">
        <v>202</v>
      </c>
      <c r="I3" s="1">
        <v>28.84</v>
      </c>
      <c r="J3" s="1">
        <v>11.02</v>
      </c>
      <c r="K3" s="1">
        <v>15.69</v>
      </c>
      <c r="L3" s="1">
        <v>1</v>
      </c>
      <c r="M3" s="1">
        <v>0</v>
      </c>
    </row>
    <row r="4" spans="1:13" x14ac:dyDescent="0.2">
      <c r="A4" s="1">
        <v>27</v>
      </c>
      <c r="B4" s="1" t="s">
        <v>159</v>
      </c>
      <c r="C4" s="1">
        <v>12</v>
      </c>
      <c r="D4" s="1">
        <v>12</v>
      </c>
      <c r="E4" s="1">
        <v>12</v>
      </c>
      <c r="F4" s="1">
        <v>44.2</v>
      </c>
      <c r="G4" s="1">
        <v>455</v>
      </c>
      <c r="H4" s="2" t="s">
        <v>303</v>
      </c>
      <c r="I4" s="1">
        <v>37.909999999999997</v>
      </c>
      <c r="J4" s="1">
        <v>10.26</v>
      </c>
      <c r="K4" s="1">
        <v>22.16</v>
      </c>
      <c r="L4" s="1">
        <v>0</v>
      </c>
      <c r="M4" s="1">
        <v>0</v>
      </c>
    </row>
    <row r="5" spans="1:13" x14ac:dyDescent="0.2">
      <c r="A5" s="1">
        <v>42</v>
      </c>
      <c r="B5" s="1" t="s">
        <v>168</v>
      </c>
      <c r="C5" s="1">
        <v>9</v>
      </c>
      <c r="D5" s="1">
        <v>11</v>
      </c>
      <c r="E5" s="1">
        <v>11</v>
      </c>
      <c r="F5" s="1">
        <v>37</v>
      </c>
      <c r="G5" s="1">
        <v>401</v>
      </c>
      <c r="H5" s="1">
        <v>45706</v>
      </c>
      <c r="I5" s="1">
        <v>44.55</v>
      </c>
      <c r="J5" s="1">
        <v>10.83</v>
      </c>
      <c r="K5" s="1">
        <v>24.66</v>
      </c>
      <c r="L5" s="1">
        <v>0</v>
      </c>
      <c r="M5" s="1">
        <v>0</v>
      </c>
    </row>
    <row r="6" spans="1:13" x14ac:dyDescent="0.2">
      <c r="A6" s="1">
        <v>61</v>
      </c>
      <c r="B6" s="1" t="s">
        <v>399</v>
      </c>
      <c r="C6" s="1">
        <v>4</v>
      </c>
      <c r="D6" s="1">
        <v>2</v>
      </c>
      <c r="E6" s="1">
        <v>2</v>
      </c>
      <c r="F6" s="1">
        <v>6.2</v>
      </c>
      <c r="G6" s="1">
        <v>58</v>
      </c>
      <c r="H6" s="1">
        <v>45743</v>
      </c>
      <c r="I6" s="1">
        <v>14.5</v>
      </c>
      <c r="J6" s="1">
        <v>9.15</v>
      </c>
      <c r="K6" s="1">
        <v>9.5</v>
      </c>
      <c r="L6" s="1">
        <v>0</v>
      </c>
      <c r="M6" s="1">
        <v>0</v>
      </c>
    </row>
    <row r="7" spans="1:13" x14ac:dyDescent="0.2">
      <c r="A7" s="1">
        <v>62</v>
      </c>
      <c r="B7" s="1" t="s">
        <v>170</v>
      </c>
      <c r="C7" s="1">
        <v>4</v>
      </c>
      <c r="D7" s="1">
        <v>13</v>
      </c>
      <c r="E7" s="1">
        <v>5</v>
      </c>
      <c r="F7" s="1">
        <v>11</v>
      </c>
      <c r="G7" s="1">
        <v>102</v>
      </c>
      <c r="H7" s="1" t="s">
        <v>203</v>
      </c>
      <c r="I7" s="1">
        <v>25.5</v>
      </c>
      <c r="J7" s="1">
        <v>9.27</v>
      </c>
      <c r="K7" s="1">
        <v>16.5</v>
      </c>
      <c r="L7" s="1">
        <v>0</v>
      </c>
      <c r="M7" s="1">
        <v>0</v>
      </c>
    </row>
    <row r="8" spans="1:13" x14ac:dyDescent="0.2">
      <c r="A8" s="1">
        <v>68</v>
      </c>
      <c r="B8" s="1" t="s">
        <v>185</v>
      </c>
      <c r="C8" s="1">
        <v>3</v>
      </c>
      <c r="D8" s="1">
        <v>2</v>
      </c>
      <c r="E8" s="1">
        <v>2</v>
      </c>
      <c r="F8" s="1">
        <v>7.1</v>
      </c>
      <c r="G8" s="1">
        <v>59</v>
      </c>
      <c r="H8" s="2" t="s">
        <v>203</v>
      </c>
      <c r="I8" s="1">
        <v>19.66</v>
      </c>
      <c r="J8" s="1">
        <v>8.23</v>
      </c>
      <c r="K8" s="1">
        <v>14.33</v>
      </c>
      <c r="L8" s="1">
        <v>0</v>
      </c>
      <c r="M8" s="1">
        <v>0</v>
      </c>
    </row>
    <row r="9" spans="1:13" x14ac:dyDescent="0.2">
      <c r="A9" s="1">
        <v>70</v>
      </c>
      <c r="B9" s="1" t="s">
        <v>190</v>
      </c>
      <c r="C9" s="1">
        <v>3</v>
      </c>
      <c r="D9" s="1">
        <v>6</v>
      </c>
      <c r="E9" s="1">
        <v>6</v>
      </c>
      <c r="F9" s="1">
        <v>22.5</v>
      </c>
      <c r="G9" s="1">
        <v>225</v>
      </c>
      <c r="H9" s="2">
        <v>45686</v>
      </c>
      <c r="I9" s="1">
        <v>75</v>
      </c>
      <c r="J9" s="1">
        <v>9.85</v>
      </c>
      <c r="K9" s="1">
        <v>45.66</v>
      </c>
      <c r="L9" s="1">
        <v>0</v>
      </c>
      <c r="M9" s="1">
        <v>0</v>
      </c>
    </row>
    <row r="10" spans="1:13" x14ac:dyDescent="0.2">
      <c r="A10" s="1">
        <v>72</v>
      </c>
      <c r="B10" s="1" t="s">
        <v>175</v>
      </c>
      <c r="C10" s="1">
        <v>3</v>
      </c>
      <c r="D10" s="1">
        <v>6</v>
      </c>
      <c r="E10" s="1">
        <v>6</v>
      </c>
      <c r="F10" s="1">
        <v>19</v>
      </c>
      <c r="G10" s="1">
        <v>229</v>
      </c>
      <c r="H10" s="1" t="s">
        <v>204</v>
      </c>
      <c r="I10" s="1">
        <v>76.33</v>
      </c>
      <c r="J10" s="1">
        <v>12.05</v>
      </c>
      <c r="K10" s="1">
        <v>38</v>
      </c>
      <c r="L10" s="1">
        <v>0</v>
      </c>
      <c r="M10" s="1">
        <v>0</v>
      </c>
    </row>
    <row r="11" spans="1:13" x14ac:dyDescent="0.2">
      <c r="A11" s="1">
        <v>73</v>
      </c>
      <c r="B11" s="1" t="s">
        <v>169</v>
      </c>
      <c r="C11" s="1">
        <v>2</v>
      </c>
      <c r="D11" s="1">
        <v>13</v>
      </c>
      <c r="E11" s="1">
        <v>1</v>
      </c>
      <c r="F11" s="1">
        <v>1</v>
      </c>
      <c r="G11" s="1">
        <v>4</v>
      </c>
      <c r="H11" s="1">
        <v>45692</v>
      </c>
      <c r="I11" s="1">
        <v>2</v>
      </c>
      <c r="J11" s="1">
        <v>4</v>
      </c>
      <c r="K11" s="1">
        <v>3</v>
      </c>
      <c r="L11" s="1">
        <v>0</v>
      </c>
      <c r="M11" s="1">
        <v>0</v>
      </c>
    </row>
    <row r="12" spans="1:13" x14ac:dyDescent="0.2">
      <c r="A12" s="1">
        <v>78</v>
      </c>
      <c r="B12" s="1" t="s">
        <v>197</v>
      </c>
      <c r="C12" s="1">
        <v>2</v>
      </c>
      <c r="D12" s="1">
        <v>2</v>
      </c>
      <c r="E12" s="1">
        <v>2</v>
      </c>
      <c r="F12" s="1">
        <v>7</v>
      </c>
      <c r="G12" s="1">
        <v>67</v>
      </c>
      <c r="H12" s="1" t="s">
        <v>205</v>
      </c>
      <c r="I12" s="1">
        <v>33.5</v>
      </c>
      <c r="J12" s="1">
        <v>9.57</v>
      </c>
      <c r="K12" s="1">
        <v>21</v>
      </c>
      <c r="L12" s="1">
        <v>0</v>
      </c>
      <c r="M12" s="1">
        <v>0</v>
      </c>
    </row>
    <row r="13" spans="1:13" x14ac:dyDescent="0.2">
      <c r="A13" s="1">
        <v>86</v>
      </c>
      <c r="B13" s="1" t="s">
        <v>156</v>
      </c>
      <c r="C13" s="1">
        <v>2</v>
      </c>
      <c r="D13" s="1">
        <v>2</v>
      </c>
      <c r="E13" s="1">
        <v>2</v>
      </c>
      <c r="F13" s="1">
        <v>8</v>
      </c>
      <c r="G13" s="1">
        <v>100</v>
      </c>
      <c r="H13" s="1" t="s">
        <v>355</v>
      </c>
      <c r="I13" s="1">
        <v>50</v>
      </c>
      <c r="J13" s="1">
        <v>12.5</v>
      </c>
      <c r="K13" s="1">
        <v>24</v>
      </c>
      <c r="L13" s="1">
        <v>0</v>
      </c>
      <c r="M13" s="1">
        <v>0</v>
      </c>
    </row>
    <row r="14" spans="1:13" x14ac:dyDescent="0.2">
      <c r="A14" s="1">
        <v>95</v>
      </c>
      <c r="B14" s="1" t="s">
        <v>181</v>
      </c>
      <c r="C14" s="1">
        <v>1</v>
      </c>
      <c r="D14" s="1">
        <v>2</v>
      </c>
      <c r="E14" s="1">
        <v>2</v>
      </c>
      <c r="F14" s="1">
        <v>5.3</v>
      </c>
      <c r="G14" s="1">
        <v>63</v>
      </c>
      <c r="H14" s="1" t="s">
        <v>128</v>
      </c>
      <c r="I14" s="1">
        <v>63</v>
      </c>
      <c r="J14" s="1">
        <v>11.45</v>
      </c>
      <c r="K14" s="1">
        <v>33</v>
      </c>
      <c r="L14" s="1">
        <v>0</v>
      </c>
      <c r="M14" s="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80AD-3DFC-44EF-BE29-52EF98A815D6}">
  <dimension ref="A1:K19"/>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24</v>
      </c>
      <c r="B2" s="1" t="s">
        <v>14</v>
      </c>
      <c r="C2" s="1">
        <v>204.5</v>
      </c>
      <c r="D2" s="1">
        <v>12</v>
      </c>
      <c r="E2" s="1">
        <v>0</v>
      </c>
      <c r="F2" s="1">
        <v>0</v>
      </c>
      <c r="G2" s="1">
        <v>51</v>
      </c>
      <c r="H2" s="1">
        <v>19</v>
      </c>
      <c r="I2" s="1">
        <v>3</v>
      </c>
      <c r="J2" s="1">
        <v>3</v>
      </c>
      <c r="K2" s="1">
        <v>0</v>
      </c>
    </row>
    <row r="3" spans="1:11" x14ac:dyDescent="0.2">
      <c r="A3" s="1">
        <v>37</v>
      </c>
      <c r="B3" s="1" t="s">
        <v>13</v>
      </c>
      <c r="C3" s="1">
        <v>168.5</v>
      </c>
      <c r="D3" s="1">
        <v>10</v>
      </c>
      <c r="E3" s="1">
        <v>18</v>
      </c>
      <c r="F3" s="1">
        <v>103</v>
      </c>
      <c r="G3" s="1">
        <v>0</v>
      </c>
      <c r="H3" s="1">
        <v>0</v>
      </c>
      <c r="I3" s="1">
        <v>1</v>
      </c>
      <c r="J3" s="1">
        <v>0</v>
      </c>
      <c r="K3" s="1">
        <v>0</v>
      </c>
    </row>
    <row r="4" spans="1:11" x14ac:dyDescent="0.2">
      <c r="A4" s="1">
        <v>38</v>
      </c>
      <c r="B4" s="1" t="s">
        <v>11</v>
      </c>
      <c r="C4" s="1">
        <v>168</v>
      </c>
      <c r="D4" s="1">
        <v>10</v>
      </c>
      <c r="E4" s="1">
        <v>0</v>
      </c>
      <c r="F4" s="1">
        <v>0</v>
      </c>
      <c r="G4" s="1">
        <v>34</v>
      </c>
      <c r="H4" s="1">
        <v>18</v>
      </c>
      <c r="I4" s="1">
        <v>8</v>
      </c>
      <c r="J4" s="1">
        <v>0</v>
      </c>
      <c r="K4" s="1">
        <v>0</v>
      </c>
    </row>
    <row r="5" spans="1:11" x14ac:dyDescent="0.2">
      <c r="A5" s="1">
        <v>42</v>
      </c>
      <c r="B5" s="1" t="s">
        <v>18</v>
      </c>
      <c r="C5" s="1">
        <v>164</v>
      </c>
      <c r="D5" s="1">
        <v>12</v>
      </c>
      <c r="E5" s="1">
        <v>15</v>
      </c>
      <c r="F5" s="1">
        <v>65</v>
      </c>
      <c r="G5" s="1">
        <v>9</v>
      </c>
      <c r="H5" s="1">
        <v>4</v>
      </c>
      <c r="I5" s="1">
        <v>4</v>
      </c>
      <c r="J5" s="1">
        <v>0</v>
      </c>
      <c r="K5" s="1">
        <v>0</v>
      </c>
    </row>
    <row r="6" spans="1:11" x14ac:dyDescent="0.2">
      <c r="A6" s="1">
        <v>46</v>
      </c>
      <c r="B6" s="1" t="s">
        <v>16</v>
      </c>
      <c r="C6" s="1">
        <v>158</v>
      </c>
      <c r="D6" s="1">
        <v>11</v>
      </c>
      <c r="E6" s="1">
        <v>13</v>
      </c>
      <c r="F6" s="1">
        <v>101</v>
      </c>
      <c r="G6" s="1">
        <v>1</v>
      </c>
      <c r="H6" s="1">
        <v>0</v>
      </c>
      <c r="I6" s="1">
        <v>3</v>
      </c>
      <c r="J6" s="1">
        <v>1.5</v>
      </c>
      <c r="K6" s="1">
        <v>0</v>
      </c>
    </row>
    <row r="7" spans="1:11" x14ac:dyDescent="0.2">
      <c r="A7" s="1">
        <v>78</v>
      </c>
      <c r="B7" s="1" t="s">
        <v>17</v>
      </c>
      <c r="C7" s="1">
        <v>110.5</v>
      </c>
      <c r="D7" s="1">
        <v>12</v>
      </c>
      <c r="E7" s="1">
        <v>10</v>
      </c>
      <c r="F7" s="1">
        <v>73</v>
      </c>
      <c r="G7" s="1">
        <v>0</v>
      </c>
      <c r="H7" s="1">
        <v>0</v>
      </c>
      <c r="I7" s="1">
        <v>1</v>
      </c>
      <c r="J7" s="1">
        <v>0</v>
      </c>
      <c r="K7" s="1">
        <v>0</v>
      </c>
    </row>
    <row r="8" spans="1:11" x14ac:dyDescent="0.2">
      <c r="A8" s="1">
        <v>80</v>
      </c>
      <c r="B8" s="1" t="s">
        <v>21</v>
      </c>
      <c r="C8" s="1">
        <v>108</v>
      </c>
      <c r="D8" s="1">
        <v>12</v>
      </c>
      <c r="E8" s="1">
        <v>0</v>
      </c>
      <c r="F8" s="1">
        <v>0</v>
      </c>
      <c r="G8" s="1">
        <v>16</v>
      </c>
      <c r="H8" s="1">
        <v>14</v>
      </c>
      <c r="I8" s="1">
        <v>7</v>
      </c>
      <c r="J8" s="1">
        <v>1.5</v>
      </c>
      <c r="K8" s="1">
        <v>0</v>
      </c>
    </row>
    <row r="9" spans="1:11" x14ac:dyDescent="0.2">
      <c r="A9" s="1">
        <v>83</v>
      </c>
      <c r="B9" s="1" t="s">
        <v>19</v>
      </c>
      <c r="C9" s="1">
        <v>107</v>
      </c>
      <c r="D9" s="1">
        <v>12</v>
      </c>
      <c r="E9" s="1">
        <v>0</v>
      </c>
      <c r="F9" s="1">
        <v>0</v>
      </c>
      <c r="G9" s="1">
        <v>14</v>
      </c>
      <c r="H9" s="1">
        <v>9</v>
      </c>
      <c r="I9" s="1">
        <v>14</v>
      </c>
      <c r="J9" s="1">
        <v>3</v>
      </c>
      <c r="K9" s="1">
        <v>1</v>
      </c>
    </row>
    <row r="10" spans="1:11" x14ac:dyDescent="0.2">
      <c r="A10" s="1">
        <v>87</v>
      </c>
      <c r="B10" s="1" t="s">
        <v>23</v>
      </c>
      <c r="C10" s="1">
        <v>104</v>
      </c>
      <c r="D10" s="1">
        <v>10</v>
      </c>
      <c r="E10" s="1">
        <v>0</v>
      </c>
      <c r="F10" s="1">
        <v>0</v>
      </c>
      <c r="G10" s="1">
        <v>21</v>
      </c>
      <c r="H10" s="1">
        <v>14</v>
      </c>
      <c r="I10" s="1">
        <v>1</v>
      </c>
      <c r="J10" s="1">
        <v>0</v>
      </c>
      <c r="K10" s="1">
        <v>0</v>
      </c>
    </row>
    <row r="11" spans="1:11" x14ac:dyDescent="0.2">
      <c r="A11" s="1">
        <v>88</v>
      </c>
      <c r="B11" s="1" t="s">
        <v>22</v>
      </c>
      <c r="C11" s="1">
        <v>103</v>
      </c>
      <c r="D11" s="1">
        <v>11</v>
      </c>
      <c r="E11" s="1">
        <v>5</v>
      </c>
      <c r="F11" s="1">
        <v>83</v>
      </c>
      <c r="G11" s="1">
        <v>0</v>
      </c>
      <c r="H11" s="1">
        <v>0</v>
      </c>
      <c r="I11" s="1">
        <v>1</v>
      </c>
      <c r="J11" s="1">
        <v>0</v>
      </c>
      <c r="K11" s="1">
        <v>0</v>
      </c>
    </row>
    <row r="12" spans="1:11" x14ac:dyDescent="0.2">
      <c r="A12" s="1">
        <v>93</v>
      </c>
      <c r="B12" s="1" t="s">
        <v>15</v>
      </c>
      <c r="C12" s="1">
        <v>95</v>
      </c>
      <c r="D12" s="1">
        <v>12</v>
      </c>
      <c r="E12" s="1">
        <v>0</v>
      </c>
      <c r="F12" s="1">
        <v>0</v>
      </c>
      <c r="G12" s="1">
        <v>22</v>
      </c>
      <c r="H12" s="1">
        <v>10</v>
      </c>
      <c r="I12" s="1">
        <v>2</v>
      </c>
      <c r="J12" s="1">
        <v>0</v>
      </c>
      <c r="K12" s="1">
        <v>0</v>
      </c>
    </row>
    <row r="13" spans="1:11" x14ac:dyDescent="0.2">
      <c r="A13" s="1">
        <v>112</v>
      </c>
      <c r="B13" s="1" t="s">
        <v>71</v>
      </c>
      <c r="C13" s="1">
        <v>63.5</v>
      </c>
      <c r="D13" s="1">
        <v>5</v>
      </c>
      <c r="E13" s="1">
        <v>3</v>
      </c>
      <c r="F13" s="1">
        <v>12</v>
      </c>
      <c r="G13" s="1">
        <v>4</v>
      </c>
      <c r="H13" s="1">
        <v>6</v>
      </c>
      <c r="I13" s="1">
        <v>4</v>
      </c>
      <c r="J13" s="1">
        <v>0</v>
      </c>
      <c r="K13" s="1">
        <v>0</v>
      </c>
    </row>
    <row r="14" spans="1:11" x14ac:dyDescent="0.2">
      <c r="A14" s="1">
        <v>117</v>
      </c>
      <c r="B14" s="1" t="s">
        <v>20</v>
      </c>
      <c r="C14" s="1">
        <v>59</v>
      </c>
      <c r="D14" s="1">
        <v>7</v>
      </c>
      <c r="E14" s="1">
        <v>2</v>
      </c>
      <c r="F14" s="1">
        <v>10</v>
      </c>
      <c r="G14" s="1">
        <v>4</v>
      </c>
      <c r="H14" s="1">
        <v>7</v>
      </c>
      <c r="I14" s="1">
        <v>3</v>
      </c>
      <c r="J14" s="1">
        <v>0</v>
      </c>
      <c r="K14" s="1">
        <v>0</v>
      </c>
    </row>
    <row r="15" spans="1:11" x14ac:dyDescent="0.2">
      <c r="A15" s="1">
        <v>141</v>
      </c>
      <c r="B15" s="1" t="s">
        <v>82</v>
      </c>
      <c r="C15" s="1">
        <v>35.5</v>
      </c>
      <c r="D15" s="1">
        <v>2</v>
      </c>
      <c r="E15" s="1">
        <v>0</v>
      </c>
      <c r="F15" s="1">
        <v>0</v>
      </c>
      <c r="G15" s="1">
        <v>9</v>
      </c>
      <c r="H15" s="1">
        <v>3</v>
      </c>
      <c r="I15" s="1">
        <v>1</v>
      </c>
      <c r="J15" s="1">
        <v>0</v>
      </c>
      <c r="K15" s="1">
        <v>0</v>
      </c>
    </row>
    <row r="16" spans="1:11" x14ac:dyDescent="0.2">
      <c r="A16" s="1">
        <v>154</v>
      </c>
      <c r="B16" s="1" t="s">
        <v>85</v>
      </c>
      <c r="C16" s="1">
        <v>27</v>
      </c>
      <c r="D16" s="1">
        <v>2</v>
      </c>
      <c r="E16" s="1">
        <v>4</v>
      </c>
      <c r="F16" s="1">
        <v>13</v>
      </c>
      <c r="G16" s="1">
        <v>0</v>
      </c>
      <c r="H16" s="1">
        <v>0</v>
      </c>
      <c r="I16" s="1">
        <v>0</v>
      </c>
      <c r="J16" s="1">
        <v>0</v>
      </c>
      <c r="K16" s="1">
        <v>0</v>
      </c>
    </row>
    <row r="17" spans="1:11" x14ac:dyDescent="0.2">
      <c r="A17" s="1">
        <v>163</v>
      </c>
      <c r="B17" s="1" t="s">
        <v>24</v>
      </c>
      <c r="C17" s="1">
        <v>20</v>
      </c>
      <c r="D17" s="1">
        <v>2</v>
      </c>
      <c r="E17" s="1">
        <v>1</v>
      </c>
      <c r="F17" s="1">
        <v>14</v>
      </c>
      <c r="G17" s="1">
        <v>0</v>
      </c>
      <c r="H17" s="1">
        <v>0</v>
      </c>
      <c r="I17" s="1">
        <v>1</v>
      </c>
      <c r="J17" s="1">
        <v>0</v>
      </c>
      <c r="K17" s="1">
        <v>0</v>
      </c>
    </row>
    <row r="18" spans="1:11" x14ac:dyDescent="0.2">
      <c r="A18" s="1">
        <v>187</v>
      </c>
      <c r="B18" s="1" t="s">
        <v>79</v>
      </c>
      <c r="C18" s="1">
        <v>2.5</v>
      </c>
      <c r="D18" s="1">
        <v>1</v>
      </c>
      <c r="E18" s="1">
        <v>0</v>
      </c>
      <c r="F18" s="1">
        <v>0</v>
      </c>
      <c r="G18" s="1">
        <v>0</v>
      </c>
      <c r="H18" s="1">
        <v>0</v>
      </c>
      <c r="I18" s="1">
        <v>1</v>
      </c>
      <c r="J18" s="1">
        <v>0</v>
      </c>
      <c r="K18" s="1">
        <v>0</v>
      </c>
    </row>
    <row r="19" spans="1:11" x14ac:dyDescent="0.2">
      <c r="A19" s="1">
        <v>188</v>
      </c>
      <c r="B19" s="1" t="s">
        <v>411</v>
      </c>
      <c r="C19" s="1">
        <v>2.5</v>
      </c>
      <c r="D19" s="1">
        <v>1</v>
      </c>
      <c r="E19" s="1">
        <v>0</v>
      </c>
      <c r="F19" s="1">
        <v>0</v>
      </c>
      <c r="G19" s="1">
        <v>1</v>
      </c>
      <c r="H19" s="1">
        <v>0</v>
      </c>
      <c r="I19" s="1">
        <v>0</v>
      </c>
      <c r="J19" s="1">
        <v>0</v>
      </c>
      <c r="K19" s="1">
        <v>0</v>
      </c>
    </row>
  </sheetData>
  <sortState xmlns:xlrd2="http://schemas.microsoft.com/office/spreadsheetml/2017/richdata2" ref="A2:K40">
    <sortCondition ref="A2:A40"/>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986B-7AB1-40E9-9B76-F89BCEA92AFB}">
  <dimension ref="A1:N15"/>
  <sheetViews>
    <sheetView workbookViewId="0">
      <selection activeCell="B19" sqref="B19"/>
    </sheetView>
  </sheetViews>
  <sheetFormatPr defaultColWidth="5.85546875"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5.8554687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6</v>
      </c>
      <c r="B2" s="1" t="s">
        <v>14</v>
      </c>
      <c r="C2" s="1">
        <v>548</v>
      </c>
      <c r="D2" s="1">
        <v>12</v>
      </c>
      <c r="E2" s="1">
        <v>12</v>
      </c>
      <c r="F2" s="1">
        <v>3</v>
      </c>
      <c r="G2" s="1" t="s">
        <v>125</v>
      </c>
      <c r="H2" s="1">
        <v>60.89</v>
      </c>
      <c r="I2" s="1">
        <v>377</v>
      </c>
      <c r="J2" s="1">
        <v>145.35</v>
      </c>
      <c r="K2" s="1">
        <v>0</v>
      </c>
      <c r="L2" s="1">
        <v>7</v>
      </c>
      <c r="M2" s="1">
        <v>51</v>
      </c>
      <c r="N2" s="1">
        <v>19</v>
      </c>
    </row>
    <row r="3" spans="1:14" x14ac:dyDescent="0.2">
      <c r="A3" s="1">
        <v>25</v>
      </c>
      <c r="B3" s="1" t="s">
        <v>11</v>
      </c>
      <c r="C3" s="1">
        <v>301</v>
      </c>
      <c r="D3" s="1">
        <v>10</v>
      </c>
      <c r="E3" s="1">
        <v>10</v>
      </c>
      <c r="F3" s="1">
        <v>0</v>
      </c>
      <c r="G3" s="1">
        <v>65</v>
      </c>
      <c r="H3" s="1">
        <v>30.1</v>
      </c>
      <c r="I3" s="1">
        <v>174</v>
      </c>
      <c r="J3" s="1">
        <v>172.98</v>
      </c>
      <c r="K3" s="1">
        <v>0</v>
      </c>
      <c r="L3" s="1">
        <v>3</v>
      </c>
      <c r="M3" s="1">
        <v>34</v>
      </c>
      <c r="N3" s="1">
        <v>18</v>
      </c>
    </row>
    <row r="4" spans="1:14" x14ac:dyDescent="0.2">
      <c r="A4" s="1">
        <v>36</v>
      </c>
      <c r="B4" s="1" t="s">
        <v>15</v>
      </c>
      <c r="C4" s="1">
        <v>257</v>
      </c>
      <c r="D4" s="1">
        <v>12</v>
      </c>
      <c r="E4" s="1">
        <v>11</v>
      </c>
      <c r="F4" s="1">
        <v>0</v>
      </c>
      <c r="G4" s="1">
        <v>64</v>
      </c>
      <c r="H4" s="1">
        <v>23.36</v>
      </c>
      <c r="I4" s="1">
        <v>186</v>
      </c>
      <c r="J4" s="1">
        <v>138.16999999999999</v>
      </c>
      <c r="K4" s="1">
        <v>0</v>
      </c>
      <c r="L4" s="1">
        <v>2</v>
      </c>
      <c r="M4" s="1">
        <v>22</v>
      </c>
      <c r="N4" s="1">
        <v>10</v>
      </c>
    </row>
    <row r="5" spans="1:14" x14ac:dyDescent="0.2">
      <c r="A5" s="1">
        <v>38</v>
      </c>
      <c r="B5" s="1" t="s">
        <v>23</v>
      </c>
      <c r="C5" s="1">
        <v>247</v>
      </c>
      <c r="D5" s="1">
        <v>10</v>
      </c>
      <c r="E5" s="1">
        <v>10</v>
      </c>
      <c r="F5" s="1">
        <v>1</v>
      </c>
      <c r="G5" s="1">
        <v>61</v>
      </c>
      <c r="H5" s="1">
        <v>27.44</v>
      </c>
      <c r="I5" s="1">
        <v>164</v>
      </c>
      <c r="J5" s="1">
        <v>150.6</v>
      </c>
      <c r="K5" s="1">
        <v>0</v>
      </c>
      <c r="L5" s="1">
        <v>2</v>
      </c>
      <c r="M5" s="1">
        <v>21</v>
      </c>
      <c r="N5" s="1">
        <v>14</v>
      </c>
    </row>
    <row r="6" spans="1:14" x14ac:dyDescent="0.2">
      <c r="A6" s="1">
        <v>54</v>
      </c>
      <c r="B6" s="1" t="s">
        <v>21</v>
      </c>
      <c r="C6" s="1">
        <v>187</v>
      </c>
      <c r="D6" s="1">
        <v>12</v>
      </c>
      <c r="E6" s="1">
        <v>9</v>
      </c>
      <c r="F6" s="1">
        <v>6</v>
      </c>
      <c r="G6" s="1" t="s">
        <v>212</v>
      </c>
      <c r="H6" s="1">
        <v>62.33</v>
      </c>
      <c r="I6" s="1">
        <v>101</v>
      </c>
      <c r="J6" s="1">
        <v>185.14</v>
      </c>
      <c r="K6" s="1">
        <v>0</v>
      </c>
      <c r="L6" s="1">
        <v>1</v>
      </c>
      <c r="M6" s="1">
        <v>16</v>
      </c>
      <c r="N6" s="1">
        <v>14</v>
      </c>
    </row>
    <row r="7" spans="1:14" x14ac:dyDescent="0.2">
      <c r="A7" s="1">
        <v>62</v>
      </c>
      <c r="B7" s="1" t="s">
        <v>19</v>
      </c>
      <c r="C7" s="1">
        <v>152</v>
      </c>
      <c r="D7" s="1">
        <v>12</v>
      </c>
      <c r="E7" s="1">
        <v>9</v>
      </c>
      <c r="F7" s="1">
        <v>3</v>
      </c>
      <c r="G7" s="1" t="s">
        <v>50</v>
      </c>
      <c r="H7" s="1">
        <v>25.33</v>
      </c>
      <c r="I7" s="1">
        <v>105</v>
      </c>
      <c r="J7" s="1">
        <v>144.76</v>
      </c>
      <c r="K7" s="1">
        <v>0</v>
      </c>
      <c r="L7" s="1">
        <v>0</v>
      </c>
      <c r="M7" s="1">
        <v>14</v>
      </c>
      <c r="N7" s="1">
        <v>9</v>
      </c>
    </row>
    <row r="8" spans="1:14" x14ac:dyDescent="0.2">
      <c r="A8" s="1">
        <v>73</v>
      </c>
      <c r="B8" s="1" t="s">
        <v>18</v>
      </c>
      <c r="C8" s="1">
        <v>105</v>
      </c>
      <c r="D8" s="1">
        <v>12</v>
      </c>
      <c r="E8" s="1">
        <v>6</v>
      </c>
      <c r="F8" s="1">
        <v>1</v>
      </c>
      <c r="G8" s="1" t="s">
        <v>125</v>
      </c>
      <c r="H8" s="1">
        <v>21</v>
      </c>
      <c r="I8" s="1">
        <v>81</v>
      </c>
      <c r="J8" s="1">
        <v>129.62</v>
      </c>
      <c r="K8" s="1">
        <v>0</v>
      </c>
      <c r="L8" s="1">
        <v>1</v>
      </c>
      <c r="M8" s="1">
        <v>9</v>
      </c>
      <c r="N8" s="1">
        <v>4</v>
      </c>
    </row>
    <row r="9" spans="1:14" x14ac:dyDescent="0.2">
      <c r="A9" s="1">
        <v>77</v>
      </c>
      <c r="B9" s="1" t="s">
        <v>20</v>
      </c>
      <c r="C9" s="1">
        <v>87</v>
      </c>
      <c r="D9" s="1">
        <v>7</v>
      </c>
      <c r="E9" s="1">
        <v>6</v>
      </c>
      <c r="F9" s="1">
        <v>1</v>
      </c>
      <c r="G9" s="1">
        <v>54</v>
      </c>
      <c r="H9" s="1">
        <v>17.399999999999999</v>
      </c>
      <c r="I9" s="1">
        <v>68</v>
      </c>
      <c r="J9" s="1">
        <v>127.94</v>
      </c>
      <c r="K9" s="1">
        <v>0</v>
      </c>
      <c r="L9" s="1">
        <v>1</v>
      </c>
      <c r="M9" s="1">
        <v>4</v>
      </c>
      <c r="N9" s="1">
        <v>7</v>
      </c>
    </row>
    <row r="10" spans="1:14" x14ac:dyDescent="0.2">
      <c r="A10" s="1">
        <v>84</v>
      </c>
      <c r="B10" s="1" t="s">
        <v>82</v>
      </c>
      <c r="C10" s="1">
        <v>67</v>
      </c>
      <c r="D10" s="1">
        <v>2</v>
      </c>
      <c r="E10" s="1">
        <v>2</v>
      </c>
      <c r="F10" s="1">
        <v>0</v>
      </c>
      <c r="G10" s="1">
        <v>55</v>
      </c>
      <c r="H10" s="1">
        <v>33.5</v>
      </c>
      <c r="I10" s="1">
        <v>39</v>
      </c>
      <c r="J10" s="1">
        <v>171.79</v>
      </c>
      <c r="K10" s="1">
        <v>0</v>
      </c>
      <c r="L10" s="1">
        <v>1</v>
      </c>
      <c r="M10" s="1">
        <v>9</v>
      </c>
      <c r="N10" s="1">
        <v>3</v>
      </c>
    </row>
    <row r="11" spans="1:14" x14ac:dyDescent="0.2">
      <c r="A11" s="1">
        <v>90</v>
      </c>
      <c r="B11" s="1" t="s">
        <v>71</v>
      </c>
      <c r="C11" s="1">
        <v>53</v>
      </c>
      <c r="D11" s="1">
        <v>5</v>
      </c>
      <c r="E11" s="1">
        <v>2</v>
      </c>
      <c r="F11" s="1">
        <v>1</v>
      </c>
      <c r="G11" s="1" t="s">
        <v>365</v>
      </c>
      <c r="H11" s="1">
        <v>53</v>
      </c>
      <c r="I11" s="1">
        <v>15</v>
      </c>
      <c r="J11" s="1">
        <v>353.33</v>
      </c>
      <c r="K11" s="1">
        <v>0</v>
      </c>
      <c r="L11" s="1">
        <v>1</v>
      </c>
      <c r="M11" s="1">
        <v>4</v>
      </c>
      <c r="N11" s="1">
        <v>6</v>
      </c>
    </row>
    <row r="12" spans="1:14" x14ac:dyDescent="0.2">
      <c r="A12" s="1">
        <v>111</v>
      </c>
      <c r="B12" s="1" t="s">
        <v>16</v>
      </c>
      <c r="C12" s="1">
        <v>13</v>
      </c>
      <c r="D12" s="1">
        <v>11</v>
      </c>
      <c r="E12" s="1">
        <v>5</v>
      </c>
      <c r="F12" s="1">
        <v>3</v>
      </c>
      <c r="G12" s="1">
        <v>8</v>
      </c>
      <c r="H12" s="1">
        <v>6.5</v>
      </c>
      <c r="I12" s="1">
        <v>23</v>
      </c>
      <c r="J12" s="1">
        <v>56.52</v>
      </c>
      <c r="K12" s="1">
        <v>0</v>
      </c>
      <c r="L12" s="1">
        <v>0</v>
      </c>
      <c r="M12" s="1">
        <v>1</v>
      </c>
      <c r="N12" s="1">
        <v>0</v>
      </c>
    </row>
    <row r="13" spans="1:14" x14ac:dyDescent="0.2">
      <c r="A13" s="1">
        <v>112</v>
      </c>
      <c r="B13" s="1" t="s">
        <v>411</v>
      </c>
      <c r="C13" s="1">
        <v>11</v>
      </c>
      <c r="D13" s="1">
        <v>1</v>
      </c>
      <c r="E13" s="1">
        <v>1</v>
      </c>
      <c r="F13" s="1">
        <v>0</v>
      </c>
      <c r="G13" s="1">
        <v>11</v>
      </c>
      <c r="H13" s="1">
        <v>11</v>
      </c>
      <c r="I13" s="1">
        <v>10</v>
      </c>
      <c r="J13" s="1">
        <v>110</v>
      </c>
      <c r="K13" s="1">
        <v>0</v>
      </c>
      <c r="L13" s="1">
        <v>0</v>
      </c>
      <c r="M13" s="1">
        <v>1</v>
      </c>
      <c r="N13" s="1">
        <v>0</v>
      </c>
    </row>
    <row r="14" spans="1:14" x14ac:dyDescent="0.2">
      <c r="A14" s="1">
        <v>139</v>
      </c>
      <c r="B14" s="1" t="s">
        <v>17</v>
      </c>
      <c r="C14" s="1">
        <v>3</v>
      </c>
      <c r="D14" s="1">
        <v>12</v>
      </c>
      <c r="E14" s="1">
        <v>2</v>
      </c>
      <c r="F14" s="1">
        <v>0</v>
      </c>
      <c r="G14" s="1">
        <v>3</v>
      </c>
      <c r="H14" s="1">
        <v>1.5</v>
      </c>
      <c r="I14" s="1">
        <v>7</v>
      </c>
      <c r="J14" s="1">
        <v>42.85</v>
      </c>
      <c r="K14" s="1">
        <v>0</v>
      </c>
      <c r="L14" s="1">
        <v>0</v>
      </c>
      <c r="M14" s="1">
        <v>0</v>
      </c>
      <c r="N14" s="1">
        <v>0</v>
      </c>
    </row>
    <row r="15" spans="1:14" x14ac:dyDescent="0.2">
      <c r="A15" s="1">
        <v>152</v>
      </c>
      <c r="B15" s="1" t="s">
        <v>79</v>
      </c>
      <c r="C15" s="1">
        <v>1</v>
      </c>
      <c r="D15" s="1">
        <v>1</v>
      </c>
      <c r="E15" s="1">
        <v>1</v>
      </c>
      <c r="F15" s="1">
        <v>0</v>
      </c>
      <c r="G15" s="1">
        <v>1</v>
      </c>
      <c r="H15" s="1">
        <v>1</v>
      </c>
      <c r="I15" s="1">
        <v>4</v>
      </c>
      <c r="J15" s="1">
        <v>25</v>
      </c>
      <c r="K15" s="1">
        <v>0</v>
      </c>
      <c r="L15" s="1">
        <v>0</v>
      </c>
      <c r="M15" s="1">
        <v>0</v>
      </c>
      <c r="N15"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16B65-C99E-45A4-A8A4-6C061AAF16B3}">
  <dimension ref="A1:M10"/>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4</v>
      </c>
      <c r="B2" s="1" t="s">
        <v>13</v>
      </c>
      <c r="C2" s="1">
        <v>18</v>
      </c>
      <c r="D2" s="1">
        <v>10</v>
      </c>
      <c r="E2" s="1">
        <v>10</v>
      </c>
      <c r="F2" s="1">
        <v>36.5</v>
      </c>
      <c r="G2" s="1">
        <v>311</v>
      </c>
      <c r="H2" s="2" t="s">
        <v>344</v>
      </c>
      <c r="I2" s="1">
        <v>17.27</v>
      </c>
      <c r="J2" s="1">
        <v>8.44</v>
      </c>
      <c r="K2" s="1">
        <v>12.27</v>
      </c>
      <c r="L2" s="1">
        <v>1</v>
      </c>
      <c r="M2" s="1">
        <v>0</v>
      </c>
    </row>
    <row r="3" spans="1:13" x14ac:dyDescent="0.2">
      <c r="A3" s="1">
        <v>14</v>
      </c>
      <c r="B3" s="1" t="s">
        <v>18</v>
      </c>
      <c r="C3" s="1">
        <v>15</v>
      </c>
      <c r="D3" s="1">
        <v>12</v>
      </c>
      <c r="E3" s="1">
        <v>12</v>
      </c>
      <c r="F3" s="1">
        <v>39</v>
      </c>
      <c r="G3" s="1">
        <v>338</v>
      </c>
      <c r="H3" s="1" t="s">
        <v>58</v>
      </c>
      <c r="I3" s="1">
        <v>22.53</v>
      </c>
      <c r="J3" s="1">
        <v>8.66</v>
      </c>
      <c r="K3" s="1">
        <v>15.6</v>
      </c>
      <c r="L3" s="1">
        <v>1</v>
      </c>
      <c r="M3" s="1">
        <v>0</v>
      </c>
    </row>
    <row r="4" spans="1:13" x14ac:dyDescent="0.2">
      <c r="A4" s="1">
        <v>22</v>
      </c>
      <c r="B4" s="1" t="s">
        <v>16</v>
      </c>
      <c r="C4" s="1">
        <v>13</v>
      </c>
      <c r="D4" s="1">
        <v>11</v>
      </c>
      <c r="E4" s="1">
        <v>11</v>
      </c>
      <c r="F4" s="1">
        <v>42</v>
      </c>
      <c r="G4" s="1">
        <v>382</v>
      </c>
      <c r="H4" s="2" t="s">
        <v>353</v>
      </c>
      <c r="I4" s="1">
        <v>29.38</v>
      </c>
      <c r="J4" s="1">
        <v>9.09</v>
      </c>
      <c r="K4" s="1">
        <v>19.38</v>
      </c>
      <c r="L4" s="1">
        <v>0</v>
      </c>
      <c r="M4" s="1">
        <v>0</v>
      </c>
    </row>
    <row r="5" spans="1:13" x14ac:dyDescent="0.2">
      <c r="A5" s="1">
        <v>37</v>
      </c>
      <c r="B5" s="1" t="s">
        <v>17</v>
      </c>
      <c r="C5" s="1">
        <v>10</v>
      </c>
      <c r="D5" s="1">
        <v>12</v>
      </c>
      <c r="E5" s="1">
        <v>12</v>
      </c>
      <c r="F5" s="1">
        <v>39</v>
      </c>
      <c r="G5" s="1">
        <v>382</v>
      </c>
      <c r="H5" s="2">
        <v>45706</v>
      </c>
      <c r="I5" s="1">
        <v>38.200000000000003</v>
      </c>
      <c r="J5" s="1">
        <v>9.7899999999999991</v>
      </c>
      <c r="K5" s="1">
        <v>23.4</v>
      </c>
      <c r="L5" s="1">
        <v>0</v>
      </c>
      <c r="M5" s="1">
        <v>0</v>
      </c>
    </row>
    <row r="6" spans="1:13" x14ac:dyDescent="0.2">
      <c r="A6" s="1">
        <v>55</v>
      </c>
      <c r="B6" s="1" t="s">
        <v>22</v>
      </c>
      <c r="C6" s="1">
        <v>5</v>
      </c>
      <c r="D6" s="1">
        <v>11</v>
      </c>
      <c r="E6" s="1">
        <v>11</v>
      </c>
      <c r="F6" s="1">
        <v>42</v>
      </c>
      <c r="G6" s="1">
        <v>367</v>
      </c>
      <c r="H6" s="2">
        <v>45714</v>
      </c>
      <c r="I6" s="1">
        <v>73.400000000000006</v>
      </c>
      <c r="J6" s="1">
        <v>8.73</v>
      </c>
      <c r="K6" s="1">
        <v>50.4</v>
      </c>
      <c r="L6" s="1">
        <v>0</v>
      </c>
      <c r="M6" s="1">
        <v>0</v>
      </c>
    </row>
    <row r="7" spans="1:13" x14ac:dyDescent="0.2">
      <c r="A7" s="1">
        <v>63</v>
      </c>
      <c r="B7" s="1" t="s">
        <v>85</v>
      </c>
      <c r="C7" s="1">
        <v>4</v>
      </c>
      <c r="D7" s="1">
        <v>2</v>
      </c>
      <c r="E7" s="1">
        <v>2</v>
      </c>
      <c r="F7" s="1">
        <v>8</v>
      </c>
      <c r="G7" s="1">
        <v>81</v>
      </c>
      <c r="H7" s="2">
        <v>45746</v>
      </c>
      <c r="I7" s="1">
        <v>20.25</v>
      </c>
      <c r="J7" s="1">
        <v>10.119999999999999</v>
      </c>
      <c r="K7" s="1">
        <v>12</v>
      </c>
      <c r="L7" s="1">
        <v>0</v>
      </c>
      <c r="M7" s="1">
        <v>0</v>
      </c>
    </row>
    <row r="8" spans="1:13" x14ac:dyDescent="0.2">
      <c r="A8" s="1">
        <v>71</v>
      </c>
      <c r="B8" s="1" t="s">
        <v>71</v>
      </c>
      <c r="C8" s="1">
        <v>3</v>
      </c>
      <c r="D8" s="1">
        <v>5</v>
      </c>
      <c r="E8" s="1">
        <v>4</v>
      </c>
      <c r="F8" s="1">
        <v>6</v>
      </c>
      <c r="G8" s="1">
        <v>65</v>
      </c>
      <c r="H8" s="1">
        <v>45702</v>
      </c>
      <c r="I8" s="1">
        <v>21.66</v>
      </c>
      <c r="J8" s="1">
        <v>10.83</v>
      </c>
      <c r="K8" s="1">
        <v>12</v>
      </c>
      <c r="L8" s="1">
        <v>0</v>
      </c>
      <c r="M8" s="1">
        <v>0</v>
      </c>
    </row>
    <row r="9" spans="1:13" x14ac:dyDescent="0.2">
      <c r="A9" s="1">
        <v>74</v>
      </c>
      <c r="B9" s="1" t="s">
        <v>20</v>
      </c>
      <c r="C9" s="1">
        <v>2</v>
      </c>
      <c r="D9" s="1">
        <v>7</v>
      </c>
      <c r="E9" s="1">
        <v>5</v>
      </c>
      <c r="F9" s="1">
        <v>9</v>
      </c>
      <c r="G9" s="1">
        <v>76</v>
      </c>
      <c r="H9" s="1">
        <v>45716</v>
      </c>
      <c r="I9" s="1">
        <v>38</v>
      </c>
      <c r="J9" s="1">
        <v>8.44</v>
      </c>
      <c r="K9" s="1">
        <v>27</v>
      </c>
      <c r="L9" s="1">
        <v>0</v>
      </c>
      <c r="M9" s="1">
        <v>0</v>
      </c>
    </row>
    <row r="10" spans="1:13" x14ac:dyDescent="0.2">
      <c r="A10" s="1">
        <v>96</v>
      </c>
      <c r="B10" s="1" t="s">
        <v>24</v>
      </c>
      <c r="C10" s="1">
        <v>1</v>
      </c>
      <c r="D10" s="1">
        <v>2</v>
      </c>
      <c r="E10" s="1">
        <v>2</v>
      </c>
      <c r="F10" s="1">
        <v>6</v>
      </c>
      <c r="G10" s="1">
        <v>70</v>
      </c>
      <c r="H10" s="1" t="s">
        <v>59</v>
      </c>
      <c r="I10" s="1">
        <v>70</v>
      </c>
      <c r="J10" s="1">
        <v>11.66</v>
      </c>
      <c r="K10" s="1">
        <v>36</v>
      </c>
      <c r="L10" s="1">
        <v>0</v>
      </c>
      <c r="M10"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B1AF-6038-43E2-9FDF-C13D534E79E8}">
  <sheetPr>
    <tabColor theme="9" tint="0.59999389629810485"/>
  </sheetPr>
  <dimension ref="A1:AS30"/>
  <sheetViews>
    <sheetView zoomScale="90" zoomScaleNormal="90" workbookViewId="0">
      <pane xSplit="3" topLeftCell="R1" activePane="topRight" state="frozen"/>
      <selection activeCell="AQ2" sqref="AQ2"/>
      <selection pane="topRight" activeCell="AR8" sqref="AR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333</v>
      </c>
      <c r="B2" s="1" t="s">
        <v>308</v>
      </c>
      <c r="C2" s="4" t="s">
        <v>68</v>
      </c>
      <c r="D2" s="3" t="str">
        <f>IFERROR(VLOOKUP($A2,srh_mvp!$B:$K,COLUMN(D1)-2,FALSE),"")</f>
        <v/>
      </c>
      <c r="E2" s="1" t="str">
        <f>IFERROR(VLOOKUP($A2,srh_mvp!$B:$K,COLUMN(E1)-2,FALSE),"")</f>
        <v/>
      </c>
      <c r="F2" s="1" t="str">
        <f>IFERROR(VLOOKUP($A2,srh_mvp!$B:$K,COLUMN(F1)-2,FALSE),"")</f>
        <v/>
      </c>
      <c r="G2" s="1" t="str">
        <f>IFERROR(VLOOKUP($A2,srh_mvp!$B:$K,COLUMN(G1)-2,FALSE),"")</f>
        <v/>
      </c>
      <c r="H2" s="1" t="str">
        <f>IFERROR(VLOOKUP($A2,srh_mvp!$B:$K,COLUMN(H1)-2,FALSE),"")</f>
        <v/>
      </c>
      <c r="I2" s="1" t="str">
        <f>IFERROR(VLOOKUP($A2,srh_mvp!$B:$K,COLUMN(I1)-2,FALSE),"")</f>
        <v/>
      </c>
      <c r="J2" s="1" t="str">
        <f>IFERROR(VLOOKUP($A2,srh_mvp!$B:$K,COLUMN(J1)-2,FALSE),"")</f>
        <v/>
      </c>
      <c r="K2" s="1" t="str">
        <f>IFERROR(VLOOKUP($A2,srh_mvp!$B:$K,COLUMN(K1)-2,FALSE),"")</f>
        <v/>
      </c>
      <c r="L2" s="4" t="str">
        <f>IFERROR(VLOOKUP($A2,srh_mvp!$B:$K,COLUMN(L1)-2,FALSE),"")</f>
        <v/>
      </c>
      <c r="M2" s="3" t="str">
        <f>IFERROR(VLOOKUP($A2,srh_batting!$B:$N,COLUMN(M1)-11,FALSE),"")</f>
        <v/>
      </c>
      <c r="N2" s="1" t="str">
        <f>IFERROR(VLOOKUP($A2,srh_batting!$B:$N,COLUMN(N1)-11,FALSE),"")</f>
        <v/>
      </c>
      <c r="O2" s="1" t="str">
        <f>IFERROR(VLOOKUP($A2,srh_batting!$B:$N,COLUMN(O1)-11,FALSE),"")</f>
        <v/>
      </c>
      <c r="P2" s="1" t="str">
        <f>IFERROR(VLOOKUP($A2,srh_batting!$B:$N,COLUMN(P1)-11,FALSE),"")</f>
        <v/>
      </c>
      <c r="Q2" s="1" t="str">
        <f>IFERROR(VLOOKUP($A2,srh_batting!$B:$N,COLUMN(Q1)-11,FALSE),"")</f>
        <v/>
      </c>
      <c r="R2" s="1" t="str">
        <f>IFERROR(VLOOKUP($A2,srh_batting!$B:$N,COLUMN(R1)-11,FALSE),"")</f>
        <v/>
      </c>
      <c r="S2" s="1" t="str">
        <f>IFERROR(VLOOKUP($A2,srh_batting!$B:$N,COLUMN(S1)-11,FALSE),"")</f>
        <v/>
      </c>
      <c r="T2" s="1" t="str">
        <f>IFERROR(VLOOKUP($A2,srh_batting!$B:$N,COLUMN(T1)-11,FALSE),"")</f>
        <v/>
      </c>
      <c r="U2" s="1" t="str">
        <f>IFERROR(VLOOKUP($A2,srh_batting!$B:$N,COLUMN(U1)-11,FALSE),"")</f>
        <v/>
      </c>
      <c r="V2" s="1" t="str">
        <f>IFERROR(VLOOKUP($A2,srh_batting!$B:$N,COLUMN(V1)-11,FALSE),"")</f>
        <v/>
      </c>
      <c r="W2" s="1" t="str">
        <f>IFERROR(VLOOKUP($A2,srh_batting!$B:$N,COLUMN(W1)-11,FALSE),"")</f>
        <v/>
      </c>
      <c r="X2" s="4" t="str">
        <f>IFERROR(VLOOKUP($A2,srh_batting!$B:$N,COLUMN(X1)-11,FALSE),"")</f>
        <v/>
      </c>
      <c r="Y2" s="3" t="str">
        <f>IFERROR(VLOOKUP($A2,srh_bowling!$B:$M,COLUMN(Y1)-23,FALSE),"")</f>
        <v/>
      </c>
      <c r="Z2" s="1" t="str">
        <f>IFERROR(VLOOKUP($A2,srh_bowling!$B:$M,COLUMN(Z1)-23,FALSE),"")</f>
        <v/>
      </c>
      <c r="AA2" s="1" t="str">
        <f>IFERROR(VLOOKUP($A2,srh_bowling!$B:$M,COLUMN(AA1)-23,FALSE),"")</f>
        <v/>
      </c>
      <c r="AB2" s="1" t="str">
        <f>IFERROR(VLOOKUP($A2,srh_bowling!$B:$M,COLUMN(AB1)-23,FALSE),"")</f>
        <v/>
      </c>
      <c r="AC2" s="1" t="str">
        <f>IFERROR(VLOOKUP($A2,srh_bowling!$B:$M,COLUMN(AC1)-23,FALSE),"")</f>
        <v/>
      </c>
      <c r="AD2" s="1" t="str">
        <f>IFERROR(VLOOKUP($A2,srh_bowling!$B:$M,COLUMN(AD1)-23,FALSE),"")</f>
        <v/>
      </c>
      <c r="AE2" s="1" t="str">
        <f>IFERROR(VLOOKUP($A2,srh_bowling!$B:$M,COLUMN(AE1)-23,FALSE),"")</f>
        <v/>
      </c>
      <c r="AF2" s="1" t="str">
        <f>IFERROR(VLOOKUP($A2,srh_bowling!$B:$M,COLUMN(AF1)-23,FALSE),"")</f>
        <v/>
      </c>
      <c r="AG2" s="1" t="str">
        <f>IFERROR(VLOOKUP($A2,srh_bowling!$B:$M,COLUMN(AG1)-23,FALSE),"")</f>
        <v/>
      </c>
      <c r="AH2" s="1" t="str">
        <f>IFERROR(VLOOKUP($A2,srh_bowling!$B:$M,COLUMN(AH1)-23,FALSE),"")</f>
        <v/>
      </c>
      <c r="AI2" s="1" t="str">
        <f>IFERROR(VLOOKUP($A2,srh_bowling!$B:$M,COLUMN(AI1)-23,FALSE),"")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49">
        <f t="shared" ref="AQ2:AQ23" si="7">MAX(E2,N2,Z2)</f>
        <v>0</v>
      </c>
      <c r="AR2" s="49" t="str">
        <f t="shared" ref="AR2:AR23" si="8">A2</f>
        <v>Sachin Baby</v>
      </c>
    </row>
    <row r="3" spans="1:45" x14ac:dyDescent="0.2">
      <c r="A3" s="3" t="s">
        <v>334</v>
      </c>
      <c r="B3" s="1" t="s">
        <v>308</v>
      </c>
      <c r="C3" s="4" t="s">
        <v>70</v>
      </c>
      <c r="D3" s="3" t="str">
        <f>IFERROR(VLOOKUP($A3,srh_mvp!$B:$K,COLUMN(D2)-2,FALSE),"")</f>
        <v/>
      </c>
      <c r="E3" s="1" t="str">
        <f>IFERROR(VLOOKUP($A3,srh_mvp!$B:$K,COLUMN(E2)-2,FALSE),"")</f>
        <v/>
      </c>
      <c r="F3" s="1" t="str">
        <f>IFERROR(VLOOKUP($A3,srh_mvp!$B:$K,COLUMN(F2)-2,FALSE),"")</f>
        <v/>
      </c>
      <c r="G3" s="1" t="str">
        <f>IFERROR(VLOOKUP($A3,srh_mvp!$B:$K,COLUMN(G2)-2,FALSE),"")</f>
        <v/>
      </c>
      <c r="H3" s="1" t="str">
        <f>IFERROR(VLOOKUP($A3,srh_mvp!$B:$K,COLUMN(H2)-2,FALSE),"")</f>
        <v/>
      </c>
      <c r="I3" s="1" t="str">
        <f>IFERROR(VLOOKUP($A3,srh_mvp!$B:$K,COLUMN(I2)-2,FALSE),"")</f>
        <v/>
      </c>
      <c r="J3" s="1" t="str">
        <f>IFERROR(VLOOKUP($A3,srh_mvp!$B:$K,COLUMN(J2)-2,FALSE),"")</f>
        <v/>
      </c>
      <c r="K3" s="1" t="str">
        <f>IFERROR(VLOOKUP($A3,srh_mvp!$B:$K,COLUMN(K2)-2,FALSE),"")</f>
        <v/>
      </c>
      <c r="L3" s="4" t="str">
        <f>IFERROR(VLOOKUP($A3,srh_mvp!$B:$K,COLUMN(L2)-2,FALSE),"")</f>
        <v/>
      </c>
      <c r="M3" s="3" t="str">
        <f>IFERROR(VLOOKUP($A3,srh_batting!$B:$N,COLUMN(M2)-11,FALSE),"")</f>
        <v/>
      </c>
      <c r="N3" s="1" t="str">
        <f>IFERROR(VLOOKUP($A3,srh_batting!$B:$N,COLUMN(N2)-11,FALSE),"")</f>
        <v/>
      </c>
      <c r="O3" s="1" t="str">
        <f>IFERROR(VLOOKUP($A3,srh_batting!$B:$N,COLUMN(O2)-11,FALSE),"")</f>
        <v/>
      </c>
      <c r="P3" s="1" t="str">
        <f>IFERROR(VLOOKUP($A3,srh_batting!$B:$N,COLUMN(P2)-11,FALSE),"")</f>
        <v/>
      </c>
      <c r="Q3" s="1" t="str">
        <f>IFERROR(VLOOKUP($A3,srh_batting!$B:$N,COLUMN(Q2)-11,FALSE),"")</f>
        <v/>
      </c>
      <c r="R3" s="1" t="str">
        <f>IFERROR(VLOOKUP($A3,srh_batting!$B:$N,COLUMN(R2)-11,FALSE),"")</f>
        <v/>
      </c>
      <c r="S3" s="1" t="str">
        <f>IFERROR(VLOOKUP($A3,srh_batting!$B:$N,COLUMN(S2)-11,FALSE),"")</f>
        <v/>
      </c>
      <c r="T3" s="1" t="str">
        <f>IFERROR(VLOOKUP($A3,srh_batting!$B:$N,COLUMN(T2)-11,FALSE),"")</f>
        <v/>
      </c>
      <c r="U3" s="1" t="str">
        <f>IFERROR(VLOOKUP($A3,srh_batting!$B:$N,COLUMN(U2)-11,FALSE),"")</f>
        <v/>
      </c>
      <c r="V3" s="1" t="str">
        <f>IFERROR(VLOOKUP($A3,srh_batting!$B:$N,COLUMN(V2)-11,FALSE),"")</f>
        <v/>
      </c>
      <c r="W3" s="1" t="str">
        <f>IFERROR(VLOOKUP($A3,srh_batting!$B:$N,COLUMN(W2)-11,FALSE),"")</f>
        <v/>
      </c>
      <c r="X3" s="4" t="str">
        <f>IFERROR(VLOOKUP($A3,srh_batting!$B:$N,COLUMN(X2)-11,FALSE),"")</f>
        <v/>
      </c>
      <c r="Y3" s="3" t="str">
        <f>IFERROR(VLOOKUP($A3,srh_bowling!$B:$M,COLUMN(Y2)-23,FALSE),"")</f>
        <v/>
      </c>
      <c r="Z3" s="1" t="str">
        <f>IFERROR(VLOOKUP($A3,srh_bowling!$B:$M,COLUMN(Z2)-23,FALSE),"")</f>
        <v/>
      </c>
      <c r="AA3" s="1" t="str">
        <f>IFERROR(VLOOKUP($A3,srh_bowling!$B:$M,COLUMN(AA2)-23,FALSE),"")</f>
        <v/>
      </c>
      <c r="AB3" s="1" t="str">
        <f>IFERROR(VLOOKUP($A3,srh_bowling!$B:$M,COLUMN(AB2)-23,FALSE),"")</f>
        <v/>
      </c>
      <c r="AC3" s="1" t="str">
        <f>IFERROR(VLOOKUP($A3,srh_bowling!$B:$M,COLUMN(AC2)-23,FALSE),"")</f>
        <v/>
      </c>
      <c r="AD3" s="1" t="str">
        <f>IFERROR(VLOOKUP($A3,srh_bowling!$B:$M,COLUMN(AD2)-23,FALSE),"")</f>
        <v/>
      </c>
      <c r="AE3" s="1" t="str">
        <f>IFERROR(VLOOKUP($A3,srh_bowling!$B:$M,COLUMN(AE2)-23,FALSE),"")</f>
        <v/>
      </c>
      <c r="AF3" s="1" t="str">
        <f>IFERROR(VLOOKUP($A3,srh_bowling!$B:$M,COLUMN(AF2)-23,FALSE),"")</f>
        <v/>
      </c>
      <c r="AG3" s="1" t="str">
        <f>IFERROR(VLOOKUP($A3,srh_bowling!$B:$M,COLUMN(AG2)-23,FALSE),"")</f>
        <v/>
      </c>
      <c r="AH3" s="1" t="str">
        <f>IFERROR(VLOOKUP($A3,srh_bowling!$B:$M,COLUMN(AH2)-23,FALSE),"")</f>
        <v/>
      </c>
      <c r="AI3" s="1" t="str">
        <f>IFERROR(VLOOKUP($A3,srh_bowling!$B:$M,COLUMN(AI2)-23,FALSE),"")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Brydon Carse</v>
      </c>
    </row>
    <row r="4" spans="1:45" x14ac:dyDescent="0.2">
      <c r="A4" s="3" t="s">
        <v>319</v>
      </c>
      <c r="B4" s="1" t="s">
        <v>308</v>
      </c>
      <c r="C4" s="4" t="s">
        <v>69</v>
      </c>
      <c r="D4" s="3">
        <f>IFERROR(VLOOKUP($A4,srh_mvp!$B:$K,COLUMN(D3)-2,FALSE),"")</f>
        <v>91.5</v>
      </c>
      <c r="E4" s="1">
        <f>IFERROR(VLOOKUP($A4,srh_mvp!$B:$K,COLUMN(E3)-2,FALSE),"")</f>
        <v>6</v>
      </c>
      <c r="F4" s="1">
        <f>IFERROR(VLOOKUP($A4,srh_mvp!$B:$K,COLUMN(F3)-2,FALSE),"")</f>
        <v>10</v>
      </c>
      <c r="G4" s="1">
        <f>IFERROR(VLOOKUP($A4,srh_mvp!$B:$K,COLUMN(G3)-2,FALSE),"")</f>
        <v>46</v>
      </c>
      <c r="H4" s="1">
        <f>IFERROR(VLOOKUP($A4,srh_mvp!$B:$K,COLUMN(H3)-2,FALSE),"")</f>
        <v>0</v>
      </c>
      <c r="I4" s="1">
        <f>IFERROR(VLOOKUP($A4,srh_mvp!$B:$K,COLUMN(I3)-2,FALSE),"")</f>
        <v>0</v>
      </c>
      <c r="J4" s="1">
        <f>IFERROR(VLOOKUP($A4,srh_mvp!$B:$K,COLUMN(J3)-2,FALSE),"")</f>
        <v>3</v>
      </c>
      <c r="K4" s="1">
        <f>IFERROR(VLOOKUP($A4,srh_mvp!$B:$K,COLUMN(K3)-2,FALSE),"")</f>
        <v>3</v>
      </c>
      <c r="L4" s="4">
        <f>IFERROR(VLOOKUP($A4,srh_mvp!$B:$K,COLUMN(L3)-2,FALSE),"")</f>
        <v>0</v>
      </c>
      <c r="M4" s="3" t="str">
        <f>IFERROR(VLOOKUP($A4,srh_batting!$B:$N,COLUMN(M3)-11,FALSE),"")</f>
        <v/>
      </c>
      <c r="N4" s="1" t="str">
        <f>IFERROR(VLOOKUP($A4,srh_batting!$B:$N,COLUMN(N3)-11,FALSE),"")</f>
        <v/>
      </c>
      <c r="O4" s="1" t="str">
        <f>IFERROR(VLOOKUP($A4,srh_batting!$B:$N,COLUMN(O3)-11,FALSE),"")</f>
        <v/>
      </c>
      <c r="P4" s="1" t="str">
        <f>IFERROR(VLOOKUP($A4,srh_batting!$B:$N,COLUMN(P3)-11,FALSE),"")</f>
        <v/>
      </c>
      <c r="Q4" s="1" t="str">
        <f>IFERROR(VLOOKUP($A4,srh_batting!$B:$N,COLUMN(Q3)-11,FALSE),"")</f>
        <v/>
      </c>
      <c r="R4" s="1" t="str">
        <f>IFERROR(VLOOKUP($A4,srh_batting!$B:$N,COLUMN(R3)-11,FALSE),"")</f>
        <v/>
      </c>
      <c r="S4" s="1" t="str">
        <f>IFERROR(VLOOKUP($A4,srh_batting!$B:$N,COLUMN(S3)-11,FALSE),"")</f>
        <v/>
      </c>
      <c r="T4" s="1" t="str">
        <f>IFERROR(VLOOKUP($A4,srh_batting!$B:$N,COLUMN(T3)-11,FALSE),"")</f>
        <v/>
      </c>
      <c r="U4" s="1" t="str">
        <f>IFERROR(VLOOKUP($A4,srh_batting!$B:$N,COLUMN(U3)-11,FALSE),"")</f>
        <v/>
      </c>
      <c r="V4" s="1" t="str">
        <f>IFERROR(VLOOKUP($A4,srh_batting!$B:$N,COLUMN(V3)-11,FALSE),"")</f>
        <v/>
      </c>
      <c r="W4" s="1" t="str">
        <f>IFERROR(VLOOKUP($A4,srh_batting!$B:$N,COLUMN(W3)-11,FALSE),"")</f>
        <v/>
      </c>
      <c r="X4" s="4" t="str">
        <f>IFERROR(VLOOKUP($A4,srh_batting!$B:$N,COLUMN(X3)-11,FALSE),"")</f>
        <v/>
      </c>
      <c r="Y4" s="3">
        <f>IFERROR(VLOOKUP($A4,srh_bowling!$B:$M,COLUMN(Y3)-23,FALSE),"")</f>
        <v>10</v>
      </c>
      <c r="Z4" s="1">
        <f>IFERROR(VLOOKUP($A4,srh_bowling!$B:$M,COLUMN(Z3)-23,FALSE),"")</f>
        <v>6</v>
      </c>
      <c r="AA4" s="1">
        <f>IFERROR(VLOOKUP($A4,srh_bowling!$B:$M,COLUMN(AA3)-23,FALSE),"")</f>
        <v>6</v>
      </c>
      <c r="AB4" s="1">
        <f>IFERROR(VLOOKUP($A4,srh_bowling!$B:$M,COLUMN(AB3)-23,FALSE),"")</f>
        <v>23</v>
      </c>
      <c r="AC4" s="1">
        <f>IFERROR(VLOOKUP($A4,srh_bowling!$B:$M,COLUMN(AC3)-23,FALSE),"")</f>
        <v>207</v>
      </c>
      <c r="AD4" s="1">
        <f>IFERROR(VLOOKUP($A4,srh_bowling!$B:$M,COLUMN(AD3)-23,FALSE),"")</f>
        <v>45716</v>
      </c>
      <c r="AE4" s="1">
        <f>IFERROR(VLOOKUP($A4,srh_bowling!$B:$M,COLUMN(AE3)-23,FALSE),"")</f>
        <v>20.7</v>
      </c>
      <c r="AF4" s="1">
        <f>IFERROR(VLOOKUP($A4,srh_bowling!$B:$M,COLUMN(AF3)-23,FALSE),"")</f>
        <v>9</v>
      </c>
      <c r="AG4" s="1">
        <f>IFERROR(VLOOKUP($A4,srh_bowling!$B:$M,COLUMN(AG3)-23,FALSE),"")</f>
        <v>13.8</v>
      </c>
      <c r="AH4" s="1">
        <f>IFERROR(VLOOKUP($A4,srh_bowling!$B:$M,COLUMN(AH3)-23,FALSE),"")</f>
        <v>0</v>
      </c>
      <c r="AI4" s="1">
        <f>IFERROR(VLOOKUP($A4,srh_bowling!$B:$M,COLUMN(AI3)-23,FALSE),"")</f>
        <v>0</v>
      </c>
      <c r="AJ4" s="23">
        <f t="shared" si="0"/>
        <v>0</v>
      </c>
      <c r="AK4" s="22">
        <f t="shared" si="1"/>
        <v>1.6666666666666667</v>
      </c>
      <c r="AL4" s="22">
        <f t="shared" si="2"/>
        <v>0.5</v>
      </c>
      <c r="AM4" s="22">
        <f t="shared" si="3"/>
        <v>49.166666666666671</v>
      </c>
      <c r="AN4" s="22">
        <f t="shared" si="4"/>
        <v>56.666666666666671</v>
      </c>
      <c r="AO4" s="29">
        <f t="shared" si="5"/>
        <v>6.333333333333333</v>
      </c>
      <c r="AP4" s="20">
        <f t="shared" si="6"/>
        <v>3</v>
      </c>
      <c r="AQ4" s="49">
        <f t="shared" si="7"/>
        <v>6</v>
      </c>
      <c r="AR4" s="49" t="str">
        <f t="shared" si="8"/>
        <v>Eshan Malinga</v>
      </c>
      <c r="AS4" s="1" t="s">
        <v>213</v>
      </c>
    </row>
    <row r="5" spans="1:45" x14ac:dyDescent="0.2">
      <c r="A5" s="3" t="s">
        <v>310</v>
      </c>
      <c r="B5" s="1" t="s">
        <v>308</v>
      </c>
      <c r="C5" s="4" t="s">
        <v>70</v>
      </c>
      <c r="D5" s="3">
        <f>IFERROR(VLOOKUP($A5,srh_mvp!$B:$K,COLUMN(D4)-2,FALSE),"")</f>
        <v>220</v>
      </c>
      <c r="E5" s="1">
        <f>IFERROR(VLOOKUP($A5,srh_mvp!$B:$K,COLUMN(E4)-2,FALSE),"")</f>
        <v>13</v>
      </c>
      <c r="F5" s="1">
        <f>IFERROR(VLOOKUP($A5,srh_mvp!$B:$K,COLUMN(F4)-2,FALSE),"")</f>
        <v>16</v>
      </c>
      <c r="G5" s="1">
        <f>IFERROR(VLOOKUP($A5,srh_mvp!$B:$K,COLUMN(G4)-2,FALSE),"")</f>
        <v>112</v>
      </c>
      <c r="H5" s="1">
        <f>IFERROR(VLOOKUP($A5,srh_mvp!$B:$K,COLUMN(H4)-2,FALSE),"")</f>
        <v>6</v>
      </c>
      <c r="I5" s="1">
        <f>IFERROR(VLOOKUP($A5,srh_mvp!$B:$K,COLUMN(I4)-2,FALSE),"")</f>
        <v>7</v>
      </c>
      <c r="J5" s="1">
        <f>IFERROR(VLOOKUP($A5,srh_mvp!$B:$K,COLUMN(J4)-2,FALSE),"")</f>
        <v>5</v>
      </c>
      <c r="K5" s="1">
        <f>IFERROR(VLOOKUP($A5,srh_mvp!$B:$K,COLUMN(K4)-2,FALSE),"")</f>
        <v>0</v>
      </c>
      <c r="L5" s="4">
        <f>IFERROR(VLOOKUP($A5,srh_mvp!$B:$K,COLUMN(L4)-2,FALSE),"")</f>
        <v>0</v>
      </c>
      <c r="M5" s="3">
        <f>IFERROR(VLOOKUP($A5,srh_batting!$B:$N,COLUMN(M4)-11,FALSE),"")</f>
        <v>97</v>
      </c>
      <c r="N5" s="1">
        <f>IFERROR(VLOOKUP($A5,srh_batting!$B:$N,COLUMN(N4)-11,FALSE),"")</f>
        <v>13</v>
      </c>
      <c r="O5" s="1">
        <f>IFERROR(VLOOKUP($A5,srh_batting!$B:$N,COLUMN(O4)-11,FALSE),"")</f>
        <v>9</v>
      </c>
      <c r="P5" s="1">
        <f>IFERROR(VLOOKUP($A5,srh_batting!$B:$N,COLUMN(P4)-11,FALSE),"")</f>
        <v>5</v>
      </c>
      <c r="Q5" s="1" t="str">
        <f>IFERROR(VLOOKUP($A5,srh_batting!$B:$N,COLUMN(Q4)-11,FALSE),"")</f>
        <v>22*</v>
      </c>
      <c r="R5" s="1">
        <f>IFERROR(VLOOKUP($A5,srh_batting!$B:$N,COLUMN(R4)-11,FALSE),"")</f>
        <v>24.25</v>
      </c>
      <c r="S5" s="1">
        <f>IFERROR(VLOOKUP($A5,srh_batting!$B:$N,COLUMN(S4)-11,FALSE),"")</f>
        <v>58</v>
      </c>
      <c r="T5" s="1">
        <f>IFERROR(VLOOKUP($A5,srh_batting!$B:$N,COLUMN(T4)-11,FALSE),"")</f>
        <v>167.24</v>
      </c>
      <c r="U5" s="1">
        <f>IFERROR(VLOOKUP($A5,srh_batting!$B:$N,COLUMN(U4)-11,FALSE),"")</f>
        <v>0</v>
      </c>
      <c r="V5" s="1">
        <f>IFERROR(VLOOKUP($A5,srh_batting!$B:$N,COLUMN(V4)-11,FALSE),"")</f>
        <v>0</v>
      </c>
      <c r="W5" s="1">
        <f>IFERROR(VLOOKUP($A5,srh_batting!$B:$N,COLUMN(W4)-11,FALSE),"")</f>
        <v>6</v>
      </c>
      <c r="X5" s="4">
        <f>IFERROR(VLOOKUP($A5,srh_batting!$B:$N,COLUMN(X4)-11,FALSE),"")</f>
        <v>7</v>
      </c>
      <c r="Y5" s="3">
        <f>IFERROR(VLOOKUP($A5,srh_bowling!$B:$M,COLUMN(Y4)-23,FALSE),"")</f>
        <v>16</v>
      </c>
      <c r="Z5" s="1">
        <f>IFERROR(VLOOKUP($A5,srh_bowling!$B:$M,COLUMN(Z4)-23,FALSE),"")</f>
        <v>13</v>
      </c>
      <c r="AA5" s="1">
        <f>IFERROR(VLOOKUP($A5,srh_bowling!$B:$M,COLUMN(AA4)-23,FALSE),"")</f>
        <v>13</v>
      </c>
      <c r="AB5" s="1">
        <f>IFERROR(VLOOKUP($A5,srh_bowling!$B:$M,COLUMN(AB4)-23,FALSE),"")</f>
        <v>47.4</v>
      </c>
      <c r="AC5" s="1">
        <f>IFERROR(VLOOKUP($A5,srh_bowling!$B:$M,COLUMN(AC4)-23,FALSE),"")</f>
        <v>425</v>
      </c>
      <c r="AD5" s="1">
        <f>IFERROR(VLOOKUP($A5,srh_bowling!$B:$M,COLUMN(AD4)-23,FALSE),"")</f>
        <v>45735</v>
      </c>
      <c r="AE5" s="1">
        <f>IFERROR(VLOOKUP($A5,srh_bowling!$B:$M,COLUMN(AE4)-23,FALSE),"")</f>
        <v>26.56</v>
      </c>
      <c r="AF5" s="1">
        <f>IFERROR(VLOOKUP($A5,srh_bowling!$B:$M,COLUMN(AF4)-23,FALSE),"")</f>
        <v>8.91</v>
      </c>
      <c r="AG5" s="1">
        <f>IFERROR(VLOOKUP($A5,srh_bowling!$B:$M,COLUMN(AG4)-23,FALSE),"")</f>
        <v>17.87</v>
      </c>
      <c r="AH5" s="1">
        <f>IFERROR(VLOOKUP($A5,srh_bowling!$B:$M,COLUMN(AH4)-23,FALSE),"")</f>
        <v>0</v>
      </c>
      <c r="AI5" s="1">
        <f>IFERROR(VLOOKUP($A5,srh_bowling!$B:$M,COLUMN(AI4)-23,FALSE),"")</f>
        <v>0</v>
      </c>
      <c r="AJ5" s="23">
        <f t="shared" si="0"/>
        <v>9.375</v>
      </c>
      <c r="AK5" s="22">
        <f t="shared" si="1"/>
        <v>1.2307692307692308</v>
      </c>
      <c r="AL5" s="22">
        <f t="shared" si="2"/>
        <v>0.38461538461538464</v>
      </c>
      <c r="AM5" s="22">
        <f t="shared" si="3"/>
        <v>45.91346153846154</v>
      </c>
      <c r="AN5" s="22">
        <f t="shared" si="4"/>
        <v>45.91346153846154</v>
      </c>
      <c r="AO5" s="29">
        <f t="shared" si="5"/>
        <v>7</v>
      </c>
      <c r="AP5" s="20">
        <f t="shared" si="6"/>
        <v>5</v>
      </c>
      <c r="AQ5" s="49">
        <f t="shared" si="7"/>
        <v>13</v>
      </c>
      <c r="AR5" s="49" t="str">
        <f t="shared" si="8"/>
        <v>Pat Cummins</v>
      </c>
      <c r="AS5" s="1" t="s">
        <v>214</v>
      </c>
    </row>
    <row r="6" spans="1:45" x14ac:dyDescent="0.2">
      <c r="A6" s="3" t="s">
        <v>314</v>
      </c>
      <c r="B6" s="1" t="s">
        <v>308</v>
      </c>
      <c r="C6" s="4" t="s">
        <v>70</v>
      </c>
      <c r="D6" s="3">
        <f>IFERROR(VLOOKUP($A6,srh_mvp!$B:$K,COLUMN(D5)-2,FALSE),"")</f>
        <v>145</v>
      </c>
      <c r="E6" s="1">
        <f>IFERROR(VLOOKUP($A6,srh_mvp!$B:$K,COLUMN(E5)-2,FALSE),"")</f>
        <v>12</v>
      </c>
      <c r="F6" s="1">
        <f>IFERROR(VLOOKUP($A6,srh_mvp!$B:$K,COLUMN(F5)-2,FALSE),"")</f>
        <v>16</v>
      </c>
      <c r="G6" s="1">
        <f>IFERROR(VLOOKUP($A6,srh_mvp!$B:$K,COLUMN(G5)-2,FALSE),"")</f>
        <v>80</v>
      </c>
      <c r="H6" s="1">
        <f>IFERROR(VLOOKUP($A6,srh_mvp!$B:$K,COLUMN(H5)-2,FALSE),"")</f>
        <v>0</v>
      </c>
      <c r="I6" s="1">
        <f>IFERROR(VLOOKUP($A6,srh_mvp!$B:$K,COLUMN(I5)-2,FALSE),"")</f>
        <v>0</v>
      </c>
      <c r="J6" s="1">
        <f>IFERROR(VLOOKUP($A6,srh_mvp!$B:$K,COLUMN(J5)-2,FALSE),"")</f>
        <v>3</v>
      </c>
      <c r="K6" s="1">
        <f>IFERROR(VLOOKUP($A6,srh_mvp!$B:$K,COLUMN(K5)-2,FALSE),"")</f>
        <v>1.5</v>
      </c>
      <c r="L6" s="4">
        <f>IFERROR(VLOOKUP($A6,srh_mvp!$B:$K,COLUMN(L5)-2,FALSE),"")</f>
        <v>0</v>
      </c>
      <c r="M6" s="3">
        <f>IFERROR(VLOOKUP($A6,srh_batting!$B:$N,COLUMN(M5)-11,FALSE),"")</f>
        <v>21</v>
      </c>
      <c r="N6" s="1">
        <f>IFERROR(VLOOKUP($A6,srh_batting!$B:$N,COLUMN(N5)-11,FALSE),"")</f>
        <v>12</v>
      </c>
      <c r="O6" s="1">
        <f>IFERROR(VLOOKUP($A6,srh_batting!$B:$N,COLUMN(O5)-11,FALSE),"")</f>
        <v>4</v>
      </c>
      <c r="P6" s="1">
        <f>IFERROR(VLOOKUP($A6,srh_batting!$B:$N,COLUMN(P5)-11,FALSE),"")</f>
        <v>2</v>
      </c>
      <c r="Q6" s="1" t="str">
        <f>IFERROR(VLOOKUP($A6,srh_batting!$B:$N,COLUMN(Q5)-11,FALSE),"")</f>
        <v>12*</v>
      </c>
      <c r="R6" s="1">
        <f>IFERROR(VLOOKUP($A6,srh_batting!$B:$N,COLUMN(R5)-11,FALSE),"")</f>
        <v>10.5</v>
      </c>
      <c r="S6" s="1">
        <f>IFERROR(VLOOKUP($A6,srh_batting!$B:$N,COLUMN(S5)-11,FALSE),"")</f>
        <v>26</v>
      </c>
      <c r="T6" s="1">
        <f>IFERROR(VLOOKUP($A6,srh_batting!$B:$N,COLUMN(T5)-11,FALSE),"")</f>
        <v>80.760000000000005</v>
      </c>
      <c r="U6" s="1">
        <f>IFERROR(VLOOKUP($A6,srh_batting!$B:$N,COLUMN(U5)-11,FALSE),"")</f>
        <v>0</v>
      </c>
      <c r="V6" s="1">
        <f>IFERROR(VLOOKUP($A6,srh_batting!$B:$N,COLUMN(V5)-11,FALSE),"")</f>
        <v>0</v>
      </c>
      <c r="W6" s="1">
        <f>IFERROR(VLOOKUP($A6,srh_batting!$B:$N,COLUMN(W5)-11,FALSE),"")</f>
        <v>0</v>
      </c>
      <c r="X6" s="4">
        <f>IFERROR(VLOOKUP($A6,srh_batting!$B:$N,COLUMN(X5)-11,FALSE),"")</f>
        <v>0</v>
      </c>
      <c r="Y6" s="3">
        <f>IFERROR(VLOOKUP($A6,srh_bowling!$B:$M,COLUMN(Y5)-23,FALSE),"")</f>
        <v>16</v>
      </c>
      <c r="Z6" s="1">
        <f>IFERROR(VLOOKUP($A6,srh_bowling!$B:$M,COLUMN(Z5)-23,FALSE),"")</f>
        <v>12</v>
      </c>
      <c r="AA6" s="1">
        <f>IFERROR(VLOOKUP($A6,srh_bowling!$B:$M,COLUMN(AA5)-23,FALSE),"")</f>
        <v>12</v>
      </c>
      <c r="AB6" s="1">
        <f>IFERROR(VLOOKUP($A6,srh_bowling!$B:$M,COLUMN(AB5)-23,FALSE),"")</f>
        <v>41.5</v>
      </c>
      <c r="AC6" s="1">
        <f>IFERROR(VLOOKUP($A6,srh_bowling!$B:$M,COLUMN(AC5)-23,FALSE),"")</f>
        <v>409</v>
      </c>
      <c r="AD6" s="1">
        <f>IFERROR(VLOOKUP($A6,srh_bowling!$B:$M,COLUMN(AD5)-23,FALSE),"")</f>
        <v>45775</v>
      </c>
      <c r="AE6" s="1">
        <f>IFERROR(VLOOKUP($A6,srh_bowling!$B:$M,COLUMN(AE5)-23,FALSE),"")</f>
        <v>25.56</v>
      </c>
      <c r="AF6" s="1">
        <f>IFERROR(VLOOKUP($A6,srh_bowling!$B:$M,COLUMN(AF5)-23,FALSE),"")</f>
        <v>9.77</v>
      </c>
      <c r="AG6" s="1">
        <f>IFERROR(VLOOKUP($A6,srh_bowling!$B:$M,COLUMN(AG5)-23,FALSE),"")</f>
        <v>15.68</v>
      </c>
      <c r="AH6" s="1">
        <f>IFERROR(VLOOKUP($A6,srh_bowling!$B:$M,COLUMN(AH5)-23,FALSE),"")</f>
        <v>2</v>
      </c>
      <c r="AI6" s="1">
        <f>IFERROR(VLOOKUP($A6,srh_bowling!$B:$M,COLUMN(AI5)-23,FALSE),"")</f>
        <v>0</v>
      </c>
      <c r="AJ6" s="23">
        <f t="shared" si="0"/>
        <v>3</v>
      </c>
      <c r="AK6" s="22">
        <f t="shared" si="1"/>
        <v>1.3333333333333333</v>
      </c>
      <c r="AL6" s="22">
        <f t="shared" si="2"/>
        <v>0.25</v>
      </c>
      <c r="AM6" s="22">
        <f t="shared" si="3"/>
        <v>40.083333333333329</v>
      </c>
      <c r="AN6" s="22">
        <f t="shared" si="4"/>
        <v>41.958333333333329</v>
      </c>
      <c r="AO6" s="29">
        <f t="shared" si="5"/>
        <v>8</v>
      </c>
      <c r="AP6" s="20">
        <f t="shared" si="6"/>
        <v>7</v>
      </c>
      <c r="AQ6" s="49">
        <f t="shared" si="7"/>
        <v>12</v>
      </c>
      <c r="AR6" s="49" t="str">
        <f t="shared" si="8"/>
        <v>Harshal Patel</v>
      </c>
      <c r="AS6" s="1" t="s">
        <v>213</v>
      </c>
    </row>
    <row r="7" spans="1:45" x14ac:dyDescent="0.2">
      <c r="A7" s="3" t="s">
        <v>325</v>
      </c>
      <c r="B7" s="1" t="s">
        <v>308</v>
      </c>
      <c r="C7" s="4" t="s">
        <v>69</v>
      </c>
      <c r="D7" s="3">
        <f>IFERROR(VLOOKUP($A7,srh_mvp!$B:$K,COLUMN(D6)-2,FALSE),"")</f>
        <v>75</v>
      </c>
      <c r="E7" s="1">
        <f>IFERROR(VLOOKUP($A7,srh_mvp!$B:$K,COLUMN(E6)-2,FALSE),"")</f>
        <v>6</v>
      </c>
      <c r="F7" s="1">
        <f>IFERROR(VLOOKUP($A7,srh_mvp!$B:$K,COLUMN(F6)-2,FALSE),"")</f>
        <v>8</v>
      </c>
      <c r="G7" s="1">
        <f>IFERROR(VLOOKUP($A7,srh_mvp!$B:$K,COLUMN(G6)-2,FALSE),"")</f>
        <v>42</v>
      </c>
      <c r="H7" s="1">
        <f>IFERROR(VLOOKUP($A7,srh_mvp!$B:$K,COLUMN(H6)-2,FALSE),"")</f>
        <v>0</v>
      </c>
      <c r="I7" s="1">
        <f>IFERROR(VLOOKUP($A7,srh_mvp!$B:$K,COLUMN(I6)-2,FALSE),"")</f>
        <v>0</v>
      </c>
      <c r="J7" s="1">
        <f>IFERROR(VLOOKUP($A7,srh_mvp!$B:$K,COLUMN(J6)-2,FALSE),"")</f>
        <v>2</v>
      </c>
      <c r="K7" s="1">
        <f>IFERROR(VLOOKUP($A7,srh_mvp!$B:$K,COLUMN(K6)-2,FALSE),"")</f>
        <v>0</v>
      </c>
      <c r="L7" s="4">
        <f>IFERROR(VLOOKUP($A7,srh_mvp!$B:$K,COLUMN(L6)-2,FALSE),"")</f>
        <v>0</v>
      </c>
      <c r="M7" s="3" t="str">
        <f>IFERROR(VLOOKUP($A7,srh_batting!$B:$N,COLUMN(M6)-11,FALSE),"")</f>
        <v/>
      </c>
      <c r="N7" s="1" t="str">
        <f>IFERROR(VLOOKUP($A7,srh_batting!$B:$N,COLUMN(N6)-11,FALSE),"")</f>
        <v/>
      </c>
      <c r="O7" s="1" t="str">
        <f>IFERROR(VLOOKUP($A7,srh_batting!$B:$N,COLUMN(O6)-11,FALSE),"")</f>
        <v/>
      </c>
      <c r="P7" s="1" t="str">
        <f>IFERROR(VLOOKUP($A7,srh_batting!$B:$N,COLUMN(P6)-11,FALSE),"")</f>
        <v/>
      </c>
      <c r="Q7" s="1" t="str">
        <f>IFERROR(VLOOKUP($A7,srh_batting!$B:$N,COLUMN(Q6)-11,FALSE),"")</f>
        <v/>
      </c>
      <c r="R7" s="1" t="str">
        <f>IFERROR(VLOOKUP($A7,srh_batting!$B:$N,COLUMN(R6)-11,FALSE),"")</f>
        <v/>
      </c>
      <c r="S7" s="1" t="str">
        <f>IFERROR(VLOOKUP($A7,srh_batting!$B:$N,COLUMN(S6)-11,FALSE),"")</f>
        <v/>
      </c>
      <c r="T7" s="1" t="str">
        <f>IFERROR(VLOOKUP($A7,srh_batting!$B:$N,COLUMN(T6)-11,FALSE),"")</f>
        <v/>
      </c>
      <c r="U7" s="1" t="str">
        <f>IFERROR(VLOOKUP($A7,srh_batting!$B:$N,COLUMN(U6)-11,FALSE),"")</f>
        <v/>
      </c>
      <c r="V7" s="1" t="str">
        <f>IFERROR(VLOOKUP($A7,srh_batting!$B:$N,COLUMN(V6)-11,FALSE),"")</f>
        <v/>
      </c>
      <c r="W7" s="1" t="str">
        <f>IFERROR(VLOOKUP($A7,srh_batting!$B:$N,COLUMN(W6)-11,FALSE),"")</f>
        <v/>
      </c>
      <c r="X7" s="4" t="str">
        <f>IFERROR(VLOOKUP($A7,srh_batting!$B:$N,COLUMN(X6)-11,FALSE),"")</f>
        <v/>
      </c>
      <c r="Y7" s="3">
        <f>IFERROR(VLOOKUP($A7,srh_bowling!$B:$M,COLUMN(Y6)-23,FALSE),"")</f>
        <v>8</v>
      </c>
      <c r="Z7" s="1">
        <f>IFERROR(VLOOKUP($A7,srh_bowling!$B:$M,COLUMN(Z6)-23,FALSE),"")</f>
        <v>6</v>
      </c>
      <c r="AA7" s="1">
        <f>IFERROR(VLOOKUP($A7,srh_bowling!$B:$M,COLUMN(AA6)-23,FALSE),"")</f>
        <v>6</v>
      </c>
      <c r="AB7" s="1">
        <f>IFERROR(VLOOKUP($A7,srh_bowling!$B:$M,COLUMN(AB6)-23,FALSE),"")</f>
        <v>19.5</v>
      </c>
      <c r="AC7" s="1">
        <f>IFERROR(VLOOKUP($A7,srh_bowling!$B:$M,COLUMN(AC6)-23,FALSE),"")</f>
        <v>151</v>
      </c>
      <c r="AD7" s="1" t="str">
        <f>IFERROR(VLOOKUP($A7,srh_bowling!$B:$M,COLUMN(AD6)-23,FALSE),"")</f>
        <v>35/3</v>
      </c>
      <c r="AE7" s="1">
        <f>IFERROR(VLOOKUP($A7,srh_bowling!$B:$M,COLUMN(AE6)-23,FALSE),"")</f>
        <v>18.87</v>
      </c>
      <c r="AF7" s="1">
        <f>IFERROR(VLOOKUP($A7,srh_bowling!$B:$M,COLUMN(AF6)-23,FALSE),"")</f>
        <v>7.61</v>
      </c>
      <c r="AG7" s="1">
        <f>IFERROR(VLOOKUP($A7,srh_bowling!$B:$M,COLUMN(AG6)-23,FALSE),"")</f>
        <v>14.87</v>
      </c>
      <c r="AH7" s="1">
        <f>IFERROR(VLOOKUP($A7,srh_bowling!$B:$M,COLUMN(AH6)-23,FALSE),"")</f>
        <v>0</v>
      </c>
      <c r="AI7" s="1">
        <f>IFERROR(VLOOKUP($A7,srh_bowling!$B:$M,COLUMN(AI6)-23,FALSE),"")</f>
        <v>0</v>
      </c>
      <c r="AJ7" s="23">
        <f t="shared" si="0"/>
        <v>0</v>
      </c>
      <c r="AK7" s="22">
        <f t="shared" si="1"/>
        <v>1.3333333333333333</v>
      </c>
      <c r="AL7" s="22">
        <f t="shared" si="2"/>
        <v>0.33333333333333331</v>
      </c>
      <c r="AM7" s="22">
        <f t="shared" si="3"/>
        <v>38.333333333333329</v>
      </c>
      <c r="AN7" s="22">
        <f t="shared" si="4"/>
        <v>38.333333333333329</v>
      </c>
      <c r="AO7" s="29">
        <f t="shared" si="5"/>
        <v>8</v>
      </c>
      <c r="AP7" s="20">
        <f t="shared" si="6"/>
        <v>7</v>
      </c>
      <c r="AQ7" s="49">
        <f t="shared" si="7"/>
        <v>6</v>
      </c>
      <c r="AR7" s="49" t="str">
        <f t="shared" si="8"/>
        <v>Jaydev Unadkat</v>
      </c>
    </row>
    <row r="8" spans="1:45" x14ac:dyDescent="0.2">
      <c r="A8" s="3" t="s">
        <v>311</v>
      </c>
      <c r="B8" s="1" t="s">
        <v>308</v>
      </c>
      <c r="C8" s="4" t="s">
        <v>68</v>
      </c>
      <c r="D8" s="3">
        <f>IFERROR(VLOOKUP($A8,srh_mvp!$B:$K,COLUMN(D7)-2,FALSE),"")</f>
        <v>165.5</v>
      </c>
      <c r="E8" s="1">
        <f>IFERROR(VLOOKUP($A8,srh_mvp!$B:$K,COLUMN(E7)-2,FALSE),"")</f>
        <v>13</v>
      </c>
      <c r="F8" s="1">
        <f>IFERROR(VLOOKUP($A8,srh_mvp!$B:$K,COLUMN(F7)-2,FALSE),"")</f>
        <v>0</v>
      </c>
      <c r="G8" s="1">
        <f>IFERROR(VLOOKUP($A8,srh_mvp!$B:$K,COLUMN(G7)-2,FALSE),"")</f>
        <v>0</v>
      </c>
      <c r="H8" s="1">
        <f>IFERROR(VLOOKUP($A8,srh_mvp!$B:$K,COLUMN(H7)-2,FALSE),"")</f>
        <v>35</v>
      </c>
      <c r="I8" s="1">
        <f>IFERROR(VLOOKUP($A8,srh_mvp!$B:$K,COLUMN(I7)-2,FALSE),"")</f>
        <v>16</v>
      </c>
      <c r="J8" s="1">
        <f>IFERROR(VLOOKUP($A8,srh_mvp!$B:$K,COLUMN(J7)-2,FALSE),"")</f>
        <v>7</v>
      </c>
      <c r="K8" s="1">
        <f>IFERROR(VLOOKUP($A8,srh_mvp!$B:$K,COLUMN(K7)-2,FALSE),"")</f>
        <v>4.5</v>
      </c>
      <c r="L8" s="4">
        <f>IFERROR(VLOOKUP($A8,srh_mvp!$B:$K,COLUMN(L7)-2,FALSE),"")</f>
        <v>0</v>
      </c>
      <c r="M8" s="3">
        <f>IFERROR(VLOOKUP($A8,srh_batting!$B:$N,COLUMN(M7)-11,FALSE),"")</f>
        <v>382</v>
      </c>
      <c r="N8" s="1">
        <f>IFERROR(VLOOKUP($A8,srh_batting!$B:$N,COLUMN(N7)-11,FALSE),"")</f>
        <v>12</v>
      </c>
      <c r="O8" s="1">
        <f>IFERROR(VLOOKUP($A8,srh_batting!$B:$N,COLUMN(O7)-11,FALSE),"")</f>
        <v>12</v>
      </c>
      <c r="P8" s="1">
        <f>IFERROR(VLOOKUP($A8,srh_batting!$B:$N,COLUMN(P7)-11,FALSE),"")</f>
        <v>1</v>
      </c>
      <c r="Q8" s="1">
        <f>IFERROR(VLOOKUP($A8,srh_batting!$B:$N,COLUMN(Q7)-11,FALSE),"")</f>
        <v>71</v>
      </c>
      <c r="R8" s="1">
        <f>IFERROR(VLOOKUP($A8,srh_batting!$B:$N,COLUMN(R7)-11,FALSE),"")</f>
        <v>34.729999999999997</v>
      </c>
      <c r="S8" s="1">
        <f>IFERROR(VLOOKUP($A8,srh_batting!$B:$N,COLUMN(S7)-11,FALSE),"")</f>
        <v>243</v>
      </c>
      <c r="T8" s="1">
        <f>IFERROR(VLOOKUP($A8,srh_batting!$B:$N,COLUMN(T7)-11,FALSE),"")</f>
        <v>157.19999999999999</v>
      </c>
      <c r="U8" s="1">
        <f>IFERROR(VLOOKUP($A8,srh_batting!$B:$N,COLUMN(U7)-11,FALSE),"")</f>
        <v>0</v>
      </c>
      <c r="V8" s="1">
        <f>IFERROR(VLOOKUP($A8,srh_batting!$B:$N,COLUMN(V7)-11,FALSE),"")</f>
        <v>1</v>
      </c>
      <c r="W8" s="1">
        <f>IFERROR(VLOOKUP($A8,srh_batting!$B:$N,COLUMN(W7)-11,FALSE),"")</f>
        <v>35</v>
      </c>
      <c r="X8" s="4">
        <f>IFERROR(VLOOKUP($A8,srh_batting!$B:$N,COLUMN(X7)-11,FALSE),"")</f>
        <v>16</v>
      </c>
      <c r="Y8" s="3" t="str">
        <f>IFERROR(VLOOKUP($A8,srh_bowling!$B:$M,COLUMN(Y7)-23,FALSE),"")</f>
        <v/>
      </c>
      <c r="Z8" s="1" t="str">
        <f>IFERROR(VLOOKUP($A8,srh_bowling!$B:$M,COLUMN(Z7)-23,FALSE),"")</f>
        <v/>
      </c>
      <c r="AA8" s="1" t="str">
        <f>IFERROR(VLOOKUP($A8,srh_bowling!$B:$M,COLUMN(AA7)-23,FALSE),"")</f>
        <v/>
      </c>
      <c r="AB8" s="1" t="str">
        <f>IFERROR(VLOOKUP($A8,srh_bowling!$B:$M,COLUMN(AB7)-23,FALSE),"")</f>
        <v/>
      </c>
      <c r="AC8" s="1" t="str">
        <f>IFERROR(VLOOKUP($A8,srh_bowling!$B:$M,COLUMN(AC7)-23,FALSE),"")</f>
        <v/>
      </c>
      <c r="AD8" s="1" t="str">
        <f>IFERROR(VLOOKUP($A8,srh_bowling!$B:$M,COLUMN(AD7)-23,FALSE),"")</f>
        <v/>
      </c>
      <c r="AE8" s="1" t="str">
        <f>IFERROR(VLOOKUP($A8,srh_bowling!$B:$M,COLUMN(AE7)-23,FALSE),"")</f>
        <v/>
      </c>
      <c r="AF8" s="1" t="str">
        <f>IFERROR(VLOOKUP($A8,srh_bowling!$B:$M,COLUMN(AF7)-23,FALSE),"")</f>
        <v/>
      </c>
      <c r="AG8" s="1" t="str">
        <f>IFERROR(VLOOKUP($A8,srh_bowling!$B:$M,COLUMN(AG7)-23,FALSE),"")</f>
        <v/>
      </c>
      <c r="AH8" s="1" t="str">
        <f>IFERROR(VLOOKUP($A8,srh_bowling!$B:$M,COLUMN(AH7)-23,FALSE),"")</f>
        <v/>
      </c>
      <c r="AI8" s="1" t="str">
        <f>IFERROR(VLOOKUP($A8,srh_bowling!$B:$M,COLUMN(AI7)-23,FALSE),"")</f>
        <v/>
      </c>
      <c r="AJ8" s="23">
        <f t="shared" si="0"/>
        <v>28.272727272727273</v>
      </c>
      <c r="AK8" s="22">
        <f t="shared" si="1"/>
        <v>0</v>
      </c>
      <c r="AL8" s="22">
        <f t="shared" si="2"/>
        <v>0.53846153846153844</v>
      </c>
      <c r="AM8" s="22">
        <f t="shared" si="3"/>
        <v>36.349650349650346</v>
      </c>
      <c r="AN8" s="22">
        <f t="shared" si="4"/>
        <v>41.54195804195804</v>
      </c>
      <c r="AO8" s="29">
        <f t="shared" si="5"/>
        <v>5.666666666666667</v>
      </c>
      <c r="AP8" s="20">
        <f t="shared" si="6"/>
        <v>1</v>
      </c>
      <c r="AQ8" s="49">
        <f t="shared" si="7"/>
        <v>13</v>
      </c>
      <c r="AR8" s="49" t="str">
        <f t="shared" si="8"/>
        <v>Heinrich Klaasen</v>
      </c>
      <c r="AS8" s="1" t="s">
        <v>214</v>
      </c>
    </row>
    <row r="9" spans="1:45" x14ac:dyDescent="0.2">
      <c r="A9" s="3" t="s">
        <v>307</v>
      </c>
      <c r="B9" s="1" t="s">
        <v>308</v>
      </c>
      <c r="C9" s="4" t="s">
        <v>70</v>
      </c>
      <c r="D9" s="3">
        <f>IFERROR(VLOOKUP($A9,srh_mvp!$B:$K,COLUMN(D8)-2,FALSE),"")</f>
        <v>231.5</v>
      </c>
      <c r="E9" s="1">
        <f>IFERROR(VLOOKUP($A9,srh_mvp!$B:$K,COLUMN(E8)-2,FALSE),"")</f>
        <v>13</v>
      </c>
      <c r="F9" s="1">
        <f>IFERROR(VLOOKUP($A9,srh_mvp!$B:$K,COLUMN(F8)-2,FALSE),"")</f>
        <v>0</v>
      </c>
      <c r="G9" s="1">
        <f>IFERROR(VLOOKUP($A9,srh_mvp!$B:$K,COLUMN(G8)-2,FALSE),"")</f>
        <v>18</v>
      </c>
      <c r="H9" s="1">
        <f>IFERROR(VLOOKUP($A9,srh_mvp!$B:$K,COLUMN(H8)-2,FALSE),"")</f>
        <v>42</v>
      </c>
      <c r="I9" s="1">
        <f>IFERROR(VLOOKUP($A9,srh_mvp!$B:$K,COLUMN(I8)-2,FALSE),"")</f>
        <v>26</v>
      </c>
      <c r="J9" s="1">
        <f>IFERROR(VLOOKUP($A9,srh_mvp!$B:$K,COLUMN(J8)-2,FALSE),"")</f>
        <v>7</v>
      </c>
      <c r="K9" s="1">
        <f>IFERROR(VLOOKUP($A9,srh_mvp!$B:$K,COLUMN(K8)-2,FALSE),"")</f>
        <v>0</v>
      </c>
      <c r="L9" s="4">
        <f>IFERROR(VLOOKUP($A9,srh_mvp!$B:$K,COLUMN(L8)-2,FALSE),"")</f>
        <v>0</v>
      </c>
      <c r="M9" s="3">
        <f>IFERROR(VLOOKUP($A9,srh_batting!$B:$N,COLUMN(M8)-11,FALSE),"")</f>
        <v>407</v>
      </c>
      <c r="N9" s="1">
        <f>IFERROR(VLOOKUP($A9,srh_batting!$B:$N,COLUMN(N8)-11,FALSE),"")</f>
        <v>13</v>
      </c>
      <c r="O9" s="1">
        <f>IFERROR(VLOOKUP($A9,srh_batting!$B:$N,COLUMN(O8)-11,FALSE),"")</f>
        <v>12</v>
      </c>
      <c r="P9" s="1">
        <f>IFERROR(VLOOKUP($A9,srh_batting!$B:$N,COLUMN(P8)-11,FALSE),"")</f>
        <v>0</v>
      </c>
      <c r="Q9" s="1">
        <f>IFERROR(VLOOKUP($A9,srh_batting!$B:$N,COLUMN(Q8)-11,FALSE),"")</f>
        <v>141</v>
      </c>
      <c r="R9" s="1">
        <f>IFERROR(VLOOKUP($A9,srh_batting!$B:$N,COLUMN(R8)-11,FALSE),"")</f>
        <v>33.92</v>
      </c>
      <c r="S9" s="1">
        <f>IFERROR(VLOOKUP($A9,srh_batting!$B:$N,COLUMN(S8)-11,FALSE),"")</f>
        <v>211</v>
      </c>
      <c r="T9" s="1">
        <f>IFERROR(VLOOKUP($A9,srh_batting!$B:$N,COLUMN(T8)-11,FALSE),"")</f>
        <v>192.89</v>
      </c>
      <c r="U9" s="1">
        <f>IFERROR(VLOOKUP($A9,srh_batting!$B:$N,COLUMN(U8)-11,FALSE),"")</f>
        <v>1</v>
      </c>
      <c r="V9" s="1">
        <f>IFERROR(VLOOKUP($A9,srh_batting!$B:$N,COLUMN(V8)-11,FALSE),"")</f>
        <v>2</v>
      </c>
      <c r="W9" s="1">
        <f>IFERROR(VLOOKUP($A9,srh_batting!$B:$N,COLUMN(W8)-11,FALSE),"")</f>
        <v>42</v>
      </c>
      <c r="X9" s="4">
        <f>IFERROR(VLOOKUP($A9,srh_batting!$B:$N,COLUMN(X8)-11,FALSE),"")</f>
        <v>26</v>
      </c>
      <c r="Y9" s="3" t="str">
        <f>IFERROR(VLOOKUP($A9,srh_bowling!$B:$M,COLUMN(Y8)-23,FALSE),"")</f>
        <v/>
      </c>
      <c r="Z9" s="1" t="str">
        <f>IFERROR(VLOOKUP($A9,srh_bowling!$B:$M,COLUMN(Z8)-23,FALSE),"")</f>
        <v/>
      </c>
      <c r="AA9" s="1" t="str">
        <f>IFERROR(VLOOKUP($A9,srh_bowling!$B:$M,COLUMN(AA8)-23,FALSE),"")</f>
        <v/>
      </c>
      <c r="AB9" s="1" t="str">
        <f>IFERROR(VLOOKUP($A9,srh_bowling!$B:$M,COLUMN(AB8)-23,FALSE),"")</f>
        <v/>
      </c>
      <c r="AC9" s="1" t="str">
        <f>IFERROR(VLOOKUP($A9,srh_bowling!$B:$M,COLUMN(AC8)-23,FALSE),"")</f>
        <v/>
      </c>
      <c r="AD9" s="1" t="str">
        <f>IFERROR(VLOOKUP($A9,srh_bowling!$B:$M,COLUMN(AD8)-23,FALSE),"")</f>
        <v/>
      </c>
      <c r="AE9" s="1" t="str">
        <f>IFERROR(VLOOKUP($A9,srh_bowling!$B:$M,COLUMN(AE8)-23,FALSE),"")</f>
        <v/>
      </c>
      <c r="AF9" s="1" t="str">
        <f>IFERROR(VLOOKUP($A9,srh_bowling!$B:$M,COLUMN(AF8)-23,FALSE),"")</f>
        <v/>
      </c>
      <c r="AG9" s="1" t="str">
        <f>IFERROR(VLOOKUP($A9,srh_bowling!$B:$M,COLUMN(AG8)-23,FALSE),"")</f>
        <v/>
      </c>
      <c r="AH9" s="1" t="str">
        <f>IFERROR(VLOOKUP($A9,srh_bowling!$B:$M,COLUMN(AH8)-23,FALSE),"")</f>
        <v/>
      </c>
      <c r="AI9" s="1" t="str">
        <f>IFERROR(VLOOKUP($A9,srh_bowling!$B:$M,COLUMN(AI8)-23,FALSE),"")</f>
        <v/>
      </c>
      <c r="AJ9" s="23">
        <f t="shared" si="0"/>
        <v>24.181818181818183</v>
      </c>
      <c r="AK9" s="22">
        <f t="shared" si="1"/>
        <v>0</v>
      </c>
      <c r="AL9" s="22">
        <f t="shared" si="2"/>
        <v>0.53846153846153844</v>
      </c>
      <c r="AM9" s="22">
        <f t="shared" si="3"/>
        <v>32.25874125874126</v>
      </c>
      <c r="AN9" s="22">
        <f t="shared" si="4"/>
        <v>32.25874125874126</v>
      </c>
      <c r="AO9" s="29">
        <f t="shared" si="5"/>
        <v>6</v>
      </c>
      <c r="AP9" s="20">
        <f t="shared" si="6"/>
        <v>2</v>
      </c>
      <c r="AQ9" s="49">
        <f t="shared" si="7"/>
        <v>13</v>
      </c>
      <c r="AR9" s="49" t="str">
        <f t="shared" si="8"/>
        <v>Abhishek Sharma</v>
      </c>
    </row>
    <row r="10" spans="1:45" x14ac:dyDescent="0.2">
      <c r="A10" s="3" t="s">
        <v>315</v>
      </c>
      <c r="B10" s="1" t="s">
        <v>308</v>
      </c>
      <c r="C10" s="4" t="s">
        <v>68</v>
      </c>
      <c r="D10" s="3">
        <f>IFERROR(VLOOKUP($A10,srh_mvp!$B:$K,COLUMN(D9)-2,FALSE),"")</f>
        <v>146</v>
      </c>
      <c r="E10" s="1">
        <f>IFERROR(VLOOKUP($A10,srh_mvp!$B:$K,COLUMN(E9)-2,FALSE),"")</f>
        <v>13</v>
      </c>
      <c r="F10" s="1">
        <f>IFERROR(VLOOKUP($A10,srh_mvp!$B:$K,COLUMN(F9)-2,FALSE),"")</f>
        <v>0</v>
      </c>
      <c r="G10" s="1">
        <f>IFERROR(VLOOKUP($A10,srh_mvp!$B:$K,COLUMN(G9)-2,FALSE),"")</f>
        <v>0</v>
      </c>
      <c r="H10" s="1">
        <f>IFERROR(VLOOKUP($A10,srh_mvp!$B:$K,COLUMN(H9)-2,FALSE),"")</f>
        <v>29</v>
      </c>
      <c r="I10" s="1">
        <f>IFERROR(VLOOKUP($A10,srh_mvp!$B:$K,COLUMN(I9)-2,FALSE),"")</f>
        <v>14</v>
      </c>
      <c r="J10" s="1">
        <f>IFERROR(VLOOKUP($A10,srh_mvp!$B:$K,COLUMN(J9)-2,FALSE),"")</f>
        <v>8</v>
      </c>
      <c r="K10" s="1">
        <f>IFERROR(VLOOKUP($A10,srh_mvp!$B:$K,COLUMN(K9)-2,FALSE),"")</f>
        <v>4.5</v>
      </c>
      <c r="L10" s="4">
        <f>IFERROR(VLOOKUP($A10,srh_mvp!$B:$K,COLUMN(L9)-2,FALSE),"")</f>
        <v>0</v>
      </c>
      <c r="M10" s="3">
        <f>IFERROR(VLOOKUP($A10,srh_batting!$B:$N,COLUMN(M9)-11,FALSE),"")</f>
        <v>325</v>
      </c>
      <c r="N10" s="1">
        <f>IFERROR(VLOOKUP($A10,srh_batting!$B:$N,COLUMN(N9)-11,FALSE),"")</f>
        <v>13</v>
      </c>
      <c r="O10" s="1">
        <f>IFERROR(VLOOKUP($A10,srh_batting!$B:$N,COLUMN(O9)-11,FALSE),"")</f>
        <v>12</v>
      </c>
      <c r="P10" s="1">
        <f>IFERROR(VLOOKUP($A10,srh_batting!$B:$N,COLUMN(P9)-11,FALSE),"")</f>
        <v>3</v>
      </c>
      <c r="Q10" s="1" t="str">
        <f>IFERROR(VLOOKUP($A10,srh_batting!$B:$N,COLUMN(Q9)-11,FALSE),"")</f>
        <v>106*</v>
      </c>
      <c r="R10" s="1">
        <f>IFERROR(VLOOKUP($A10,srh_batting!$B:$N,COLUMN(R9)-11,FALSE),"")</f>
        <v>36.11</v>
      </c>
      <c r="S10" s="1">
        <f>IFERROR(VLOOKUP($A10,srh_batting!$B:$N,COLUMN(S9)-11,FALSE),"")</f>
        <v>212</v>
      </c>
      <c r="T10" s="1">
        <f>IFERROR(VLOOKUP($A10,srh_batting!$B:$N,COLUMN(T9)-11,FALSE),"")</f>
        <v>153.30000000000001</v>
      </c>
      <c r="U10" s="1">
        <f>IFERROR(VLOOKUP($A10,srh_batting!$B:$N,COLUMN(U9)-11,FALSE),"")</f>
        <v>1</v>
      </c>
      <c r="V10" s="1">
        <f>IFERROR(VLOOKUP($A10,srh_batting!$B:$N,COLUMN(V9)-11,FALSE),"")</f>
        <v>1</v>
      </c>
      <c r="W10" s="1">
        <f>IFERROR(VLOOKUP($A10,srh_batting!$B:$N,COLUMN(W9)-11,FALSE),"")</f>
        <v>29</v>
      </c>
      <c r="X10" s="4">
        <f>IFERROR(VLOOKUP($A10,srh_batting!$B:$N,COLUMN(X9)-11,FALSE),"")</f>
        <v>14</v>
      </c>
      <c r="Y10" s="3" t="str">
        <f>IFERROR(VLOOKUP($A10,srh_bowling!$B:$M,COLUMN(Y9)-23,FALSE),"")</f>
        <v/>
      </c>
      <c r="Z10" s="1" t="str">
        <f>IFERROR(VLOOKUP($A10,srh_bowling!$B:$M,COLUMN(Z9)-23,FALSE),"")</f>
        <v/>
      </c>
      <c r="AA10" s="1" t="str">
        <f>IFERROR(VLOOKUP($A10,srh_bowling!$B:$M,COLUMN(AA9)-23,FALSE),"")</f>
        <v/>
      </c>
      <c r="AB10" s="1" t="str">
        <f>IFERROR(VLOOKUP($A10,srh_bowling!$B:$M,COLUMN(AB9)-23,FALSE),"")</f>
        <v/>
      </c>
      <c r="AC10" s="1" t="str">
        <f>IFERROR(VLOOKUP($A10,srh_bowling!$B:$M,COLUMN(AC9)-23,FALSE),"")</f>
        <v/>
      </c>
      <c r="AD10" s="1" t="str">
        <f>IFERROR(VLOOKUP($A10,srh_bowling!$B:$M,COLUMN(AD9)-23,FALSE),"")</f>
        <v/>
      </c>
      <c r="AE10" s="1" t="str">
        <f>IFERROR(VLOOKUP($A10,srh_bowling!$B:$M,COLUMN(AE9)-23,FALSE),"")</f>
        <v/>
      </c>
      <c r="AF10" s="1" t="str">
        <f>IFERROR(VLOOKUP($A10,srh_bowling!$B:$M,COLUMN(AF9)-23,FALSE),"")</f>
        <v/>
      </c>
      <c r="AG10" s="1" t="str">
        <f>IFERROR(VLOOKUP($A10,srh_bowling!$B:$M,COLUMN(AG9)-23,FALSE),"")</f>
        <v/>
      </c>
      <c r="AH10" s="1" t="str">
        <f>IFERROR(VLOOKUP($A10,srh_bowling!$B:$M,COLUMN(AH9)-23,FALSE),"")</f>
        <v/>
      </c>
      <c r="AI10" s="1" t="str">
        <f>IFERROR(VLOOKUP($A10,srh_bowling!$B:$M,COLUMN(AI9)-23,FALSE),"")</f>
        <v/>
      </c>
      <c r="AJ10" s="23">
        <f t="shared" si="0"/>
        <v>19.90909090909091</v>
      </c>
      <c r="AK10" s="22">
        <f t="shared" si="1"/>
        <v>0</v>
      </c>
      <c r="AL10" s="22">
        <f t="shared" si="2"/>
        <v>0.61538461538461542</v>
      </c>
      <c r="AM10" s="22">
        <f t="shared" si="3"/>
        <v>29.13986013986014</v>
      </c>
      <c r="AN10" s="22">
        <f t="shared" si="4"/>
        <v>34.332167832167833</v>
      </c>
      <c r="AO10" s="29">
        <f t="shared" si="5"/>
        <v>6.333333333333333</v>
      </c>
      <c r="AP10" s="20">
        <f t="shared" si="6"/>
        <v>3</v>
      </c>
      <c r="AQ10" s="49">
        <f t="shared" si="7"/>
        <v>13</v>
      </c>
      <c r="AR10" s="49" t="str">
        <f t="shared" si="8"/>
        <v>Ishan Kishan</v>
      </c>
    </row>
    <row r="11" spans="1:45" x14ac:dyDescent="0.2">
      <c r="A11" s="3" t="s">
        <v>321</v>
      </c>
      <c r="B11" s="1" t="s">
        <v>308</v>
      </c>
      <c r="C11" s="4" t="s">
        <v>70</v>
      </c>
      <c r="D11" s="3">
        <f>IFERROR(VLOOKUP($A11,srh_mvp!$B:$K,COLUMN(D10)-2,FALSE),"")</f>
        <v>45</v>
      </c>
      <c r="E11" s="1">
        <f>IFERROR(VLOOKUP($A11,srh_mvp!$B:$K,COLUMN(E10)-2,FALSE),"")</f>
        <v>5</v>
      </c>
      <c r="F11" s="1">
        <f>IFERROR(VLOOKUP($A11,srh_mvp!$B:$K,COLUMN(F10)-2,FALSE),"")</f>
        <v>2</v>
      </c>
      <c r="G11" s="1">
        <f>IFERROR(VLOOKUP($A11,srh_mvp!$B:$K,COLUMN(G10)-2,FALSE),"")</f>
        <v>11</v>
      </c>
      <c r="H11" s="1">
        <f>IFERROR(VLOOKUP($A11,srh_mvp!$B:$K,COLUMN(H10)-2,FALSE),"")</f>
        <v>7</v>
      </c>
      <c r="I11" s="1">
        <f>IFERROR(VLOOKUP($A11,srh_mvp!$B:$K,COLUMN(I10)-2,FALSE),"")</f>
        <v>2</v>
      </c>
      <c r="J11" s="1">
        <f>IFERROR(VLOOKUP($A11,srh_mvp!$B:$K,COLUMN(J10)-2,FALSE),"")</f>
        <v>1</v>
      </c>
      <c r="K11" s="1">
        <f>IFERROR(VLOOKUP($A11,srh_mvp!$B:$K,COLUMN(K10)-2,FALSE),"")</f>
        <v>0</v>
      </c>
      <c r="L11" s="4">
        <f>IFERROR(VLOOKUP($A11,srh_mvp!$B:$K,COLUMN(L10)-2,FALSE),"")</f>
        <v>0</v>
      </c>
      <c r="M11" s="3">
        <f>IFERROR(VLOOKUP($A11,srh_batting!$B:$N,COLUMN(M10)-11,FALSE),"")</f>
        <v>92</v>
      </c>
      <c r="N11" s="1">
        <f>IFERROR(VLOOKUP($A11,srh_batting!$B:$N,COLUMN(N10)-11,FALSE),"")</f>
        <v>5</v>
      </c>
      <c r="O11" s="1">
        <f>IFERROR(VLOOKUP($A11,srh_batting!$B:$N,COLUMN(O10)-11,FALSE),"")</f>
        <v>5</v>
      </c>
      <c r="P11" s="1">
        <f>IFERROR(VLOOKUP($A11,srh_batting!$B:$N,COLUMN(P10)-11,FALSE),"")</f>
        <v>2</v>
      </c>
      <c r="Q11" s="1" t="str">
        <f>IFERROR(VLOOKUP($A11,srh_batting!$B:$N,COLUMN(Q10)-11,FALSE),"")</f>
        <v>32*</v>
      </c>
      <c r="R11" s="1">
        <f>IFERROR(VLOOKUP($A11,srh_batting!$B:$N,COLUMN(R10)-11,FALSE),"")</f>
        <v>30.67</v>
      </c>
      <c r="S11" s="1">
        <f>IFERROR(VLOOKUP($A11,srh_batting!$B:$N,COLUMN(S10)-11,FALSE),"")</f>
        <v>69</v>
      </c>
      <c r="T11" s="1">
        <f>IFERROR(VLOOKUP($A11,srh_batting!$B:$N,COLUMN(T10)-11,FALSE),"")</f>
        <v>133.33000000000001</v>
      </c>
      <c r="U11" s="1">
        <f>IFERROR(VLOOKUP($A11,srh_batting!$B:$N,COLUMN(U10)-11,FALSE),"")</f>
        <v>0</v>
      </c>
      <c r="V11" s="1">
        <f>IFERROR(VLOOKUP($A11,srh_batting!$B:$N,COLUMN(V10)-11,FALSE),"")</f>
        <v>0</v>
      </c>
      <c r="W11" s="1">
        <f>IFERROR(VLOOKUP($A11,srh_batting!$B:$N,COLUMN(W10)-11,FALSE),"")</f>
        <v>7</v>
      </c>
      <c r="X11" s="4">
        <f>IFERROR(VLOOKUP($A11,srh_batting!$B:$N,COLUMN(X10)-11,FALSE),"")</f>
        <v>2</v>
      </c>
      <c r="Y11" s="3">
        <f>IFERROR(VLOOKUP($A11,srh_bowling!$B:$M,COLUMN(Y10)-23,FALSE),"")</f>
        <v>2</v>
      </c>
      <c r="Z11" s="1">
        <f>IFERROR(VLOOKUP($A11,srh_bowling!$B:$M,COLUMN(Z10)-23,FALSE),"")</f>
        <v>5</v>
      </c>
      <c r="AA11" s="1">
        <f>IFERROR(VLOOKUP($A11,srh_bowling!$B:$M,COLUMN(AA10)-23,FALSE),"")</f>
        <v>4</v>
      </c>
      <c r="AB11" s="1">
        <f>IFERROR(VLOOKUP($A11,srh_bowling!$B:$M,COLUMN(AB10)-23,FALSE),"")</f>
        <v>7</v>
      </c>
      <c r="AC11" s="1">
        <f>IFERROR(VLOOKUP($A11,srh_bowling!$B:$M,COLUMN(AC10)-23,FALSE),"")</f>
        <v>60</v>
      </c>
      <c r="AD11" s="1">
        <f>IFERROR(VLOOKUP($A11,srh_bowling!$B:$M,COLUMN(AD10)-23,FALSE),"")</f>
        <v>45661</v>
      </c>
      <c r="AE11" s="1">
        <f>IFERROR(VLOOKUP($A11,srh_bowling!$B:$M,COLUMN(AE10)-23,FALSE),"")</f>
        <v>30</v>
      </c>
      <c r="AF11" s="1">
        <f>IFERROR(VLOOKUP($A11,srh_bowling!$B:$M,COLUMN(AF10)-23,FALSE),"")</f>
        <v>8.57</v>
      </c>
      <c r="AG11" s="1">
        <f>IFERROR(VLOOKUP($A11,srh_bowling!$B:$M,COLUMN(AG10)-23,FALSE),"")</f>
        <v>21</v>
      </c>
      <c r="AH11" s="1">
        <f>IFERROR(VLOOKUP($A11,srh_bowling!$B:$M,COLUMN(AH10)-23,FALSE),"")</f>
        <v>0</v>
      </c>
      <c r="AI11" s="1">
        <f>IFERROR(VLOOKUP($A11,srh_bowling!$B:$M,COLUMN(AI10)-23,FALSE),"")</f>
        <v>0</v>
      </c>
      <c r="AJ11" s="23">
        <f t="shared" si="0"/>
        <v>15</v>
      </c>
      <c r="AK11" s="22">
        <f t="shared" si="1"/>
        <v>0.4</v>
      </c>
      <c r="AL11" s="22">
        <f t="shared" si="2"/>
        <v>0.2</v>
      </c>
      <c r="AM11" s="22">
        <f t="shared" si="3"/>
        <v>28</v>
      </c>
      <c r="AN11" s="22">
        <f t="shared" si="4"/>
        <v>28</v>
      </c>
      <c r="AO11" s="29">
        <f t="shared" si="5"/>
        <v>10</v>
      </c>
      <c r="AP11" s="20">
        <f t="shared" si="6"/>
        <v>14</v>
      </c>
      <c r="AQ11" s="49">
        <f t="shared" si="7"/>
        <v>5</v>
      </c>
      <c r="AR11" s="49" t="str">
        <f t="shared" si="8"/>
        <v>Kamindu Mendis</v>
      </c>
    </row>
    <row r="12" spans="1:45" x14ac:dyDescent="0.2">
      <c r="A12" s="3" t="s">
        <v>309</v>
      </c>
      <c r="B12" s="1" t="s">
        <v>308</v>
      </c>
      <c r="C12" s="4" t="s">
        <v>68</v>
      </c>
      <c r="D12" s="3">
        <f>IFERROR(VLOOKUP($A12,srh_mvp!$B:$K,COLUMN(D11)-2,FALSE),"")</f>
        <v>149</v>
      </c>
      <c r="E12" s="1">
        <f>IFERROR(VLOOKUP($A12,srh_mvp!$B:$K,COLUMN(E11)-2,FALSE),"")</f>
        <v>12</v>
      </c>
      <c r="F12" s="1">
        <f>IFERROR(VLOOKUP($A12,srh_mvp!$B:$K,COLUMN(F11)-2,FALSE),"")</f>
        <v>0</v>
      </c>
      <c r="G12" s="1">
        <f>IFERROR(VLOOKUP($A12,srh_mvp!$B:$K,COLUMN(G11)-2,FALSE),"")</f>
        <v>0</v>
      </c>
      <c r="H12" s="1">
        <f>IFERROR(VLOOKUP($A12,srh_mvp!$B:$K,COLUMN(H11)-2,FALSE),"")</f>
        <v>44</v>
      </c>
      <c r="I12" s="1">
        <f>IFERROR(VLOOKUP($A12,srh_mvp!$B:$K,COLUMN(I11)-2,FALSE),"")</f>
        <v>9</v>
      </c>
      <c r="J12" s="1">
        <f>IFERROR(VLOOKUP($A12,srh_mvp!$B:$K,COLUMN(J11)-2,FALSE),"")</f>
        <v>3</v>
      </c>
      <c r="K12" s="1">
        <f>IFERROR(VLOOKUP($A12,srh_mvp!$B:$K,COLUMN(K11)-2,FALSE),"")</f>
        <v>0</v>
      </c>
      <c r="L12" s="4">
        <f>IFERROR(VLOOKUP($A12,srh_mvp!$B:$K,COLUMN(L11)-2,FALSE),"")</f>
        <v>0</v>
      </c>
      <c r="M12" s="3">
        <f>IFERROR(VLOOKUP($A12,srh_batting!$B:$N,COLUMN(M11)-11,FALSE),"")</f>
        <v>298</v>
      </c>
      <c r="N12" s="1">
        <f>IFERROR(VLOOKUP($A12,srh_batting!$B:$N,COLUMN(N11)-11,FALSE),"")</f>
        <v>12</v>
      </c>
      <c r="O12" s="1">
        <f>IFERROR(VLOOKUP($A12,srh_batting!$B:$N,COLUMN(O11)-11,FALSE),"")</f>
        <v>11</v>
      </c>
      <c r="P12" s="1">
        <f>IFERROR(VLOOKUP($A12,srh_batting!$B:$N,COLUMN(P11)-11,FALSE),"")</f>
        <v>0</v>
      </c>
      <c r="Q12" s="1">
        <f>IFERROR(VLOOKUP($A12,srh_batting!$B:$N,COLUMN(Q11)-11,FALSE),"")</f>
        <v>67</v>
      </c>
      <c r="R12" s="1">
        <f>IFERROR(VLOOKUP($A12,srh_batting!$B:$N,COLUMN(R11)-11,FALSE),"")</f>
        <v>27.09</v>
      </c>
      <c r="S12" s="1">
        <f>IFERROR(VLOOKUP($A12,srh_batting!$B:$N,COLUMN(S11)-11,FALSE),"")</f>
        <v>190</v>
      </c>
      <c r="T12" s="1">
        <f>IFERROR(VLOOKUP($A12,srh_batting!$B:$N,COLUMN(T11)-11,FALSE),"")</f>
        <v>156.84</v>
      </c>
      <c r="U12" s="1">
        <f>IFERROR(VLOOKUP($A12,srh_batting!$B:$N,COLUMN(U11)-11,FALSE),"")</f>
        <v>0</v>
      </c>
      <c r="V12" s="1">
        <f>IFERROR(VLOOKUP($A12,srh_batting!$B:$N,COLUMN(V11)-11,FALSE),"")</f>
        <v>2</v>
      </c>
      <c r="W12" s="1">
        <f>IFERROR(VLOOKUP($A12,srh_batting!$B:$N,COLUMN(W11)-11,FALSE),"")</f>
        <v>44</v>
      </c>
      <c r="X12" s="4">
        <f>IFERROR(VLOOKUP($A12,srh_batting!$B:$N,COLUMN(X11)-11,FALSE),"")</f>
        <v>9</v>
      </c>
      <c r="Y12" s="3" t="str">
        <f>IFERROR(VLOOKUP($A12,srh_bowling!$B:$M,COLUMN(Y11)-23,FALSE),"")</f>
        <v/>
      </c>
      <c r="Z12" s="1" t="str">
        <f>IFERROR(VLOOKUP($A12,srh_bowling!$B:$M,COLUMN(Z11)-23,FALSE),"")</f>
        <v/>
      </c>
      <c r="AA12" s="1" t="str">
        <f>IFERROR(VLOOKUP($A12,srh_bowling!$B:$M,COLUMN(AA11)-23,FALSE),"")</f>
        <v/>
      </c>
      <c r="AB12" s="1" t="str">
        <f>IFERROR(VLOOKUP($A12,srh_bowling!$B:$M,COLUMN(AB11)-23,FALSE),"")</f>
        <v/>
      </c>
      <c r="AC12" s="1" t="str">
        <f>IFERROR(VLOOKUP($A12,srh_bowling!$B:$M,COLUMN(AC11)-23,FALSE),"")</f>
        <v/>
      </c>
      <c r="AD12" s="1" t="str">
        <f>IFERROR(VLOOKUP($A12,srh_bowling!$B:$M,COLUMN(AD11)-23,FALSE),"")</f>
        <v/>
      </c>
      <c r="AE12" s="1" t="str">
        <f>IFERROR(VLOOKUP($A12,srh_bowling!$B:$M,COLUMN(AE11)-23,FALSE),"")</f>
        <v/>
      </c>
      <c r="AF12" s="1" t="str">
        <f>IFERROR(VLOOKUP($A12,srh_bowling!$B:$M,COLUMN(AF11)-23,FALSE),"")</f>
        <v/>
      </c>
      <c r="AG12" s="1" t="str">
        <f>IFERROR(VLOOKUP($A12,srh_bowling!$B:$M,COLUMN(AG11)-23,FALSE),"")</f>
        <v/>
      </c>
      <c r="AH12" s="1" t="str">
        <f>IFERROR(VLOOKUP($A12,srh_bowling!$B:$M,COLUMN(AH11)-23,FALSE),"")</f>
        <v/>
      </c>
      <c r="AI12" s="1" t="str">
        <f>IFERROR(VLOOKUP($A12,srh_bowling!$B:$M,COLUMN(AI11)-23,FALSE),"")</f>
        <v/>
      </c>
      <c r="AJ12" s="23">
        <f t="shared" si="0"/>
        <v>23.1</v>
      </c>
      <c r="AK12" s="22">
        <f t="shared" si="1"/>
        <v>0</v>
      </c>
      <c r="AL12" s="22">
        <f t="shared" si="2"/>
        <v>0.25</v>
      </c>
      <c r="AM12" s="22">
        <f t="shared" si="3"/>
        <v>26.85</v>
      </c>
      <c r="AN12" s="22">
        <f t="shared" si="4"/>
        <v>26.85</v>
      </c>
      <c r="AO12" s="29">
        <f t="shared" si="5"/>
        <v>9</v>
      </c>
      <c r="AP12" s="20">
        <f t="shared" si="6"/>
        <v>12</v>
      </c>
      <c r="AQ12" s="49">
        <f t="shared" si="7"/>
        <v>12</v>
      </c>
      <c r="AR12" s="49" t="str">
        <f t="shared" si="8"/>
        <v>Travis Head</v>
      </c>
    </row>
    <row r="13" spans="1:45" x14ac:dyDescent="0.2">
      <c r="A13" s="3" t="s">
        <v>320</v>
      </c>
      <c r="B13" s="1" t="s">
        <v>308</v>
      </c>
      <c r="C13" s="4" t="s">
        <v>69</v>
      </c>
      <c r="D13" s="3">
        <f>IFERROR(VLOOKUP($A13,srh_mvp!$B:$K,COLUMN(D12)-2,FALSE),"")</f>
        <v>17</v>
      </c>
      <c r="E13" s="1">
        <f>IFERROR(VLOOKUP($A13,srh_mvp!$B:$K,COLUMN(E12)-2,FALSE),"")</f>
        <v>2</v>
      </c>
      <c r="F13" s="1">
        <f>IFERROR(VLOOKUP($A13,srh_mvp!$B:$K,COLUMN(F12)-2,FALSE),"")</f>
        <v>2</v>
      </c>
      <c r="G13" s="1">
        <f>IFERROR(VLOOKUP($A13,srh_mvp!$B:$K,COLUMN(G12)-2,FALSE),"")</f>
        <v>10</v>
      </c>
      <c r="H13" s="1">
        <f>IFERROR(VLOOKUP($A13,srh_mvp!$B:$K,COLUMN(H12)-2,FALSE),"")</f>
        <v>0</v>
      </c>
      <c r="I13" s="1">
        <f>IFERROR(VLOOKUP($A13,srh_mvp!$B:$K,COLUMN(I12)-2,FALSE),"")</f>
        <v>0</v>
      </c>
      <c r="J13" s="1">
        <f>IFERROR(VLOOKUP($A13,srh_mvp!$B:$K,COLUMN(J12)-2,FALSE),"")</f>
        <v>0</v>
      </c>
      <c r="K13" s="1">
        <f>IFERROR(VLOOKUP($A13,srh_mvp!$B:$K,COLUMN(K12)-2,FALSE),"")</f>
        <v>0</v>
      </c>
      <c r="L13" s="4">
        <f>IFERROR(VLOOKUP($A13,srh_mvp!$B:$K,COLUMN(L12)-2,FALSE),"")</f>
        <v>0</v>
      </c>
      <c r="M13" s="3" t="str">
        <f>IFERROR(VLOOKUP($A13,srh_batting!$B:$N,COLUMN(M12)-11,FALSE),"")</f>
        <v/>
      </c>
      <c r="N13" s="1" t="str">
        <f>IFERROR(VLOOKUP($A13,srh_batting!$B:$N,COLUMN(N12)-11,FALSE),"")</f>
        <v/>
      </c>
      <c r="O13" s="1" t="str">
        <f>IFERROR(VLOOKUP($A13,srh_batting!$B:$N,COLUMN(O12)-11,FALSE),"")</f>
        <v/>
      </c>
      <c r="P13" s="1" t="str">
        <f>IFERROR(VLOOKUP($A13,srh_batting!$B:$N,COLUMN(P12)-11,FALSE),"")</f>
        <v/>
      </c>
      <c r="Q13" s="1" t="str">
        <f>IFERROR(VLOOKUP($A13,srh_batting!$B:$N,COLUMN(Q12)-11,FALSE),"")</f>
        <v/>
      </c>
      <c r="R13" s="1" t="str">
        <f>IFERROR(VLOOKUP($A13,srh_batting!$B:$N,COLUMN(R12)-11,FALSE),"")</f>
        <v/>
      </c>
      <c r="S13" s="1" t="str">
        <f>IFERROR(VLOOKUP($A13,srh_batting!$B:$N,COLUMN(S12)-11,FALSE),"")</f>
        <v/>
      </c>
      <c r="T13" s="1" t="str">
        <f>IFERROR(VLOOKUP($A13,srh_batting!$B:$N,COLUMN(T12)-11,FALSE),"")</f>
        <v/>
      </c>
      <c r="U13" s="1" t="str">
        <f>IFERROR(VLOOKUP($A13,srh_batting!$B:$N,COLUMN(U12)-11,FALSE),"")</f>
        <v/>
      </c>
      <c r="V13" s="1" t="str">
        <f>IFERROR(VLOOKUP($A13,srh_batting!$B:$N,COLUMN(V12)-11,FALSE),"")</f>
        <v/>
      </c>
      <c r="W13" s="1" t="str">
        <f>IFERROR(VLOOKUP($A13,srh_batting!$B:$N,COLUMN(W12)-11,FALSE),"")</f>
        <v/>
      </c>
      <c r="X13" s="4" t="str">
        <f>IFERROR(VLOOKUP($A13,srh_batting!$B:$N,COLUMN(X12)-11,FALSE),"")</f>
        <v/>
      </c>
      <c r="Y13" s="3">
        <f>IFERROR(VLOOKUP($A13,srh_bowling!$B:$M,COLUMN(Y12)-23,FALSE),"")</f>
        <v>2</v>
      </c>
      <c r="Z13" s="1">
        <f>IFERROR(VLOOKUP($A13,srh_bowling!$B:$M,COLUMN(Z12)-23,FALSE),"")</f>
        <v>2</v>
      </c>
      <c r="AA13" s="1">
        <f>IFERROR(VLOOKUP($A13,srh_bowling!$B:$M,COLUMN(AA12)-23,FALSE),"")</f>
        <v>2</v>
      </c>
      <c r="AB13" s="1">
        <f>IFERROR(VLOOKUP($A13,srh_bowling!$B:$M,COLUMN(AB12)-23,FALSE),"")</f>
        <v>8</v>
      </c>
      <c r="AC13" s="1">
        <f>IFERROR(VLOOKUP($A13,srh_bowling!$B:$M,COLUMN(AC12)-23,FALSE),"")</f>
        <v>94</v>
      </c>
      <c r="AD13" s="1" t="str">
        <f>IFERROR(VLOOKUP($A13,srh_bowling!$B:$M,COLUMN(AD12)-23,FALSE),"")</f>
        <v>46/1</v>
      </c>
      <c r="AE13" s="1">
        <f>IFERROR(VLOOKUP($A13,srh_bowling!$B:$M,COLUMN(AE12)-23,FALSE),"")</f>
        <v>47</v>
      </c>
      <c r="AF13" s="1">
        <f>IFERROR(VLOOKUP($A13,srh_bowling!$B:$M,COLUMN(AF12)-23,FALSE),"")</f>
        <v>11.75</v>
      </c>
      <c r="AG13" s="1">
        <f>IFERROR(VLOOKUP($A13,srh_bowling!$B:$M,COLUMN(AG12)-23,FALSE),"")</f>
        <v>24</v>
      </c>
      <c r="AH13" s="1">
        <f>IFERROR(VLOOKUP($A13,srh_bowling!$B:$M,COLUMN(AH12)-23,FALSE),"")</f>
        <v>0</v>
      </c>
      <c r="AI13" s="1">
        <f>IFERROR(VLOOKUP($A13,srh_bowling!$B:$M,COLUMN(AI12)-23,FALSE),"")</f>
        <v>0</v>
      </c>
      <c r="AJ13" s="23">
        <f t="shared" si="0"/>
        <v>0</v>
      </c>
      <c r="AK13" s="22">
        <f t="shared" si="1"/>
        <v>1</v>
      </c>
      <c r="AL13" s="22">
        <f t="shared" si="2"/>
        <v>0</v>
      </c>
      <c r="AM13" s="22">
        <f t="shared" si="3"/>
        <v>25</v>
      </c>
      <c r="AN13" s="22">
        <f t="shared" si="4"/>
        <v>25</v>
      </c>
      <c r="AO13" s="29">
        <f t="shared" si="5"/>
        <v>11</v>
      </c>
      <c r="AP13" s="20">
        <f t="shared" si="6"/>
        <v>16</v>
      </c>
      <c r="AQ13" s="49">
        <f t="shared" si="7"/>
        <v>2</v>
      </c>
      <c r="AR13" s="49" t="str">
        <f t="shared" si="8"/>
        <v>Adam Zampa</v>
      </c>
    </row>
    <row r="14" spans="1:45" x14ac:dyDescent="0.2">
      <c r="A14" s="3" t="s">
        <v>400</v>
      </c>
      <c r="B14" s="1" t="s">
        <v>308</v>
      </c>
      <c r="C14" s="4"/>
      <c r="D14" s="3">
        <f>IFERROR(VLOOKUP($A14,srh_mvp!$B:$K,COLUMN(D13)-2,FALSE),"")</f>
        <v>15</v>
      </c>
      <c r="E14" s="1">
        <f>IFERROR(VLOOKUP($A14,srh_mvp!$B:$K,COLUMN(E13)-2,FALSE),"")</f>
        <v>2</v>
      </c>
      <c r="F14" s="1">
        <f>IFERROR(VLOOKUP($A14,srh_mvp!$B:$K,COLUMN(F13)-2,FALSE),"")</f>
        <v>2</v>
      </c>
      <c r="G14" s="1">
        <f>IFERROR(VLOOKUP($A14,srh_mvp!$B:$K,COLUMN(G13)-2,FALSE),"")</f>
        <v>8</v>
      </c>
      <c r="H14" s="1">
        <f>IFERROR(VLOOKUP($A14,srh_mvp!$B:$K,COLUMN(H13)-2,FALSE),"")</f>
        <v>0</v>
      </c>
      <c r="I14" s="1">
        <f>IFERROR(VLOOKUP($A14,srh_mvp!$B:$K,COLUMN(I13)-2,FALSE),"")</f>
        <v>0</v>
      </c>
      <c r="J14" s="1">
        <f>IFERROR(VLOOKUP($A14,srh_mvp!$B:$K,COLUMN(J13)-2,FALSE),"")</f>
        <v>0</v>
      </c>
      <c r="K14" s="1">
        <f>IFERROR(VLOOKUP($A14,srh_mvp!$B:$K,COLUMN(K13)-2,FALSE),"")</f>
        <v>0</v>
      </c>
      <c r="L14" s="4">
        <f>IFERROR(VLOOKUP($A14,srh_mvp!$B:$K,COLUMN(L13)-2,FALSE),"")</f>
        <v>0</v>
      </c>
      <c r="M14" s="3" t="str">
        <f>IFERROR(VLOOKUP($A14,srh_batting!$B:$N,COLUMN(M13)-11,FALSE),"")</f>
        <v/>
      </c>
      <c r="N14" s="1" t="str">
        <f>IFERROR(VLOOKUP($A14,srh_batting!$B:$N,COLUMN(N13)-11,FALSE),"")</f>
        <v/>
      </c>
      <c r="O14" s="1" t="str">
        <f>IFERROR(VLOOKUP($A14,srh_batting!$B:$N,COLUMN(O13)-11,FALSE),"")</f>
        <v/>
      </c>
      <c r="P14" s="1" t="str">
        <f>IFERROR(VLOOKUP($A14,srh_batting!$B:$N,COLUMN(P13)-11,FALSE),"")</f>
        <v/>
      </c>
      <c r="Q14" s="1" t="str">
        <f>IFERROR(VLOOKUP($A14,srh_batting!$B:$N,COLUMN(Q13)-11,FALSE),"")</f>
        <v/>
      </c>
      <c r="R14" s="1" t="str">
        <f>IFERROR(VLOOKUP($A14,srh_batting!$B:$N,COLUMN(R13)-11,FALSE),"")</f>
        <v/>
      </c>
      <c r="S14" s="1" t="str">
        <f>IFERROR(VLOOKUP($A14,srh_batting!$B:$N,COLUMN(S13)-11,FALSE),"")</f>
        <v/>
      </c>
      <c r="T14" s="1" t="str">
        <f>IFERROR(VLOOKUP($A14,srh_batting!$B:$N,COLUMN(T13)-11,FALSE),"")</f>
        <v/>
      </c>
      <c r="U14" s="1" t="str">
        <f>IFERROR(VLOOKUP($A14,srh_batting!$B:$N,COLUMN(U13)-11,FALSE),"")</f>
        <v/>
      </c>
      <c r="V14" s="1" t="str">
        <f>IFERROR(VLOOKUP($A14,srh_batting!$B:$N,COLUMN(V13)-11,FALSE),"")</f>
        <v/>
      </c>
      <c r="W14" s="1" t="str">
        <f>IFERROR(VLOOKUP($A14,srh_batting!$B:$N,COLUMN(W13)-11,FALSE),"")</f>
        <v/>
      </c>
      <c r="X14" s="4" t="str">
        <f>IFERROR(VLOOKUP($A14,srh_batting!$B:$N,COLUMN(X13)-11,FALSE),"")</f>
        <v/>
      </c>
      <c r="Y14" s="3">
        <f>IFERROR(VLOOKUP($A14,srh_bowling!$B:$M,COLUMN(Y13)-23,FALSE),"")</f>
        <v>2</v>
      </c>
      <c r="Z14" s="1">
        <f>IFERROR(VLOOKUP($A14,srh_bowling!$B:$M,COLUMN(Z13)-23,FALSE),"")</f>
        <v>2</v>
      </c>
      <c r="AA14" s="1">
        <f>IFERROR(VLOOKUP($A14,srh_bowling!$B:$M,COLUMN(AA13)-23,FALSE),"")</f>
        <v>2</v>
      </c>
      <c r="AB14" s="1">
        <f>IFERROR(VLOOKUP($A14,srh_bowling!$B:$M,COLUMN(AB13)-23,FALSE),"")</f>
        <v>6</v>
      </c>
      <c r="AC14" s="1">
        <f>IFERROR(VLOOKUP($A14,srh_bowling!$B:$M,COLUMN(AC13)-23,FALSE),"")</f>
        <v>64</v>
      </c>
      <c r="AD14" s="1">
        <f>IFERROR(VLOOKUP($A14,srh_bowling!$B:$M,COLUMN(AD13)-23,FALSE),"")</f>
        <v>45677</v>
      </c>
      <c r="AE14" s="1">
        <f>IFERROR(VLOOKUP($A14,srh_bowling!$B:$M,COLUMN(AE13)-23,FALSE),"")</f>
        <v>32</v>
      </c>
      <c r="AF14" s="1">
        <f>IFERROR(VLOOKUP($A14,srh_bowling!$B:$M,COLUMN(AF13)-23,FALSE),"")</f>
        <v>10.66</v>
      </c>
      <c r="AG14" s="1">
        <f>IFERROR(VLOOKUP($A14,srh_bowling!$B:$M,COLUMN(AG13)-23,FALSE),"")</f>
        <v>18</v>
      </c>
      <c r="AH14" s="1">
        <f>IFERROR(VLOOKUP($A14,srh_bowling!$B:$M,COLUMN(AH13)-23,FALSE),"")</f>
        <v>0</v>
      </c>
      <c r="AI14" s="1">
        <f>IFERROR(VLOOKUP($A14,srh_bowling!$B:$M,COLUMN(AI13)-23,FALSE),"")</f>
        <v>0</v>
      </c>
      <c r="AJ14" s="23">
        <f t="shared" si="0"/>
        <v>0</v>
      </c>
      <c r="AK14" s="22">
        <f t="shared" si="1"/>
        <v>1</v>
      </c>
      <c r="AL14" s="22">
        <f t="shared" si="2"/>
        <v>0</v>
      </c>
      <c r="AM14" s="22">
        <f t="shared" si="3"/>
        <v>25</v>
      </c>
      <c r="AN14" s="22">
        <f t="shared" si="4"/>
        <v>25</v>
      </c>
      <c r="AO14" s="29">
        <f t="shared" si="5"/>
        <v>11</v>
      </c>
      <c r="AP14" s="20">
        <f t="shared" si="6"/>
        <v>16</v>
      </c>
      <c r="AQ14" s="49">
        <f t="shared" si="7"/>
        <v>2</v>
      </c>
      <c r="AR14" s="49" t="str">
        <f t="shared" si="8"/>
        <v>Harsh Dubey</v>
      </c>
    </row>
    <row r="15" spans="1:45" x14ac:dyDescent="0.2">
      <c r="A15" s="3" t="s">
        <v>317</v>
      </c>
      <c r="B15" s="1" t="s">
        <v>308</v>
      </c>
      <c r="C15" s="4" t="s">
        <v>70</v>
      </c>
      <c r="D15" s="3">
        <f>IFERROR(VLOOKUP($A15,srh_mvp!$B:$K,COLUMN(D14)-2,FALSE),"")</f>
        <v>80.5</v>
      </c>
      <c r="E15" s="1">
        <f>IFERROR(VLOOKUP($A15,srh_mvp!$B:$K,COLUMN(E14)-2,FALSE),"")</f>
        <v>12</v>
      </c>
      <c r="F15" s="1">
        <f>IFERROR(VLOOKUP($A15,srh_mvp!$B:$K,COLUMN(F14)-2,FALSE),"")</f>
        <v>2</v>
      </c>
      <c r="G15" s="1">
        <f>IFERROR(VLOOKUP($A15,srh_mvp!$B:$K,COLUMN(G14)-2,FALSE),"")</f>
        <v>8</v>
      </c>
      <c r="H15" s="1">
        <f>IFERROR(VLOOKUP($A15,srh_mvp!$B:$K,COLUMN(H14)-2,FALSE),"")</f>
        <v>16</v>
      </c>
      <c r="I15" s="1">
        <f>IFERROR(VLOOKUP($A15,srh_mvp!$B:$K,COLUMN(I14)-2,FALSE),"")</f>
        <v>4</v>
      </c>
      <c r="J15" s="1">
        <f>IFERROR(VLOOKUP($A15,srh_mvp!$B:$K,COLUMN(J14)-2,FALSE),"")</f>
        <v>4</v>
      </c>
      <c r="K15" s="1">
        <f>IFERROR(VLOOKUP($A15,srh_mvp!$B:$K,COLUMN(K14)-2,FALSE),"")</f>
        <v>1.5</v>
      </c>
      <c r="L15" s="4">
        <f>IFERROR(VLOOKUP($A15,srh_mvp!$B:$K,COLUMN(L14)-2,FALSE),"")</f>
        <v>0</v>
      </c>
      <c r="M15" s="3">
        <f>IFERROR(VLOOKUP($A15,srh_batting!$B:$N,COLUMN(M14)-11,FALSE),"")</f>
        <v>182</v>
      </c>
      <c r="N15" s="1">
        <f>IFERROR(VLOOKUP($A15,srh_batting!$B:$N,COLUMN(N14)-11,FALSE),"")</f>
        <v>12</v>
      </c>
      <c r="O15" s="1">
        <f>IFERROR(VLOOKUP($A15,srh_batting!$B:$N,COLUMN(O14)-11,FALSE),"")</f>
        <v>11</v>
      </c>
      <c r="P15" s="1">
        <f>IFERROR(VLOOKUP($A15,srh_batting!$B:$N,COLUMN(P14)-11,FALSE),"")</f>
        <v>3</v>
      </c>
      <c r="Q15" s="1">
        <f>IFERROR(VLOOKUP($A15,srh_batting!$B:$N,COLUMN(Q14)-11,FALSE),"")</f>
        <v>32</v>
      </c>
      <c r="R15" s="1">
        <f>IFERROR(VLOOKUP($A15,srh_batting!$B:$N,COLUMN(R14)-11,FALSE),"")</f>
        <v>22.75</v>
      </c>
      <c r="S15" s="1">
        <f>IFERROR(VLOOKUP($A15,srh_batting!$B:$N,COLUMN(S14)-11,FALSE),"")</f>
        <v>153</v>
      </c>
      <c r="T15" s="1">
        <f>IFERROR(VLOOKUP($A15,srh_batting!$B:$N,COLUMN(T14)-11,FALSE),"")</f>
        <v>118.95</v>
      </c>
      <c r="U15" s="1">
        <f>IFERROR(VLOOKUP($A15,srh_batting!$B:$N,COLUMN(U14)-11,FALSE),"")</f>
        <v>0</v>
      </c>
      <c r="V15" s="1">
        <f>IFERROR(VLOOKUP($A15,srh_batting!$B:$N,COLUMN(V14)-11,FALSE),"")</f>
        <v>0</v>
      </c>
      <c r="W15" s="1">
        <f>IFERROR(VLOOKUP($A15,srh_batting!$B:$N,COLUMN(W14)-11,FALSE),"")</f>
        <v>16</v>
      </c>
      <c r="X15" s="4">
        <f>IFERROR(VLOOKUP($A15,srh_batting!$B:$N,COLUMN(X14)-11,FALSE),"")</f>
        <v>4</v>
      </c>
      <c r="Y15" s="3">
        <f>IFERROR(VLOOKUP($A15,srh_bowling!$B:$M,COLUMN(Y14)-23,FALSE),"")</f>
        <v>2</v>
      </c>
      <c r="Z15" s="1">
        <f>IFERROR(VLOOKUP($A15,srh_bowling!$B:$M,COLUMN(Z14)-23,FALSE),"")</f>
        <v>12</v>
      </c>
      <c r="AA15" s="1">
        <f>IFERROR(VLOOKUP($A15,srh_bowling!$B:$M,COLUMN(AA14)-23,FALSE),"")</f>
        <v>2</v>
      </c>
      <c r="AB15" s="1">
        <f>IFERROR(VLOOKUP($A15,srh_bowling!$B:$M,COLUMN(AB14)-23,FALSE),"")</f>
        <v>4</v>
      </c>
      <c r="AC15" s="1">
        <f>IFERROR(VLOOKUP($A15,srh_bowling!$B:$M,COLUMN(AC14)-23,FALSE),"")</f>
        <v>41</v>
      </c>
      <c r="AD15" s="1">
        <f>IFERROR(VLOOKUP($A15,srh_bowling!$B:$M,COLUMN(AD14)-23,FALSE),"")</f>
        <v>45670</v>
      </c>
      <c r="AE15" s="1">
        <f>IFERROR(VLOOKUP($A15,srh_bowling!$B:$M,COLUMN(AE14)-23,FALSE),"")</f>
        <v>20.5</v>
      </c>
      <c r="AF15" s="1">
        <f>IFERROR(VLOOKUP($A15,srh_bowling!$B:$M,COLUMN(AF14)-23,FALSE),"")</f>
        <v>10.25</v>
      </c>
      <c r="AG15" s="1">
        <f>IFERROR(VLOOKUP($A15,srh_bowling!$B:$M,COLUMN(AG14)-23,FALSE),"")</f>
        <v>12</v>
      </c>
      <c r="AH15" s="1">
        <f>IFERROR(VLOOKUP($A15,srh_bowling!$B:$M,COLUMN(AH14)-23,FALSE),"")</f>
        <v>0</v>
      </c>
      <c r="AI15" s="1">
        <f>IFERROR(VLOOKUP($A15,srh_bowling!$B:$M,COLUMN(AI14)-23,FALSE),"")</f>
        <v>0</v>
      </c>
      <c r="AJ15" s="23">
        <f t="shared" si="0"/>
        <v>15</v>
      </c>
      <c r="AK15" s="22">
        <f t="shared" si="1"/>
        <v>0.16666666666666666</v>
      </c>
      <c r="AL15" s="22">
        <f t="shared" si="2"/>
        <v>0.33333333333333331</v>
      </c>
      <c r="AM15" s="22">
        <f t="shared" si="3"/>
        <v>24.166666666666664</v>
      </c>
      <c r="AN15" s="22">
        <f t="shared" si="4"/>
        <v>26.041666666666664</v>
      </c>
      <c r="AO15" s="29">
        <f t="shared" si="5"/>
        <v>8.6666666666666661</v>
      </c>
      <c r="AP15" s="20">
        <f t="shared" si="6"/>
        <v>11</v>
      </c>
      <c r="AQ15" s="49">
        <f t="shared" si="7"/>
        <v>12</v>
      </c>
      <c r="AR15" s="49" t="str">
        <f t="shared" si="8"/>
        <v>Nitish Kumar Reddy</v>
      </c>
    </row>
    <row r="16" spans="1:45" x14ac:dyDescent="0.2">
      <c r="A16" s="3" t="s">
        <v>312</v>
      </c>
      <c r="B16" s="1" t="s">
        <v>308</v>
      </c>
      <c r="C16" s="4" t="s">
        <v>68</v>
      </c>
      <c r="D16" s="3">
        <f>IFERROR(VLOOKUP($A16,srh_mvp!$B:$K,COLUMN(D15)-2,FALSE),"")</f>
        <v>110.5</v>
      </c>
      <c r="E16" s="1">
        <f>IFERROR(VLOOKUP($A16,srh_mvp!$B:$K,COLUMN(E15)-2,FALSE),"")</f>
        <v>13</v>
      </c>
      <c r="F16" s="1">
        <f>IFERROR(VLOOKUP($A16,srh_mvp!$B:$K,COLUMN(F15)-2,FALSE),"")</f>
        <v>0</v>
      </c>
      <c r="G16" s="1">
        <f>IFERROR(VLOOKUP($A16,srh_mvp!$B:$K,COLUMN(G15)-2,FALSE),"")</f>
        <v>0</v>
      </c>
      <c r="H16" s="1">
        <f>IFERROR(VLOOKUP($A16,srh_mvp!$B:$K,COLUMN(H15)-2,FALSE),"")</f>
        <v>11</v>
      </c>
      <c r="I16" s="1">
        <f>IFERROR(VLOOKUP($A16,srh_mvp!$B:$K,COLUMN(I15)-2,FALSE),"")</f>
        <v>19</v>
      </c>
      <c r="J16" s="1">
        <f>IFERROR(VLOOKUP($A16,srh_mvp!$B:$K,COLUMN(J15)-2,FALSE),"")</f>
        <v>6</v>
      </c>
      <c r="K16" s="1">
        <f>IFERROR(VLOOKUP($A16,srh_mvp!$B:$K,COLUMN(K15)-2,FALSE),"")</f>
        <v>1.5</v>
      </c>
      <c r="L16" s="4">
        <f>IFERROR(VLOOKUP($A16,srh_mvp!$B:$K,COLUMN(L15)-2,FALSE),"")</f>
        <v>0</v>
      </c>
      <c r="M16" s="3">
        <f>IFERROR(VLOOKUP($A16,srh_batting!$B:$N,COLUMN(M15)-11,FALSE),"")</f>
        <v>224</v>
      </c>
      <c r="N16" s="1">
        <f>IFERROR(VLOOKUP($A16,srh_batting!$B:$N,COLUMN(N15)-11,FALSE),"")</f>
        <v>13</v>
      </c>
      <c r="O16" s="1">
        <f>IFERROR(VLOOKUP($A16,srh_batting!$B:$N,COLUMN(O15)-11,FALSE),"")</f>
        <v>11</v>
      </c>
      <c r="P16" s="1">
        <f>IFERROR(VLOOKUP($A16,srh_batting!$B:$N,COLUMN(P15)-11,FALSE),"")</f>
        <v>2</v>
      </c>
      <c r="Q16" s="1">
        <f>IFERROR(VLOOKUP($A16,srh_batting!$B:$N,COLUMN(Q15)-11,FALSE),"")</f>
        <v>74</v>
      </c>
      <c r="R16" s="1">
        <f>IFERROR(VLOOKUP($A16,srh_batting!$B:$N,COLUMN(R15)-11,FALSE),"")</f>
        <v>24.89</v>
      </c>
      <c r="S16" s="1">
        <f>IFERROR(VLOOKUP($A16,srh_batting!$B:$N,COLUMN(S15)-11,FALSE),"")</f>
        <v>136</v>
      </c>
      <c r="T16" s="1">
        <f>IFERROR(VLOOKUP($A16,srh_batting!$B:$N,COLUMN(T15)-11,FALSE),"")</f>
        <v>164.7</v>
      </c>
      <c r="U16" s="1">
        <f>IFERROR(VLOOKUP($A16,srh_batting!$B:$N,COLUMN(U15)-11,FALSE),"")</f>
        <v>0</v>
      </c>
      <c r="V16" s="1">
        <f>IFERROR(VLOOKUP($A16,srh_batting!$B:$N,COLUMN(V15)-11,FALSE),"")</f>
        <v>1</v>
      </c>
      <c r="W16" s="1">
        <f>IFERROR(VLOOKUP($A16,srh_batting!$B:$N,COLUMN(W15)-11,FALSE),"")</f>
        <v>11</v>
      </c>
      <c r="X16" s="4">
        <f>IFERROR(VLOOKUP($A16,srh_batting!$B:$N,COLUMN(X15)-11,FALSE),"")</f>
        <v>19</v>
      </c>
      <c r="Y16" s="3" t="str">
        <f>IFERROR(VLOOKUP($A16,srh_bowling!$B:$M,COLUMN(Y15)-23,FALSE),"")</f>
        <v/>
      </c>
      <c r="Z16" s="1" t="str">
        <f>IFERROR(VLOOKUP($A16,srh_bowling!$B:$M,COLUMN(Z15)-23,FALSE),"")</f>
        <v/>
      </c>
      <c r="AA16" s="1" t="str">
        <f>IFERROR(VLOOKUP($A16,srh_bowling!$B:$M,COLUMN(AA15)-23,FALSE),"")</f>
        <v/>
      </c>
      <c r="AB16" s="1" t="str">
        <f>IFERROR(VLOOKUP($A16,srh_bowling!$B:$M,COLUMN(AB15)-23,FALSE),"")</f>
        <v/>
      </c>
      <c r="AC16" s="1" t="str">
        <f>IFERROR(VLOOKUP($A16,srh_bowling!$B:$M,COLUMN(AC15)-23,FALSE),"")</f>
        <v/>
      </c>
      <c r="AD16" s="1" t="str">
        <f>IFERROR(VLOOKUP($A16,srh_bowling!$B:$M,COLUMN(AD15)-23,FALSE),"")</f>
        <v/>
      </c>
      <c r="AE16" s="1" t="str">
        <f>IFERROR(VLOOKUP($A16,srh_bowling!$B:$M,COLUMN(AE15)-23,FALSE),"")</f>
        <v/>
      </c>
      <c r="AF16" s="1" t="str">
        <f>IFERROR(VLOOKUP($A16,srh_bowling!$B:$M,COLUMN(AF15)-23,FALSE),"")</f>
        <v/>
      </c>
      <c r="AG16" s="1" t="str">
        <f>IFERROR(VLOOKUP($A16,srh_bowling!$B:$M,COLUMN(AG15)-23,FALSE),"")</f>
        <v/>
      </c>
      <c r="AH16" s="1" t="str">
        <f>IFERROR(VLOOKUP($A16,srh_bowling!$B:$M,COLUMN(AH15)-23,FALSE),"")</f>
        <v/>
      </c>
      <c r="AI16" s="1" t="str">
        <f>IFERROR(VLOOKUP($A16,srh_bowling!$B:$M,COLUMN(AI15)-23,FALSE),"")</f>
        <v/>
      </c>
      <c r="AJ16" s="23">
        <f t="shared" si="0"/>
        <v>15</v>
      </c>
      <c r="AK16" s="22">
        <f t="shared" si="1"/>
        <v>0</v>
      </c>
      <c r="AL16" s="22">
        <f t="shared" si="2"/>
        <v>0.46153846153846156</v>
      </c>
      <c r="AM16" s="22">
        <f t="shared" si="3"/>
        <v>21.923076923076923</v>
      </c>
      <c r="AN16" s="22">
        <f t="shared" si="4"/>
        <v>23.653846153846153</v>
      </c>
      <c r="AO16" s="29">
        <f t="shared" si="5"/>
        <v>8</v>
      </c>
      <c r="AP16" s="20">
        <f t="shared" si="6"/>
        <v>7</v>
      </c>
      <c r="AQ16" s="49">
        <f t="shared" si="7"/>
        <v>13</v>
      </c>
      <c r="AR16" s="49" t="str">
        <f t="shared" si="8"/>
        <v>Aniket Verma</v>
      </c>
    </row>
    <row r="17" spans="1:44" x14ac:dyDescent="0.2">
      <c r="A17" s="3" t="s">
        <v>313</v>
      </c>
      <c r="B17" s="1" t="s">
        <v>308</v>
      </c>
      <c r="C17" s="4" t="s">
        <v>69</v>
      </c>
      <c r="D17" s="3">
        <f>IFERROR(VLOOKUP($A17,srh_mvp!$B:$K,COLUMN(D16)-2,FALSE),"")</f>
        <v>88.5</v>
      </c>
      <c r="E17" s="1">
        <f>IFERROR(VLOOKUP($A17,srh_mvp!$B:$K,COLUMN(E16)-2,FALSE),"")</f>
        <v>9</v>
      </c>
      <c r="F17" s="1">
        <f>IFERROR(VLOOKUP($A17,srh_mvp!$B:$K,COLUMN(F16)-2,FALSE),"")</f>
        <v>6</v>
      </c>
      <c r="G17" s="1">
        <f>IFERROR(VLOOKUP($A17,srh_mvp!$B:$K,COLUMN(G16)-2,FALSE),"")</f>
        <v>60</v>
      </c>
      <c r="H17" s="1">
        <f>IFERROR(VLOOKUP($A17,srh_mvp!$B:$K,COLUMN(H16)-2,FALSE),"")</f>
        <v>1</v>
      </c>
      <c r="I17" s="1">
        <f>IFERROR(VLOOKUP($A17,srh_mvp!$B:$K,COLUMN(I16)-2,FALSE),"")</f>
        <v>0</v>
      </c>
      <c r="J17" s="1">
        <f>IFERROR(VLOOKUP($A17,srh_mvp!$B:$K,COLUMN(J16)-2,FALSE),"")</f>
        <v>2</v>
      </c>
      <c r="K17" s="1">
        <f>IFERROR(VLOOKUP($A17,srh_mvp!$B:$K,COLUMN(K16)-2,FALSE),"")</f>
        <v>0</v>
      </c>
      <c r="L17" s="4">
        <f>IFERROR(VLOOKUP($A17,srh_mvp!$B:$K,COLUMN(L16)-2,FALSE),"")</f>
        <v>0</v>
      </c>
      <c r="M17" s="3">
        <f>IFERROR(VLOOKUP($A17,srh_batting!$B:$N,COLUMN(M16)-11,FALSE),"")</f>
        <v>10</v>
      </c>
      <c r="N17" s="1">
        <f>IFERROR(VLOOKUP($A17,srh_batting!$B:$N,COLUMN(N16)-11,FALSE),"")</f>
        <v>9</v>
      </c>
      <c r="O17" s="1">
        <f>IFERROR(VLOOKUP($A17,srh_batting!$B:$N,COLUMN(O16)-11,FALSE),"")</f>
        <v>4</v>
      </c>
      <c r="P17" s="1">
        <f>IFERROR(VLOOKUP($A17,srh_batting!$B:$N,COLUMN(P16)-11,FALSE),"")</f>
        <v>3</v>
      </c>
      <c r="Q17" s="1" t="str">
        <f>IFERROR(VLOOKUP($A17,srh_batting!$B:$N,COLUMN(Q16)-11,FALSE),"")</f>
        <v>6*</v>
      </c>
      <c r="R17" s="1">
        <f>IFERROR(VLOOKUP($A17,srh_batting!$B:$N,COLUMN(R16)-11,FALSE),"")</f>
        <v>10</v>
      </c>
      <c r="S17" s="1">
        <f>IFERROR(VLOOKUP($A17,srh_batting!$B:$N,COLUMN(S16)-11,FALSE),"")</f>
        <v>10</v>
      </c>
      <c r="T17" s="1">
        <f>IFERROR(VLOOKUP($A17,srh_batting!$B:$N,COLUMN(T16)-11,FALSE),"")</f>
        <v>100</v>
      </c>
      <c r="U17" s="1">
        <f>IFERROR(VLOOKUP($A17,srh_batting!$B:$N,COLUMN(U16)-11,FALSE),"")</f>
        <v>0</v>
      </c>
      <c r="V17" s="1">
        <f>IFERROR(VLOOKUP($A17,srh_batting!$B:$N,COLUMN(V16)-11,FALSE),"")</f>
        <v>0</v>
      </c>
      <c r="W17" s="1">
        <f>IFERROR(VLOOKUP($A17,srh_batting!$B:$N,COLUMN(W16)-11,FALSE),"")</f>
        <v>1</v>
      </c>
      <c r="X17" s="4">
        <f>IFERROR(VLOOKUP($A17,srh_batting!$B:$N,COLUMN(X16)-11,FALSE),"")</f>
        <v>0</v>
      </c>
      <c r="Y17" s="3">
        <f>IFERROR(VLOOKUP($A17,srh_bowling!$B:$M,COLUMN(Y16)-23,FALSE),"")</f>
        <v>6</v>
      </c>
      <c r="Z17" s="1">
        <f>IFERROR(VLOOKUP($A17,srh_bowling!$B:$M,COLUMN(Z16)-23,FALSE),"")</f>
        <v>9</v>
      </c>
      <c r="AA17" s="1">
        <f>IFERROR(VLOOKUP($A17,srh_bowling!$B:$M,COLUMN(AA16)-23,FALSE),"")</f>
        <v>9</v>
      </c>
      <c r="AB17" s="1">
        <f>IFERROR(VLOOKUP($A17,srh_bowling!$B:$M,COLUMN(AB16)-23,FALSE),"")</f>
        <v>30</v>
      </c>
      <c r="AC17" s="1">
        <f>IFERROR(VLOOKUP($A17,srh_bowling!$B:$M,COLUMN(AC16)-23,FALSE),"")</f>
        <v>337</v>
      </c>
      <c r="AD17" s="1">
        <f>IFERROR(VLOOKUP($A17,srh_bowling!$B:$M,COLUMN(AD16)-23,FALSE),"")</f>
        <v>45716</v>
      </c>
      <c r="AE17" s="1">
        <f>IFERROR(VLOOKUP($A17,srh_bowling!$B:$M,COLUMN(AE16)-23,FALSE),"")</f>
        <v>56.16</v>
      </c>
      <c r="AF17" s="1">
        <f>IFERROR(VLOOKUP($A17,srh_bowling!$B:$M,COLUMN(AF16)-23,FALSE),"")</f>
        <v>11.23</v>
      </c>
      <c r="AG17" s="1">
        <f>IFERROR(VLOOKUP($A17,srh_bowling!$B:$M,COLUMN(AG16)-23,FALSE),"")</f>
        <v>30</v>
      </c>
      <c r="AH17" s="1">
        <f>IFERROR(VLOOKUP($A17,srh_bowling!$B:$M,COLUMN(AH16)-23,FALSE),"")</f>
        <v>0</v>
      </c>
      <c r="AI17" s="1">
        <f>IFERROR(VLOOKUP($A17,srh_bowling!$B:$M,COLUMN(AI16)-23,FALSE),"")</f>
        <v>0</v>
      </c>
      <c r="AJ17" s="23">
        <f t="shared" si="0"/>
        <v>1.3333333333333333</v>
      </c>
      <c r="AK17" s="22">
        <f t="shared" si="1"/>
        <v>0.66666666666666663</v>
      </c>
      <c r="AL17" s="22">
        <f t="shared" si="2"/>
        <v>0.22222222222222221</v>
      </c>
      <c r="AM17" s="22">
        <f t="shared" si="3"/>
        <v>21.333333333333329</v>
      </c>
      <c r="AN17" s="22">
        <f t="shared" si="4"/>
        <v>21.333333333333329</v>
      </c>
      <c r="AO17" s="29">
        <f t="shared" si="5"/>
        <v>10.666666666666666</v>
      </c>
      <c r="AP17" s="20">
        <f t="shared" si="6"/>
        <v>15</v>
      </c>
      <c r="AQ17" s="49">
        <f t="shared" si="7"/>
        <v>9</v>
      </c>
      <c r="AR17" s="49" t="str">
        <f t="shared" si="8"/>
        <v>Mohammed Shami</v>
      </c>
    </row>
    <row r="18" spans="1:44" x14ac:dyDescent="0.2">
      <c r="A18" s="3" t="s">
        <v>316</v>
      </c>
      <c r="B18" s="1" t="s">
        <v>308</v>
      </c>
      <c r="C18" s="4" t="s">
        <v>69</v>
      </c>
      <c r="D18" s="3">
        <f>IFERROR(VLOOKUP($A18,srh_mvp!$B:$K,COLUMN(D17)-2,FALSE),"")</f>
        <v>80.5</v>
      </c>
      <c r="E18" s="1">
        <f>IFERROR(VLOOKUP($A18,srh_mvp!$B:$K,COLUMN(E17)-2,FALSE),"")</f>
        <v>10</v>
      </c>
      <c r="F18" s="1">
        <f>IFERROR(VLOOKUP($A18,srh_mvp!$B:$K,COLUMN(F17)-2,FALSE),"")</f>
        <v>6</v>
      </c>
      <c r="G18" s="1">
        <f>IFERROR(VLOOKUP($A18,srh_mvp!$B:$K,COLUMN(G17)-2,FALSE),"")</f>
        <v>48</v>
      </c>
      <c r="H18" s="1">
        <f>IFERROR(VLOOKUP($A18,srh_mvp!$B:$K,COLUMN(H17)-2,FALSE),"")</f>
        <v>0</v>
      </c>
      <c r="I18" s="1">
        <f>IFERROR(VLOOKUP($A18,srh_mvp!$B:$K,COLUMN(I17)-2,FALSE),"")</f>
        <v>0</v>
      </c>
      <c r="J18" s="1">
        <f>IFERROR(VLOOKUP($A18,srh_mvp!$B:$K,COLUMN(J17)-2,FALSE),"")</f>
        <v>4</v>
      </c>
      <c r="K18" s="1">
        <f>IFERROR(VLOOKUP($A18,srh_mvp!$B:$K,COLUMN(K17)-2,FALSE),"")</f>
        <v>1.5</v>
      </c>
      <c r="L18" s="4">
        <f>IFERROR(VLOOKUP($A18,srh_mvp!$B:$K,COLUMN(L17)-2,FALSE),"")</f>
        <v>0</v>
      </c>
      <c r="M18" s="3" t="str">
        <f>IFERROR(VLOOKUP($A18,srh_batting!$B:$N,COLUMN(M17)-11,FALSE),"")</f>
        <v/>
      </c>
      <c r="N18" s="1" t="str">
        <f>IFERROR(VLOOKUP($A18,srh_batting!$B:$N,COLUMN(N17)-11,FALSE),"")</f>
        <v/>
      </c>
      <c r="O18" s="1" t="str">
        <f>IFERROR(VLOOKUP($A18,srh_batting!$B:$N,COLUMN(O17)-11,FALSE),"")</f>
        <v/>
      </c>
      <c r="P18" s="1" t="str">
        <f>IFERROR(VLOOKUP($A18,srh_batting!$B:$N,COLUMN(P17)-11,FALSE),"")</f>
        <v/>
      </c>
      <c r="Q18" s="1" t="str">
        <f>IFERROR(VLOOKUP($A18,srh_batting!$B:$N,COLUMN(Q17)-11,FALSE),"")</f>
        <v/>
      </c>
      <c r="R18" s="1" t="str">
        <f>IFERROR(VLOOKUP($A18,srh_batting!$B:$N,COLUMN(R17)-11,FALSE),"")</f>
        <v/>
      </c>
      <c r="S18" s="1" t="str">
        <f>IFERROR(VLOOKUP($A18,srh_batting!$B:$N,COLUMN(S17)-11,FALSE),"")</f>
        <v/>
      </c>
      <c r="T18" s="1" t="str">
        <f>IFERROR(VLOOKUP($A18,srh_batting!$B:$N,COLUMN(T17)-11,FALSE),"")</f>
        <v/>
      </c>
      <c r="U18" s="1" t="str">
        <f>IFERROR(VLOOKUP($A18,srh_batting!$B:$N,COLUMN(U17)-11,FALSE),"")</f>
        <v/>
      </c>
      <c r="V18" s="1" t="str">
        <f>IFERROR(VLOOKUP($A18,srh_batting!$B:$N,COLUMN(V17)-11,FALSE),"")</f>
        <v/>
      </c>
      <c r="W18" s="1" t="str">
        <f>IFERROR(VLOOKUP($A18,srh_batting!$B:$N,COLUMN(W17)-11,FALSE),"")</f>
        <v/>
      </c>
      <c r="X18" s="4" t="str">
        <f>IFERROR(VLOOKUP($A18,srh_batting!$B:$N,COLUMN(X17)-11,FALSE),"")</f>
        <v/>
      </c>
      <c r="Y18" s="3">
        <f>IFERROR(VLOOKUP($A18,srh_bowling!$B:$M,COLUMN(Y17)-23,FALSE),"")</f>
        <v>6</v>
      </c>
      <c r="Z18" s="1">
        <f>IFERROR(VLOOKUP($A18,srh_bowling!$B:$M,COLUMN(Z17)-23,FALSE),"")</f>
        <v>10</v>
      </c>
      <c r="AA18" s="1">
        <f>IFERROR(VLOOKUP($A18,srh_bowling!$B:$M,COLUMN(AA17)-23,FALSE),"")</f>
        <v>10</v>
      </c>
      <c r="AB18" s="1">
        <f>IFERROR(VLOOKUP($A18,srh_bowling!$B:$M,COLUMN(AB17)-23,FALSE),"")</f>
        <v>33.5</v>
      </c>
      <c r="AC18" s="1">
        <f>IFERROR(VLOOKUP($A18,srh_bowling!$B:$M,COLUMN(AC17)-23,FALSE),"")</f>
        <v>333</v>
      </c>
      <c r="AD18" s="1" t="str">
        <f>IFERROR(VLOOKUP($A18,srh_bowling!$B:$M,COLUMN(AD17)-23,FALSE),"")</f>
        <v>42/3</v>
      </c>
      <c r="AE18" s="1">
        <f>IFERROR(VLOOKUP($A18,srh_bowling!$B:$M,COLUMN(AE17)-23,FALSE),"")</f>
        <v>55.5</v>
      </c>
      <c r="AF18" s="1">
        <f>IFERROR(VLOOKUP($A18,srh_bowling!$B:$M,COLUMN(AF17)-23,FALSE),"")</f>
        <v>9.84</v>
      </c>
      <c r="AG18" s="1">
        <f>IFERROR(VLOOKUP($A18,srh_bowling!$B:$M,COLUMN(AG17)-23,FALSE),"")</f>
        <v>33.83</v>
      </c>
      <c r="AH18" s="1">
        <f>IFERROR(VLOOKUP($A18,srh_bowling!$B:$M,COLUMN(AH17)-23,FALSE),"")</f>
        <v>0</v>
      </c>
      <c r="AI18" s="1">
        <f>IFERROR(VLOOKUP($A18,srh_bowling!$B:$M,COLUMN(AI17)-23,FALSE),"")</f>
        <v>0</v>
      </c>
      <c r="AJ18" s="23">
        <f t="shared" si="0"/>
        <v>0</v>
      </c>
      <c r="AK18" s="22">
        <f t="shared" si="1"/>
        <v>0.6</v>
      </c>
      <c r="AL18" s="22">
        <f t="shared" si="2"/>
        <v>0.4</v>
      </c>
      <c r="AM18" s="22">
        <f t="shared" si="3"/>
        <v>21</v>
      </c>
      <c r="AN18" s="22">
        <f t="shared" si="4"/>
        <v>23.25</v>
      </c>
      <c r="AO18" s="29">
        <f t="shared" si="5"/>
        <v>9.3333333333333339</v>
      </c>
      <c r="AP18" s="20">
        <f t="shared" si="6"/>
        <v>13</v>
      </c>
      <c r="AQ18" s="49">
        <f t="shared" si="7"/>
        <v>10</v>
      </c>
      <c r="AR18" s="49" t="str">
        <f t="shared" si="8"/>
        <v>Zeeshan Ansari</v>
      </c>
    </row>
    <row r="19" spans="1:44" x14ac:dyDescent="0.2">
      <c r="A19" s="3" t="s">
        <v>323</v>
      </c>
      <c r="B19" s="1" t="s">
        <v>308</v>
      </c>
      <c r="C19" s="4" t="s">
        <v>68</v>
      </c>
      <c r="D19" s="3">
        <f>IFERROR(VLOOKUP($A19,srh_mvp!$B:$K,COLUMN(D18)-2,FALSE),"")</f>
        <v>31.5</v>
      </c>
      <c r="E19" s="1">
        <f>IFERROR(VLOOKUP($A19,srh_mvp!$B:$K,COLUMN(E18)-2,FALSE),"")</f>
        <v>7</v>
      </c>
      <c r="F19" s="1">
        <f>IFERROR(VLOOKUP($A19,srh_mvp!$B:$K,COLUMN(F18)-2,FALSE),"")</f>
        <v>0</v>
      </c>
      <c r="G19" s="1">
        <f>IFERROR(VLOOKUP($A19,srh_mvp!$B:$K,COLUMN(G18)-2,FALSE),"")</f>
        <v>0</v>
      </c>
      <c r="H19" s="1">
        <f>IFERROR(VLOOKUP($A19,srh_mvp!$B:$K,COLUMN(H18)-2,FALSE),"")</f>
        <v>2</v>
      </c>
      <c r="I19" s="1">
        <f>IFERROR(VLOOKUP($A19,srh_mvp!$B:$K,COLUMN(I18)-2,FALSE),"")</f>
        <v>4</v>
      </c>
      <c r="J19" s="1">
        <f>IFERROR(VLOOKUP($A19,srh_mvp!$B:$K,COLUMN(J18)-2,FALSE),"")</f>
        <v>5</v>
      </c>
      <c r="K19" s="1">
        <f>IFERROR(VLOOKUP($A19,srh_mvp!$B:$K,COLUMN(K18)-2,FALSE),"")</f>
        <v>0</v>
      </c>
      <c r="L19" s="4">
        <f>IFERROR(VLOOKUP($A19,srh_mvp!$B:$K,COLUMN(L18)-2,FALSE),"")</f>
        <v>0</v>
      </c>
      <c r="M19" s="3">
        <f>IFERROR(VLOOKUP($A19,srh_batting!$B:$N,COLUMN(M18)-11,FALSE),"")</f>
        <v>61</v>
      </c>
      <c r="N19" s="1">
        <f>IFERROR(VLOOKUP($A19,srh_batting!$B:$N,COLUMN(N18)-11,FALSE),"")</f>
        <v>7</v>
      </c>
      <c r="O19" s="1">
        <f>IFERROR(VLOOKUP($A19,srh_batting!$B:$N,COLUMN(O18)-11,FALSE),"")</f>
        <v>5</v>
      </c>
      <c r="P19" s="1">
        <f>IFERROR(VLOOKUP($A19,srh_batting!$B:$N,COLUMN(P18)-11,FALSE),"")</f>
        <v>0</v>
      </c>
      <c r="Q19" s="1">
        <f>IFERROR(VLOOKUP($A19,srh_batting!$B:$N,COLUMN(Q18)-11,FALSE),"")</f>
        <v>43</v>
      </c>
      <c r="R19" s="1">
        <f>IFERROR(VLOOKUP($A19,srh_batting!$B:$N,COLUMN(R18)-11,FALSE),"")</f>
        <v>12.2</v>
      </c>
      <c r="S19" s="1">
        <f>IFERROR(VLOOKUP($A19,srh_batting!$B:$N,COLUMN(S18)-11,FALSE),"")</f>
        <v>61</v>
      </c>
      <c r="T19" s="1">
        <f>IFERROR(VLOOKUP($A19,srh_batting!$B:$N,COLUMN(T18)-11,FALSE),"")</f>
        <v>100</v>
      </c>
      <c r="U19" s="1">
        <f>IFERROR(VLOOKUP($A19,srh_batting!$B:$N,COLUMN(U18)-11,FALSE),"")</f>
        <v>0</v>
      </c>
      <c r="V19" s="1">
        <f>IFERROR(VLOOKUP($A19,srh_batting!$B:$N,COLUMN(V18)-11,FALSE),"")</f>
        <v>0</v>
      </c>
      <c r="W19" s="1">
        <f>IFERROR(VLOOKUP($A19,srh_batting!$B:$N,COLUMN(W18)-11,FALSE),"")</f>
        <v>2</v>
      </c>
      <c r="X19" s="4">
        <f>IFERROR(VLOOKUP($A19,srh_batting!$B:$N,COLUMN(X18)-11,FALSE),"")</f>
        <v>4</v>
      </c>
      <c r="Y19" s="3" t="str">
        <f>IFERROR(VLOOKUP($A19,srh_bowling!$B:$M,COLUMN(Y18)-23,FALSE),"")</f>
        <v/>
      </c>
      <c r="Z19" s="1" t="str">
        <f>IFERROR(VLOOKUP($A19,srh_bowling!$B:$M,COLUMN(Z18)-23,FALSE),"")</f>
        <v/>
      </c>
      <c r="AA19" s="1" t="str">
        <f>IFERROR(VLOOKUP($A19,srh_bowling!$B:$M,COLUMN(AA18)-23,FALSE),"")</f>
        <v/>
      </c>
      <c r="AB19" s="1" t="str">
        <f>IFERROR(VLOOKUP($A19,srh_bowling!$B:$M,COLUMN(AB18)-23,FALSE),"")</f>
        <v/>
      </c>
      <c r="AC19" s="1" t="str">
        <f>IFERROR(VLOOKUP($A19,srh_bowling!$B:$M,COLUMN(AC18)-23,FALSE),"")</f>
        <v/>
      </c>
      <c r="AD19" s="1" t="str">
        <f>IFERROR(VLOOKUP($A19,srh_bowling!$B:$M,COLUMN(AD18)-23,FALSE),"")</f>
        <v/>
      </c>
      <c r="AE19" s="1" t="str">
        <f>IFERROR(VLOOKUP($A19,srh_bowling!$B:$M,COLUMN(AE18)-23,FALSE),"")</f>
        <v/>
      </c>
      <c r="AF19" s="1" t="str">
        <f>IFERROR(VLOOKUP($A19,srh_bowling!$B:$M,COLUMN(AF18)-23,FALSE),"")</f>
        <v/>
      </c>
      <c r="AG19" s="1" t="str">
        <f>IFERROR(VLOOKUP($A19,srh_bowling!$B:$M,COLUMN(AG18)-23,FALSE),"")</f>
        <v/>
      </c>
      <c r="AH19" s="1" t="str">
        <f>IFERROR(VLOOKUP($A19,srh_bowling!$B:$M,COLUMN(AH18)-23,FALSE),"")</f>
        <v/>
      </c>
      <c r="AI19" s="1" t="str">
        <f>IFERROR(VLOOKUP($A19,srh_bowling!$B:$M,COLUMN(AI18)-23,FALSE),"")</f>
        <v/>
      </c>
      <c r="AJ19" s="23">
        <f t="shared" si="0"/>
        <v>4.5</v>
      </c>
      <c r="AK19" s="22">
        <f t="shared" si="1"/>
        <v>0</v>
      </c>
      <c r="AL19" s="22">
        <f t="shared" si="2"/>
        <v>0.7142857142857143</v>
      </c>
      <c r="AM19" s="22">
        <f t="shared" si="3"/>
        <v>15.214285714285715</v>
      </c>
      <c r="AN19" s="22">
        <f t="shared" si="4"/>
        <v>15.214285714285715</v>
      </c>
      <c r="AO19" s="29">
        <f t="shared" si="5"/>
        <v>7.666666666666667</v>
      </c>
      <c r="AP19" s="20">
        <f t="shared" si="6"/>
        <v>6</v>
      </c>
      <c r="AQ19" s="49">
        <f t="shared" si="7"/>
        <v>7</v>
      </c>
      <c r="AR19" s="49" t="str">
        <f t="shared" si="8"/>
        <v>Abhinav Manohar</v>
      </c>
    </row>
    <row r="20" spans="1:44" x14ac:dyDescent="0.2">
      <c r="A20" s="3" t="s">
        <v>322</v>
      </c>
      <c r="B20" s="1" t="s">
        <v>308</v>
      </c>
      <c r="C20" s="4"/>
      <c r="D20" s="3">
        <f>IFERROR(VLOOKUP($A20,srh_mvp!$B:$K,COLUMN(D19)-2,FALSE),"")</f>
        <v>6</v>
      </c>
      <c r="E20" s="1">
        <f>IFERROR(VLOOKUP($A20,srh_mvp!$B:$K,COLUMN(E19)-2,FALSE),"")</f>
        <v>1</v>
      </c>
      <c r="F20" s="1">
        <f>IFERROR(VLOOKUP($A20,srh_mvp!$B:$K,COLUMN(F19)-2,FALSE),"")</f>
        <v>0</v>
      </c>
      <c r="G20" s="1">
        <f>IFERROR(VLOOKUP($A20,srh_mvp!$B:$K,COLUMN(G19)-2,FALSE),"")</f>
        <v>1</v>
      </c>
      <c r="H20" s="1">
        <f>IFERROR(VLOOKUP($A20,srh_mvp!$B:$K,COLUMN(H19)-2,FALSE),"")</f>
        <v>1</v>
      </c>
      <c r="I20" s="1">
        <f>IFERROR(VLOOKUP($A20,srh_mvp!$B:$K,COLUMN(I19)-2,FALSE),"")</f>
        <v>0</v>
      </c>
      <c r="J20" s="1">
        <f>IFERROR(VLOOKUP($A20,srh_mvp!$B:$K,COLUMN(J19)-2,FALSE),"")</f>
        <v>1</v>
      </c>
      <c r="K20" s="1">
        <f>IFERROR(VLOOKUP($A20,srh_mvp!$B:$K,COLUMN(K19)-2,FALSE),"")</f>
        <v>0</v>
      </c>
      <c r="L20" s="4">
        <f>IFERROR(VLOOKUP($A20,srh_mvp!$B:$K,COLUMN(L19)-2,FALSE),"")</f>
        <v>0</v>
      </c>
      <c r="M20" s="3">
        <f>IFERROR(VLOOKUP($A20,srh_batting!$B:$N,COLUMN(M19)-11,FALSE),"")</f>
        <v>9</v>
      </c>
      <c r="N20" s="1">
        <f>IFERROR(VLOOKUP($A20,srh_batting!$B:$N,COLUMN(N19)-11,FALSE),"")</f>
        <v>1</v>
      </c>
      <c r="O20" s="1">
        <f>IFERROR(VLOOKUP($A20,srh_batting!$B:$N,COLUMN(O19)-11,FALSE),"")</f>
        <v>1</v>
      </c>
      <c r="P20" s="1">
        <f>IFERROR(VLOOKUP($A20,srh_batting!$B:$N,COLUMN(P19)-11,FALSE),"")</f>
        <v>0</v>
      </c>
      <c r="Q20" s="1">
        <f>IFERROR(VLOOKUP($A20,srh_batting!$B:$N,COLUMN(Q19)-11,FALSE),"")</f>
        <v>9</v>
      </c>
      <c r="R20" s="1">
        <f>IFERROR(VLOOKUP($A20,srh_batting!$B:$N,COLUMN(R19)-11,FALSE),"")</f>
        <v>9</v>
      </c>
      <c r="S20" s="1">
        <f>IFERROR(VLOOKUP($A20,srh_batting!$B:$N,COLUMN(S19)-11,FALSE),"")</f>
        <v>11</v>
      </c>
      <c r="T20" s="1">
        <f>IFERROR(VLOOKUP($A20,srh_batting!$B:$N,COLUMN(T19)-11,FALSE),"")</f>
        <v>81.81</v>
      </c>
      <c r="U20" s="1">
        <f>IFERROR(VLOOKUP($A20,srh_batting!$B:$N,COLUMN(U19)-11,FALSE),"")</f>
        <v>0</v>
      </c>
      <c r="V20" s="1">
        <f>IFERROR(VLOOKUP($A20,srh_batting!$B:$N,COLUMN(V19)-11,FALSE),"")</f>
        <v>0</v>
      </c>
      <c r="W20" s="1">
        <f>IFERROR(VLOOKUP($A20,srh_batting!$B:$N,COLUMN(W19)-11,FALSE),"")</f>
        <v>1</v>
      </c>
      <c r="X20" s="4">
        <f>IFERROR(VLOOKUP($A20,srh_batting!$B:$N,COLUMN(X19)-11,FALSE),"")</f>
        <v>0</v>
      </c>
      <c r="Y20" s="3" t="str">
        <f>IFERROR(VLOOKUP($A20,srh_bowling!$B:$M,COLUMN(Y19)-23,FALSE),"")</f>
        <v/>
      </c>
      <c r="Z20" s="1" t="str">
        <f>IFERROR(VLOOKUP($A20,srh_bowling!$B:$M,COLUMN(Z19)-23,FALSE),"")</f>
        <v/>
      </c>
      <c r="AA20" s="1" t="str">
        <f>IFERROR(VLOOKUP($A20,srh_bowling!$B:$M,COLUMN(AA19)-23,FALSE),"")</f>
        <v/>
      </c>
      <c r="AB20" s="1" t="str">
        <f>IFERROR(VLOOKUP($A20,srh_bowling!$B:$M,COLUMN(AB19)-23,FALSE),"")</f>
        <v/>
      </c>
      <c r="AC20" s="1" t="str">
        <f>IFERROR(VLOOKUP($A20,srh_bowling!$B:$M,COLUMN(AC19)-23,FALSE),"")</f>
        <v/>
      </c>
      <c r="AD20" s="1" t="str">
        <f>IFERROR(VLOOKUP($A20,srh_bowling!$B:$M,COLUMN(AD19)-23,FALSE),"")</f>
        <v/>
      </c>
      <c r="AE20" s="1" t="str">
        <f>IFERROR(VLOOKUP($A20,srh_bowling!$B:$M,COLUMN(AE19)-23,FALSE),"")</f>
        <v/>
      </c>
      <c r="AF20" s="1" t="str">
        <f>IFERROR(VLOOKUP($A20,srh_bowling!$B:$M,COLUMN(AF19)-23,FALSE),"")</f>
        <v/>
      </c>
      <c r="AG20" s="1" t="str">
        <f>IFERROR(VLOOKUP($A20,srh_bowling!$B:$M,COLUMN(AG19)-23,FALSE),"")</f>
        <v/>
      </c>
      <c r="AH20" s="1" t="str">
        <f>IFERROR(VLOOKUP($A20,srh_bowling!$B:$M,COLUMN(AH19)-23,FALSE),"")</f>
        <v/>
      </c>
      <c r="AI20" s="1" t="str">
        <f>IFERROR(VLOOKUP($A20,srh_bowling!$B:$M,COLUMN(AI19)-23,FALSE),"")</f>
        <v/>
      </c>
      <c r="AJ20" s="23">
        <f t="shared" si="0"/>
        <v>0</v>
      </c>
      <c r="AK20" s="22">
        <f t="shared" si="1"/>
        <v>0</v>
      </c>
      <c r="AL20" s="22">
        <f t="shared" si="2"/>
        <v>1</v>
      </c>
      <c r="AM20" s="22">
        <f t="shared" si="3"/>
        <v>15</v>
      </c>
      <c r="AN20" s="22">
        <f t="shared" si="4"/>
        <v>15</v>
      </c>
      <c r="AO20" s="29">
        <f t="shared" si="5"/>
        <v>8.3333333333333339</v>
      </c>
      <c r="AP20" s="20">
        <f t="shared" si="6"/>
        <v>10</v>
      </c>
      <c r="AQ20" s="49">
        <f t="shared" si="7"/>
        <v>1</v>
      </c>
      <c r="AR20" s="49" t="str">
        <f t="shared" si="8"/>
        <v>Wiaan Mulder</v>
      </c>
    </row>
    <row r="21" spans="1:44" x14ac:dyDescent="0.2">
      <c r="A21" s="3" t="s">
        <v>318</v>
      </c>
      <c r="B21" s="1" t="s">
        <v>308</v>
      </c>
      <c r="C21" s="4" t="s">
        <v>69</v>
      </c>
      <c r="D21" s="3">
        <f>IFERROR(VLOOKUP($A21,srh_mvp!$B:$K,COLUMN(D20)-2,FALSE),"")</f>
        <v>29</v>
      </c>
      <c r="E21" s="1">
        <f>IFERROR(VLOOKUP($A21,srh_mvp!$B:$K,COLUMN(E20)-2,FALSE),"")</f>
        <v>4</v>
      </c>
      <c r="F21" s="1">
        <f>IFERROR(VLOOKUP($A21,srh_mvp!$B:$K,COLUMN(F20)-2,FALSE),"")</f>
        <v>2</v>
      </c>
      <c r="G21" s="1">
        <f>IFERROR(VLOOKUP($A21,srh_mvp!$B:$K,COLUMN(G20)-2,FALSE),"")</f>
        <v>22</v>
      </c>
      <c r="H21" s="1">
        <f>IFERROR(VLOOKUP($A21,srh_mvp!$B:$K,COLUMN(H20)-2,FALSE),"")</f>
        <v>0</v>
      </c>
      <c r="I21" s="1">
        <f>IFERROR(VLOOKUP($A21,srh_mvp!$B:$K,COLUMN(I20)-2,FALSE),"")</f>
        <v>0</v>
      </c>
      <c r="J21" s="1">
        <f>IFERROR(VLOOKUP($A21,srh_mvp!$B:$K,COLUMN(J20)-2,FALSE),"")</f>
        <v>0</v>
      </c>
      <c r="K21" s="1">
        <f>IFERROR(VLOOKUP($A21,srh_mvp!$B:$K,COLUMN(K20)-2,FALSE),"")</f>
        <v>0</v>
      </c>
      <c r="L21" s="4">
        <f>IFERROR(VLOOKUP($A21,srh_mvp!$B:$K,COLUMN(L20)-2,FALSE),"")</f>
        <v>0</v>
      </c>
      <c r="M21" s="3">
        <f>IFERROR(VLOOKUP($A21,srh_batting!$B:$N,COLUMN(M20)-11,FALSE),"")</f>
        <v>3</v>
      </c>
      <c r="N21" s="1">
        <f>IFERROR(VLOOKUP($A21,srh_batting!$B:$N,COLUMN(N20)-11,FALSE),"")</f>
        <v>4</v>
      </c>
      <c r="O21" s="1">
        <f>IFERROR(VLOOKUP($A21,srh_batting!$B:$N,COLUMN(O20)-11,FALSE),"")</f>
        <v>3</v>
      </c>
      <c r="P21" s="1">
        <f>IFERROR(VLOOKUP($A21,srh_batting!$B:$N,COLUMN(P20)-11,FALSE),"")</f>
        <v>1</v>
      </c>
      <c r="Q21" s="1" t="str">
        <f>IFERROR(VLOOKUP($A21,srh_batting!$B:$N,COLUMN(Q20)-11,FALSE),"")</f>
        <v>3*</v>
      </c>
      <c r="R21" s="1">
        <f>IFERROR(VLOOKUP($A21,srh_batting!$B:$N,COLUMN(R20)-11,FALSE),"")</f>
        <v>1.5</v>
      </c>
      <c r="S21" s="1">
        <f>IFERROR(VLOOKUP($A21,srh_batting!$B:$N,COLUMN(S20)-11,FALSE),"")</f>
        <v>7</v>
      </c>
      <c r="T21" s="1">
        <f>IFERROR(VLOOKUP($A21,srh_batting!$B:$N,COLUMN(T20)-11,FALSE),"")</f>
        <v>42.85</v>
      </c>
      <c r="U21" s="1">
        <f>IFERROR(VLOOKUP($A21,srh_batting!$B:$N,COLUMN(U20)-11,FALSE),"")</f>
        <v>0</v>
      </c>
      <c r="V21" s="1">
        <f>IFERROR(VLOOKUP($A21,srh_batting!$B:$N,COLUMN(V20)-11,FALSE),"")</f>
        <v>0</v>
      </c>
      <c r="W21" s="1">
        <f>IFERROR(VLOOKUP($A21,srh_batting!$B:$N,COLUMN(W20)-11,FALSE),"")</f>
        <v>0</v>
      </c>
      <c r="X21" s="4">
        <f>IFERROR(VLOOKUP($A21,srh_batting!$B:$N,COLUMN(X20)-11,FALSE),"")</f>
        <v>0</v>
      </c>
      <c r="Y21" s="3">
        <f>IFERROR(VLOOKUP($A21,srh_bowling!$B:$M,COLUMN(Y20)-23,FALSE),"")</f>
        <v>2</v>
      </c>
      <c r="Z21" s="1">
        <f>IFERROR(VLOOKUP($A21,srh_bowling!$B:$M,COLUMN(Z20)-23,FALSE),"")</f>
        <v>4</v>
      </c>
      <c r="AA21" s="1">
        <f>IFERROR(VLOOKUP($A21,srh_bowling!$B:$M,COLUMN(AA20)-23,FALSE),"")</f>
        <v>4</v>
      </c>
      <c r="AB21" s="1">
        <f>IFERROR(VLOOKUP($A21,srh_bowling!$B:$M,COLUMN(AB20)-23,FALSE),"")</f>
        <v>10</v>
      </c>
      <c r="AC21" s="1">
        <f>IFERROR(VLOOKUP($A21,srh_bowling!$B:$M,COLUMN(AC20)-23,FALSE),"")</f>
        <v>141</v>
      </c>
      <c r="AD21" s="1" t="str">
        <f>IFERROR(VLOOKUP($A21,srh_bowling!$B:$M,COLUMN(AD20)-23,FALSE),"")</f>
        <v>46/2</v>
      </c>
      <c r="AE21" s="1">
        <f>IFERROR(VLOOKUP($A21,srh_bowling!$B:$M,COLUMN(AE20)-23,FALSE),"")</f>
        <v>70.5</v>
      </c>
      <c r="AF21" s="1">
        <f>IFERROR(VLOOKUP($A21,srh_bowling!$B:$M,COLUMN(AF20)-23,FALSE),"")</f>
        <v>14.1</v>
      </c>
      <c r="AG21" s="1">
        <f>IFERROR(VLOOKUP($A21,srh_bowling!$B:$M,COLUMN(AG20)-23,FALSE),"")</f>
        <v>30</v>
      </c>
      <c r="AH21" s="1">
        <f>IFERROR(VLOOKUP($A21,srh_bowling!$B:$M,COLUMN(AH20)-23,FALSE),"")</f>
        <v>0</v>
      </c>
      <c r="AI21" s="1">
        <f>IFERROR(VLOOKUP($A21,srh_bowling!$B:$M,COLUMN(AI20)-23,FALSE),"")</f>
        <v>0</v>
      </c>
      <c r="AJ21" s="23">
        <f t="shared" si="0"/>
        <v>0</v>
      </c>
      <c r="AK21" s="22">
        <f t="shared" si="1"/>
        <v>0.5</v>
      </c>
      <c r="AL21" s="22">
        <f t="shared" si="2"/>
        <v>0</v>
      </c>
      <c r="AM21" s="22">
        <f t="shared" si="3"/>
        <v>12.5</v>
      </c>
      <c r="AN21" s="22">
        <f t="shared" si="4"/>
        <v>12.5</v>
      </c>
      <c r="AO21" s="29">
        <f t="shared" si="5"/>
        <v>12.333333333333334</v>
      </c>
      <c r="AP21" s="20">
        <f t="shared" si="6"/>
        <v>18</v>
      </c>
      <c r="AQ21" s="49">
        <f t="shared" si="7"/>
        <v>4</v>
      </c>
      <c r="AR21" s="49" t="str">
        <f t="shared" si="8"/>
        <v>Simarjeet Singh</v>
      </c>
    </row>
    <row r="22" spans="1:44" x14ac:dyDescent="0.2">
      <c r="A22" s="3" t="s">
        <v>332</v>
      </c>
      <c r="B22" s="1" t="s">
        <v>308</v>
      </c>
      <c r="C22" s="4" t="s">
        <v>68</v>
      </c>
      <c r="D22" s="3">
        <f>IFERROR(VLOOKUP($A22,srh_mvp!$B:$K,COLUMN(D21)-2,FALSE),"")</f>
        <v>7.5</v>
      </c>
      <c r="E22" s="1">
        <f>IFERROR(VLOOKUP($A22,srh_mvp!$B:$K,COLUMN(E21)-2,FALSE),"")</f>
        <v>1</v>
      </c>
      <c r="F22" s="1">
        <f>IFERROR(VLOOKUP($A22,srh_mvp!$B:$K,COLUMN(F21)-2,FALSE),"")</f>
        <v>0</v>
      </c>
      <c r="G22" s="1">
        <f>IFERROR(VLOOKUP($A22,srh_mvp!$B:$K,COLUMN(G21)-2,FALSE),"")</f>
        <v>0</v>
      </c>
      <c r="H22" s="1">
        <f>IFERROR(VLOOKUP($A22,srh_mvp!$B:$K,COLUMN(H21)-2,FALSE),"")</f>
        <v>3</v>
      </c>
      <c r="I22" s="1">
        <f>IFERROR(VLOOKUP($A22,srh_mvp!$B:$K,COLUMN(I21)-2,FALSE),"")</f>
        <v>0</v>
      </c>
      <c r="J22" s="1">
        <f>IFERROR(VLOOKUP($A22,srh_mvp!$B:$K,COLUMN(J21)-2,FALSE),"")</f>
        <v>0</v>
      </c>
      <c r="K22" s="1">
        <f>IFERROR(VLOOKUP($A22,srh_mvp!$B:$K,COLUMN(K21)-2,FALSE),"")</f>
        <v>0</v>
      </c>
      <c r="L22" s="4">
        <f>IFERROR(VLOOKUP($A22,srh_mvp!$B:$K,COLUMN(L21)-2,FALSE),"")</f>
        <v>0</v>
      </c>
      <c r="M22" s="3">
        <f>IFERROR(VLOOKUP($A22,srh_batting!$B:$N,COLUMN(M21)-11,FALSE),"")</f>
        <v>13</v>
      </c>
      <c r="N22" s="1">
        <f>IFERROR(VLOOKUP($A22,srh_batting!$B:$N,COLUMN(N21)-11,FALSE),"")</f>
        <v>1</v>
      </c>
      <c r="O22" s="1">
        <f>IFERROR(VLOOKUP($A22,srh_batting!$B:$N,COLUMN(O21)-11,FALSE),"")</f>
        <v>1</v>
      </c>
      <c r="P22" s="1">
        <f>IFERROR(VLOOKUP($A22,srh_batting!$B:$N,COLUMN(P21)-11,FALSE),"")</f>
        <v>0</v>
      </c>
      <c r="Q22" s="1">
        <f>IFERROR(VLOOKUP($A22,srh_batting!$B:$N,COLUMN(Q21)-11,FALSE),"")</f>
        <v>13</v>
      </c>
      <c r="R22" s="1">
        <f>IFERROR(VLOOKUP($A22,srh_batting!$B:$N,COLUMN(R21)-11,FALSE),"")</f>
        <v>13</v>
      </c>
      <c r="S22" s="1">
        <f>IFERROR(VLOOKUP($A22,srh_batting!$B:$N,COLUMN(S21)-11,FALSE),"")</f>
        <v>9</v>
      </c>
      <c r="T22" s="1">
        <f>IFERROR(VLOOKUP($A22,srh_batting!$B:$N,COLUMN(T21)-11,FALSE),"")</f>
        <v>144.44</v>
      </c>
      <c r="U22" s="1">
        <f>IFERROR(VLOOKUP($A22,srh_batting!$B:$N,COLUMN(U21)-11,FALSE),"")</f>
        <v>0</v>
      </c>
      <c r="V22" s="1">
        <f>IFERROR(VLOOKUP($A22,srh_batting!$B:$N,COLUMN(V21)-11,FALSE),"")</f>
        <v>0</v>
      </c>
      <c r="W22" s="1">
        <f>IFERROR(VLOOKUP($A22,srh_batting!$B:$N,COLUMN(W21)-11,FALSE),"")</f>
        <v>3</v>
      </c>
      <c r="X22" s="4">
        <f>IFERROR(VLOOKUP($A22,srh_batting!$B:$N,COLUMN(X21)-11,FALSE),"")</f>
        <v>0</v>
      </c>
      <c r="Y22" s="3" t="str">
        <f>IFERROR(VLOOKUP($A22,srh_bowling!$B:$M,COLUMN(Y21)-23,FALSE),"")</f>
        <v/>
      </c>
      <c r="Z22" s="1" t="str">
        <f>IFERROR(VLOOKUP($A22,srh_bowling!$B:$M,COLUMN(Z21)-23,FALSE),"")</f>
        <v/>
      </c>
      <c r="AA22" s="1" t="str">
        <f>IFERROR(VLOOKUP($A22,srh_bowling!$B:$M,COLUMN(AA21)-23,FALSE),"")</f>
        <v/>
      </c>
      <c r="AB22" s="1" t="str">
        <f>IFERROR(VLOOKUP($A22,srh_bowling!$B:$M,COLUMN(AB21)-23,FALSE),"")</f>
        <v/>
      </c>
      <c r="AC22" s="1" t="str">
        <f>IFERROR(VLOOKUP($A22,srh_bowling!$B:$M,COLUMN(AC21)-23,FALSE),"")</f>
        <v/>
      </c>
      <c r="AD22" s="1" t="str">
        <f>IFERROR(VLOOKUP($A22,srh_bowling!$B:$M,COLUMN(AD21)-23,FALSE),"")</f>
        <v/>
      </c>
      <c r="AE22" s="1" t="str">
        <f>IFERROR(VLOOKUP($A22,srh_bowling!$B:$M,COLUMN(AE21)-23,FALSE),"")</f>
        <v/>
      </c>
      <c r="AF22" s="1" t="str">
        <f>IFERROR(VLOOKUP($A22,srh_bowling!$B:$M,COLUMN(AF21)-23,FALSE),"")</f>
        <v/>
      </c>
      <c r="AG22" s="1" t="str">
        <f>IFERROR(VLOOKUP($A22,srh_bowling!$B:$M,COLUMN(AG21)-23,FALSE),"")</f>
        <v/>
      </c>
      <c r="AH22" s="1" t="str">
        <f>IFERROR(VLOOKUP($A22,srh_bowling!$B:$M,COLUMN(AH21)-23,FALSE),"")</f>
        <v/>
      </c>
      <c r="AI22" s="1" t="str">
        <f>IFERROR(VLOOKUP($A22,srh_bowling!$B:$M,COLUMN(AI21)-23,FALSE),"")</f>
        <v/>
      </c>
      <c r="AJ22" s="23">
        <f t="shared" si="0"/>
        <v>0</v>
      </c>
      <c r="AK22" s="22">
        <f t="shared" si="1"/>
        <v>0</v>
      </c>
      <c r="AL22" s="22">
        <f t="shared" si="2"/>
        <v>0</v>
      </c>
      <c r="AM22" s="22">
        <f t="shared" si="3"/>
        <v>0</v>
      </c>
      <c r="AN22" s="22">
        <f t="shared" si="4"/>
        <v>0</v>
      </c>
      <c r="AO22" s="29">
        <f t="shared" si="5"/>
        <v>13.333333333333334</v>
      </c>
      <c r="AP22" s="20">
        <f t="shared" si="6"/>
        <v>19</v>
      </c>
      <c r="AQ22" s="49">
        <f t="shared" si="7"/>
        <v>1</v>
      </c>
      <c r="AR22" s="49" t="str">
        <f t="shared" si="8"/>
        <v>Atharva Taide</v>
      </c>
    </row>
    <row r="23" spans="1:44" ht="12.75" thickBot="1" x14ac:dyDescent="0.25">
      <c r="A23" s="5" t="s">
        <v>324</v>
      </c>
      <c r="B23" s="6" t="s">
        <v>308</v>
      </c>
      <c r="C23" s="7" t="s">
        <v>69</v>
      </c>
      <c r="D23" s="5">
        <f>IFERROR(VLOOKUP($A23,srh_mvp!$B:$K,COLUMN(D21)-2,FALSE),"")</f>
        <v>2</v>
      </c>
      <c r="E23" s="6">
        <f>IFERROR(VLOOKUP($A23,srh_mvp!$B:$K,COLUMN(E21)-2,FALSE),"")</f>
        <v>1</v>
      </c>
      <c r="F23" s="6">
        <f>IFERROR(VLOOKUP($A23,srh_mvp!$B:$K,COLUMN(F21)-2,FALSE),"")</f>
        <v>0</v>
      </c>
      <c r="G23" s="6">
        <f>IFERROR(VLOOKUP($A23,srh_mvp!$B:$K,COLUMN(G21)-2,FALSE),"")</f>
        <v>2</v>
      </c>
      <c r="H23" s="6">
        <f>IFERROR(VLOOKUP($A23,srh_mvp!$B:$K,COLUMN(H21)-2,FALSE),"")</f>
        <v>0</v>
      </c>
      <c r="I23" s="6">
        <f>IFERROR(VLOOKUP($A23,srh_mvp!$B:$K,COLUMN(I21)-2,FALSE),"")</f>
        <v>0</v>
      </c>
      <c r="J23" s="6">
        <f>IFERROR(VLOOKUP($A23,srh_mvp!$B:$K,COLUMN(J21)-2,FALSE),"")</f>
        <v>0</v>
      </c>
      <c r="K23" s="6">
        <f>IFERROR(VLOOKUP($A23,srh_mvp!$B:$K,COLUMN(K21)-2,FALSE),"")</f>
        <v>0</v>
      </c>
      <c r="L23" s="7">
        <f>IFERROR(VLOOKUP($A23,srh_mvp!$B:$K,COLUMN(L21)-2,FALSE),"")</f>
        <v>0</v>
      </c>
      <c r="M23" s="5" t="str">
        <f>IFERROR(VLOOKUP($A23,srh_batting!$B:$N,COLUMN(M21)-11,FALSE),"")</f>
        <v/>
      </c>
      <c r="N23" s="6" t="str">
        <f>IFERROR(VLOOKUP($A23,srh_batting!$B:$N,COLUMN(N21)-11,FALSE),"")</f>
        <v/>
      </c>
      <c r="O23" s="6" t="str">
        <f>IFERROR(VLOOKUP($A23,srh_batting!$B:$N,COLUMN(O21)-11,FALSE),"")</f>
        <v/>
      </c>
      <c r="P23" s="6" t="str">
        <f>IFERROR(VLOOKUP($A23,srh_batting!$B:$N,COLUMN(P21)-11,FALSE),"")</f>
        <v/>
      </c>
      <c r="Q23" s="6" t="str">
        <f>IFERROR(VLOOKUP($A23,srh_batting!$B:$N,COLUMN(Q21)-11,FALSE),"")</f>
        <v/>
      </c>
      <c r="R23" s="6" t="str">
        <f>IFERROR(VLOOKUP($A23,srh_batting!$B:$N,COLUMN(R21)-11,FALSE),"")</f>
        <v/>
      </c>
      <c r="S23" s="6" t="str">
        <f>IFERROR(VLOOKUP($A23,srh_batting!$B:$N,COLUMN(S21)-11,FALSE),"")</f>
        <v/>
      </c>
      <c r="T23" s="6" t="str">
        <f>IFERROR(VLOOKUP($A23,srh_batting!$B:$N,COLUMN(T21)-11,FALSE),"")</f>
        <v/>
      </c>
      <c r="U23" s="6" t="str">
        <f>IFERROR(VLOOKUP($A23,srh_batting!$B:$N,COLUMN(U21)-11,FALSE),"")</f>
        <v/>
      </c>
      <c r="V23" s="6" t="str">
        <f>IFERROR(VLOOKUP($A23,srh_batting!$B:$N,COLUMN(V21)-11,FALSE),"")</f>
        <v/>
      </c>
      <c r="W23" s="6" t="str">
        <f>IFERROR(VLOOKUP($A23,srh_batting!$B:$N,COLUMN(W21)-11,FALSE),"")</f>
        <v/>
      </c>
      <c r="X23" s="7" t="str">
        <f>IFERROR(VLOOKUP($A23,srh_batting!$B:$N,COLUMN(X21)-11,FALSE),"")</f>
        <v/>
      </c>
      <c r="Y23" s="5" t="str">
        <f>IFERROR(VLOOKUP($A23,srh_bowling!$B:$M,COLUMN(Y21)-23,FALSE),"")</f>
        <v/>
      </c>
      <c r="Z23" s="6" t="str">
        <f>IFERROR(VLOOKUP($A23,srh_bowling!$B:$M,COLUMN(Z21)-23,FALSE),"")</f>
        <v/>
      </c>
      <c r="AA23" s="6" t="str">
        <f>IFERROR(VLOOKUP($A23,srh_bowling!$B:$M,COLUMN(AA21)-23,FALSE),"")</f>
        <v/>
      </c>
      <c r="AB23" s="6" t="str">
        <f>IFERROR(VLOOKUP($A23,srh_bowling!$B:$M,COLUMN(AB21)-23,FALSE),"")</f>
        <v/>
      </c>
      <c r="AC23" s="6" t="str">
        <f>IFERROR(VLOOKUP($A23,srh_bowling!$B:$M,COLUMN(AC21)-23,FALSE),"")</f>
        <v/>
      </c>
      <c r="AD23" s="6" t="str">
        <f>IFERROR(VLOOKUP($A23,srh_bowling!$B:$M,COLUMN(AD21)-23,FALSE),"")</f>
        <v/>
      </c>
      <c r="AE23" s="6" t="str">
        <f>IFERROR(VLOOKUP($A23,srh_bowling!$B:$M,COLUMN(AE21)-23,FALSE),"")</f>
        <v/>
      </c>
      <c r="AF23" s="6" t="str">
        <f>IFERROR(VLOOKUP($A23,srh_bowling!$B:$M,COLUMN(AF21)-23,FALSE),"")</f>
        <v/>
      </c>
      <c r="AG23" s="6" t="str">
        <f>IFERROR(VLOOKUP($A23,srh_bowling!$B:$M,COLUMN(AG21)-23,FALSE),"")</f>
        <v/>
      </c>
      <c r="AH23" s="6" t="str">
        <f>IFERROR(VLOOKUP($A23,srh_bowling!$B:$M,COLUMN(AH21)-23,FALSE),"")</f>
        <v/>
      </c>
      <c r="AI23" s="6" t="str">
        <f>IFERROR(VLOOKUP($A23,srh_bowling!$B:$M,COLUMN(AI21)-23,FALSE),"")</f>
        <v/>
      </c>
      <c r="AJ23" s="24">
        <f t="shared" si="0"/>
        <v>0</v>
      </c>
      <c r="AK23" s="25">
        <f t="shared" si="1"/>
        <v>0</v>
      </c>
      <c r="AL23" s="25">
        <f t="shared" si="2"/>
        <v>0</v>
      </c>
      <c r="AM23" s="25">
        <f t="shared" si="3"/>
        <v>0</v>
      </c>
      <c r="AN23" s="25">
        <f t="shared" si="4"/>
        <v>0</v>
      </c>
      <c r="AO23" s="30">
        <f t="shared" si="5"/>
        <v>13.333333333333334</v>
      </c>
      <c r="AP23" s="21">
        <f t="shared" si="6"/>
        <v>19</v>
      </c>
      <c r="AQ23" s="49">
        <f t="shared" si="7"/>
        <v>1</v>
      </c>
      <c r="AR23" s="49" t="str">
        <f t="shared" si="8"/>
        <v>Rahul Chahar</v>
      </c>
    </row>
    <row r="27" spans="1:44" x14ac:dyDescent="0.2">
      <c r="D27" s="52" t="s">
        <v>208</v>
      </c>
    </row>
    <row r="28" spans="1:44" x14ac:dyDescent="0.2">
      <c r="D28" s="51" t="s">
        <v>209</v>
      </c>
      <c r="E28" s="51">
        <f>SUM(D2:L23)-SUM(srh_mvp!C:K)</f>
        <v>0</v>
      </c>
    </row>
    <row r="29" spans="1:44" x14ac:dyDescent="0.2">
      <c r="D29" s="51" t="s">
        <v>210</v>
      </c>
      <c r="E29" s="51">
        <f>SUM(M2:X23)-SUM(srh_batting!C2:N100)</f>
        <v>0</v>
      </c>
    </row>
    <row r="30" spans="1:44" x14ac:dyDescent="0.2">
      <c r="D30" s="51" t="s">
        <v>211</v>
      </c>
      <c r="E30" s="51">
        <f>SUM(Y2:AI23)-SUM(srh_bowling!C:M)</f>
        <v>0</v>
      </c>
    </row>
  </sheetData>
  <conditionalFormatting sqref="D2:D23">
    <cfRule type="containsBlanks" dxfId="479" priority="5">
      <formula>LEN(TRIM(D2))=0</formula>
    </cfRule>
  </conditionalFormatting>
  <conditionalFormatting sqref="E28:E30">
    <cfRule type="cellIs" dxfId="478" priority="3" operator="notEqual">
      <formula>0</formula>
    </cfRule>
  </conditionalFormatting>
  <conditionalFormatting sqref="J2:J23">
    <cfRule type="colorScale" priority="68">
      <colorScale>
        <cfvo type="min"/>
        <cfvo type="max"/>
        <color rgb="FFFCFCFF"/>
        <color rgb="FF63BE7B"/>
      </colorScale>
    </cfRule>
  </conditionalFormatting>
  <conditionalFormatting sqref="K2:K23">
    <cfRule type="cellIs" dxfId="477" priority="4" operator="greaterThanOrEqual">
      <formula>1</formula>
    </cfRule>
  </conditionalFormatting>
  <conditionalFormatting sqref="M2:M23">
    <cfRule type="colorScale" priority="69">
      <colorScale>
        <cfvo type="min"/>
        <cfvo type="max"/>
        <color rgb="FFFCFCFF"/>
        <color rgb="FF63BE7B"/>
      </colorScale>
    </cfRule>
  </conditionalFormatting>
  <conditionalFormatting sqref="Y2:Y23">
    <cfRule type="colorScale" priority="70">
      <colorScale>
        <cfvo type="min"/>
        <cfvo type="max"/>
        <color rgb="FFFCFCFF"/>
        <color rgb="FF63BE7B"/>
      </colorScale>
    </cfRule>
  </conditionalFormatting>
  <conditionalFormatting sqref="AJ2:AJ23">
    <cfRule type="colorScale" priority="71">
      <colorScale>
        <cfvo type="min"/>
        <cfvo type="max"/>
        <color rgb="FFFCFCFF"/>
        <color rgb="FF63BE7B"/>
      </colorScale>
    </cfRule>
  </conditionalFormatting>
  <conditionalFormatting sqref="AK2:AK23">
    <cfRule type="colorScale" priority="72">
      <colorScale>
        <cfvo type="min"/>
        <cfvo type="max"/>
        <color rgb="FFFCFCFF"/>
        <color rgb="FF63BE7B"/>
      </colorScale>
    </cfRule>
  </conditionalFormatting>
  <conditionalFormatting sqref="AL2:AL23">
    <cfRule type="colorScale" priority="73">
      <colorScale>
        <cfvo type="min"/>
        <cfvo type="max"/>
        <color rgb="FFFCFCFF"/>
        <color rgb="FF63BE7B"/>
      </colorScale>
    </cfRule>
  </conditionalFormatting>
  <conditionalFormatting sqref="AM2:AM23">
    <cfRule type="colorScale" priority="74">
      <colorScale>
        <cfvo type="min"/>
        <cfvo type="max"/>
        <color rgb="FFFCFCFF"/>
        <color rgb="FF63BE7B"/>
      </colorScale>
    </cfRule>
  </conditionalFormatting>
  <conditionalFormatting sqref="AN2:AN23">
    <cfRule type="colorScale" priority="2">
      <colorScale>
        <cfvo type="min"/>
        <cfvo type="max"/>
        <color rgb="FFFCFCFF"/>
        <color rgb="FF63BE7B"/>
      </colorScale>
    </cfRule>
  </conditionalFormatting>
  <conditionalFormatting sqref="AO2:AO23">
    <cfRule type="colorScale" priority="75">
      <colorScale>
        <cfvo type="min"/>
        <cfvo type="percentile" val="50"/>
        <cfvo type="max"/>
        <color rgb="FF63BE7B"/>
        <color rgb="FFFCFCFF"/>
        <color rgb="FFF8696B"/>
      </colorScale>
    </cfRule>
    <cfRule type="colorScale" priority="76">
      <colorScale>
        <cfvo type="min"/>
        <cfvo type="max"/>
        <color rgb="FF63BE7B"/>
        <color rgb="FFFFEF9C"/>
      </colorScale>
    </cfRule>
  </conditionalFormatting>
  <conditionalFormatting sqref="AP2:AP23">
    <cfRule type="iconSet" priority="77">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{BFE843B9-9AFD-48AA-8CD0-F7543E1393EC}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FE843B9-9AFD-48AA-8CD0-F7543E1393EC}">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0699-B88F-4A22-9407-129BC754A01A}">
  <sheetPr>
    <tabColor theme="8" tint="0.59999389629810485"/>
  </sheetPr>
  <dimension ref="A1:Q1506"/>
  <sheetViews>
    <sheetView showGridLines="0" zoomScale="90" zoomScaleNormal="90" workbookViewId="0">
      <selection activeCell="S28" sqref="S28"/>
    </sheetView>
  </sheetViews>
  <sheetFormatPr defaultRowHeight="12" x14ac:dyDescent="0.2"/>
  <cols>
    <col min="1" max="1" width="16.42578125" style="1" bestFit="1" customWidth="1"/>
    <col min="2" max="2" width="5.28515625" style="1" bestFit="1" customWidth="1"/>
    <col min="3" max="3" width="5.42578125" style="1" bestFit="1" customWidth="1"/>
    <col min="4" max="4" width="10.140625" style="54" bestFit="1" customWidth="1"/>
    <col min="5" max="5" width="12.140625" style="55" bestFit="1" customWidth="1"/>
    <col min="6" max="11" width="9.140625" style="1"/>
    <col min="12" max="12" width="10" style="1" bestFit="1" customWidth="1"/>
    <col min="13" max="13" width="20.28515625" style="1" bestFit="1" customWidth="1"/>
    <col min="14" max="14" width="14.28515625" style="1" bestFit="1" customWidth="1"/>
    <col min="15" max="15" width="9.7109375" style="1" bestFit="1" customWidth="1"/>
    <col min="16" max="16" width="9.28515625" style="1" bestFit="1" customWidth="1"/>
    <col min="17" max="17" width="9" style="1" bestFit="1" customWidth="1"/>
    <col min="18" max="57" width="18.7109375" style="1" bestFit="1" customWidth="1"/>
    <col min="58" max="58" width="11.28515625" style="1" bestFit="1" customWidth="1"/>
    <col min="59" max="16384" width="9.140625" style="1"/>
  </cols>
  <sheetData>
    <row r="1" spans="1:16" ht="12.75" thickBot="1" x14ac:dyDescent="0.25">
      <c r="A1" s="78" t="s">
        <v>65</v>
      </c>
      <c r="B1" s="78" t="s">
        <v>66</v>
      </c>
      <c r="C1" s="78" t="s">
        <v>67</v>
      </c>
      <c r="D1" s="79" t="s">
        <v>305</v>
      </c>
      <c r="E1" s="80" t="s">
        <v>91</v>
      </c>
      <c r="F1" s="78" t="s">
        <v>357</v>
      </c>
      <c r="O1" s="81">
        <v>40</v>
      </c>
    </row>
    <row r="2" spans="1:16" ht="12.75" thickBot="1" x14ac:dyDescent="0.25">
      <c r="A2" s="1" t="s">
        <v>235</v>
      </c>
      <c r="B2" s="1" t="s">
        <v>216</v>
      </c>
      <c r="C2" s="1" t="s">
        <v>68</v>
      </c>
      <c r="D2" s="54">
        <v>45769</v>
      </c>
      <c r="E2" s="55" t="s">
        <v>304</v>
      </c>
      <c r="F2" s="1" t="b">
        <f>IF(
  MAX(IF(($A$2:$A$2000=A2), $D$2:$D$2000)) = MAX(IF(($A$2:$A$2000=A2) * ($D$2:$D$2000=MAX(IF($A$2:$A$2000=A2, $D$2:$D$2000))), $E$2:$E$2000)),
  MAX(IF(($A$2:$A$2000=A2) * ($D$2:$D$2000=MAX(IF($A$2:$A$2000=A2, $D$2:$D$2000))), $E$2:$E$2000)) &gt;= $O$1,
  FALSE
)</f>
        <v>0</v>
      </c>
      <c r="M2" s="69" t="s">
        <v>66</v>
      </c>
      <c r="N2" s="10" t="s">
        <v>155</v>
      </c>
      <c r="O2" s="57"/>
    </row>
    <row r="3" spans="1:16" ht="12.75" thickBot="1" x14ac:dyDescent="0.25">
      <c r="A3" s="1" t="s">
        <v>239</v>
      </c>
      <c r="B3" s="1" t="s">
        <v>216</v>
      </c>
      <c r="C3" s="1" t="s">
        <v>69</v>
      </c>
      <c r="D3" s="54">
        <v>45769</v>
      </c>
      <c r="E3" s="55" t="s">
        <v>304</v>
      </c>
      <c r="F3" s="1" t="b">
        <f t="shared" ref="F3:F66" si="0">IF(
  MAX(IF(($A$2:$A$2000=A3), $D$2:$D$2000)) = MAX(IF(($A$2:$A$2000=A3) * ($D$2:$D$2000=MAX(IF($A$2:$A$2000=A3, $D$2:$D$2000))), $E$2:$E$2000)),
  MAX(IF(($A$2:$A$2000=A3) * ($D$2:$D$2000=MAX(IF($A$2:$A$2000=A3, $D$2:$D$2000))), $E$2:$E$2000)) &gt;= $O$1,
  FALSE
)</f>
        <v>0</v>
      </c>
      <c r="M3" s="5"/>
      <c r="N3" s="6"/>
      <c r="O3" s="7"/>
    </row>
    <row r="4" spans="1:16" ht="15.75" thickBot="1" x14ac:dyDescent="0.3">
      <c r="A4" s="1" t="s">
        <v>240</v>
      </c>
      <c r="B4" s="1" t="s">
        <v>216</v>
      </c>
      <c r="C4" s="1" t="s">
        <v>69</v>
      </c>
      <c r="D4" s="54">
        <v>45769</v>
      </c>
      <c r="E4" s="55" t="s">
        <v>304</v>
      </c>
      <c r="F4" s="1" t="b">
        <f t="shared" si="0"/>
        <v>0</v>
      </c>
      <c r="K4" s="56"/>
      <c r="L4" s="77"/>
      <c r="M4" s="70" t="s">
        <v>337</v>
      </c>
      <c r="N4" s="70" t="s">
        <v>335</v>
      </c>
      <c r="O4" s="75"/>
      <c r="P4"/>
    </row>
    <row r="5" spans="1:16" ht="15.75" thickBot="1" x14ac:dyDescent="0.3">
      <c r="A5" s="1" t="s">
        <v>241</v>
      </c>
      <c r="B5" s="1" t="s">
        <v>216</v>
      </c>
      <c r="C5" s="1" t="s">
        <v>69</v>
      </c>
      <c r="D5" s="54">
        <v>45769</v>
      </c>
      <c r="E5" s="55" t="s">
        <v>304</v>
      </c>
      <c r="F5" s="1" t="b">
        <f t="shared" si="0"/>
        <v>0</v>
      </c>
      <c r="K5" s="58" t="s">
        <v>339</v>
      </c>
      <c r="L5" s="63" t="s">
        <v>338</v>
      </c>
      <c r="M5" s="70" t="s">
        <v>336</v>
      </c>
      <c r="N5" s="94">
        <v>45799</v>
      </c>
      <c r="O5" s="59">
        <v>45804</v>
      </c>
      <c r="P5"/>
    </row>
    <row r="6" spans="1:16" ht="15" x14ac:dyDescent="0.25">
      <c r="A6" s="1" t="s">
        <v>242</v>
      </c>
      <c r="B6" s="1" t="s">
        <v>216</v>
      </c>
      <c r="C6" s="1" t="s">
        <v>69</v>
      </c>
      <c r="D6" s="54">
        <v>45769</v>
      </c>
      <c r="E6" s="55" t="s">
        <v>304</v>
      </c>
      <c r="F6" s="1" t="b">
        <f t="shared" si="0"/>
        <v>0</v>
      </c>
      <c r="J6" s="76">
        <f>IFERROR(O6/N6-1,"")</f>
        <v>0</v>
      </c>
      <c r="K6" s="60" t="str">
        <f>IF(ISBLANK(M6),"",IF(O6&gt;N6,"Inc",IF(O6&lt;N6,"Dec","No Change")))</f>
        <v>No Change</v>
      </c>
      <c r="L6" s="64">
        <f>IF(ISBLANK(M6),"",RANK(O6,$O$6:$O$31))</f>
        <v>6</v>
      </c>
      <c r="M6" s="87" t="s">
        <v>156</v>
      </c>
      <c r="N6" s="71">
        <v>40</v>
      </c>
      <c r="O6" s="72">
        <v>40</v>
      </c>
      <c r="P6"/>
    </row>
    <row r="7" spans="1:16" ht="15" x14ac:dyDescent="0.25">
      <c r="A7" s="1" t="s">
        <v>243</v>
      </c>
      <c r="B7" s="1" t="s">
        <v>216</v>
      </c>
      <c r="C7" s="1" t="s">
        <v>68</v>
      </c>
      <c r="D7" s="54">
        <v>45769</v>
      </c>
      <c r="E7" s="55" t="s">
        <v>304</v>
      </c>
      <c r="F7" s="1" t="b">
        <f t="shared" si="0"/>
        <v>0</v>
      </c>
      <c r="J7" s="76" t="str">
        <f t="shared" ref="J7:J31" si="1">IFERROR(O7/N7-1,"")</f>
        <v/>
      </c>
      <c r="K7" s="60" t="str">
        <f t="shared" ref="K7:K27" si="2">IF(ISBLANK(M7),"",IF(O7&gt;N7,"Inc",IF(O7&lt;N7,"Dec","No Change")))</f>
        <v>No Change</v>
      </c>
      <c r="L7" s="64">
        <f t="shared" ref="L7:L31" si="3">IF(ISBLANK(M7),"",RANK(O7,$O$6:$O$31))</f>
        <v>20</v>
      </c>
      <c r="M7" s="87" t="s">
        <v>165</v>
      </c>
      <c r="N7" s="73">
        <v>0</v>
      </c>
      <c r="O7" s="29">
        <v>0</v>
      </c>
      <c r="P7"/>
    </row>
    <row r="8" spans="1:16" ht="15" x14ac:dyDescent="0.25">
      <c r="A8" s="1" t="s">
        <v>245</v>
      </c>
      <c r="B8" s="1" t="s">
        <v>216</v>
      </c>
      <c r="C8" s="1" t="s">
        <v>68</v>
      </c>
      <c r="D8" s="54">
        <v>45769</v>
      </c>
      <c r="E8" s="55" t="s">
        <v>304</v>
      </c>
      <c r="F8" s="1" t="b">
        <f t="shared" si="0"/>
        <v>0</v>
      </c>
      <c r="J8" s="76" t="str">
        <f t="shared" si="1"/>
        <v/>
      </c>
      <c r="K8" s="60" t="str">
        <f t="shared" si="2"/>
        <v>No Change</v>
      </c>
      <c r="L8" s="64">
        <f t="shared" si="3"/>
        <v>20</v>
      </c>
      <c r="M8" s="87" t="s">
        <v>174</v>
      </c>
      <c r="N8" s="73">
        <v>0</v>
      </c>
      <c r="O8" s="29">
        <v>0</v>
      </c>
      <c r="P8"/>
    </row>
    <row r="9" spans="1:16" ht="15" x14ac:dyDescent="0.25">
      <c r="A9" s="1" t="s">
        <v>227</v>
      </c>
      <c r="B9" s="1" t="s">
        <v>216</v>
      </c>
      <c r="C9" s="1" t="s">
        <v>69</v>
      </c>
      <c r="D9" s="54">
        <v>45769</v>
      </c>
      <c r="E9" s="55">
        <v>70</v>
      </c>
      <c r="F9" s="1" t="b">
        <f t="shared" si="0"/>
        <v>0</v>
      </c>
      <c r="J9" s="76" t="str">
        <f t="shared" si="1"/>
        <v/>
      </c>
      <c r="K9" s="60" t="str">
        <f t="shared" si="2"/>
        <v>Inc</v>
      </c>
      <c r="L9" s="64">
        <f t="shared" si="3"/>
        <v>19</v>
      </c>
      <c r="M9" s="87" t="s">
        <v>178</v>
      </c>
      <c r="N9" s="73">
        <v>0</v>
      </c>
      <c r="O9" s="29">
        <v>7.5</v>
      </c>
      <c r="P9"/>
    </row>
    <row r="10" spans="1:16" ht="15" x14ac:dyDescent="0.25">
      <c r="A10" s="1" t="s">
        <v>215</v>
      </c>
      <c r="B10" s="1" t="s">
        <v>216</v>
      </c>
      <c r="C10" s="1" t="s">
        <v>70</v>
      </c>
      <c r="D10" s="54">
        <v>45769</v>
      </c>
      <c r="E10" s="55">
        <v>66.333333333333329</v>
      </c>
      <c r="F10" s="1" t="b">
        <f t="shared" si="0"/>
        <v>0</v>
      </c>
      <c r="J10" s="76" t="str">
        <f t="shared" si="1"/>
        <v/>
      </c>
      <c r="K10" s="60" t="str">
        <f t="shared" si="2"/>
        <v>No Change</v>
      </c>
      <c r="L10" s="64">
        <f t="shared" si="3"/>
        <v>20</v>
      </c>
      <c r="M10" s="87" t="s">
        <v>183</v>
      </c>
      <c r="N10" s="73">
        <v>0</v>
      </c>
      <c r="O10" s="29">
        <v>0</v>
      </c>
      <c r="P10"/>
    </row>
    <row r="11" spans="1:16" ht="15" x14ac:dyDescent="0.25">
      <c r="A11" s="1" t="s">
        <v>229</v>
      </c>
      <c r="B11" s="1" t="s">
        <v>216</v>
      </c>
      <c r="C11" s="1" t="s">
        <v>69</v>
      </c>
      <c r="D11" s="54">
        <v>45769</v>
      </c>
      <c r="E11" s="55">
        <v>45</v>
      </c>
      <c r="F11" s="1" t="b">
        <f t="shared" si="0"/>
        <v>0</v>
      </c>
      <c r="J11" s="76" t="str">
        <f t="shared" si="1"/>
        <v/>
      </c>
      <c r="K11" s="60" t="str">
        <f t="shared" si="2"/>
        <v>No Change</v>
      </c>
      <c r="L11" s="64">
        <f t="shared" si="3"/>
        <v>20</v>
      </c>
      <c r="M11" s="87" t="s">
        <v>184</v>
      </c>
      <c r="N11" s="73">
        <v>0</v>
      </c>
      <c r="O11" s="29">
        <v>0</v>
      </c>
      <c r="P11"/>
    </row>
    <row r="12" spans="1:16" ht="15" x14ac:dyDescent="0.25">
      <c r="A12" s="1" t="s">
        <v>219</v>
      </c>
      <c r="B12" s="1" t="s">
        <v>216</v>
      </c>
      <c r="C12" s="1" t="s">
        <v>70</v>
      </c>
      <c r="D12" s="54">
        <v>45769</v>
      </c>
      <c r="E12" s="55">
        <v>42.971428571428568</v>
      </c>
      <c r="F12" s="1" t="b">
        <f t="shared" si="0"/>
        <v>0</v>
      </c>
      <c r="J12" s="76">
        <f t="shared" si="1"/>
        <v>-0.25</v>
      </c>
      <c r="K12" s="60" t="str">
        <f t="shared" si="2"/>
        <v>Dec</v>
      </c>
      <c r="L12" s="64">
        <f t="shared" si="3"/>
        <v>7</v>
      </c>
      <c r="M12" s="87" t="s">
        <v>185</v>
      </c>
      <c r="N12" s="73">
        <v>50</v>
      </c>
      <c r="O12" s="29">
        <v>37.5</v>
      </c>
      <c r="P12"/>
    </row>
    <row r="13" spans="1:16" ht="15" x14ac:dyDescent="0.25">
      <c r="A13" s="1" t="s">
        <v>225</v>
      </c>
      <c r="B13" s="1" t="s">
        <v>216</v>
      </c>
      <c r="C13" s="1" t="s">
        <v>70</v>
      </c>
      <c r="D13" s="54">
        <v>45769</v>
      </c>
      <c r="E13" s="55">
        <v>41.25</v>
      </c>
      <c r="F13" s="1" t="b">
        <f t="shared" si="0"/>
        <v>0</v>
      </c>
      <c r="J13" s="76" t="str">
        <f t="shared" si="1"/>
        <v/>
      </c>
      <c r="K13" s="60" t="str">
        <f t="shared" si="2"/>
        <v>No Change</v>
      </c>
      <c r="L13" s="64">
        <f t="shared" si="3"/>
        <v>20</v>
      </c>
      <c r="M13" s="87" t="s">
        <v>186</v>
      </c>
      <c r="N13" s="73">
        <v>0</v>
      </c>
      <c r="O13" s="29">
        <v>0</v>
      </c>
      <c r="P13"/>
    </row>
    <row r="14" spans="1:16" ht="15" x14ac:dyDescent="0.25">
      <c r="A14" s="1" t="s">
        <v>220</v>
      </c>
      <c r="B14" s="1" t="s">
        <v>216</v>
      </c>
      <c r="C14" s="1" t="s">
        <v>70</v>
      </c>
      <c r="D14" s="54">
        <v>45769</v>
      </c>
      <c r="E14" s="55">
        <v>36.085714285714289</v>
      </c>
      <c r="F14" s="1" t="b">
        <f t="shared" si="0"/>
        <v>0</v>
      </c>
      <c r="J14" s="76" t="str">
        <f t="shared" si="1"/>
        <v/>
      </c>
      <c r="K14" s="60" t="str">
        <f t="shared" si="2"/>
        <v>No Change</v>
      </c>
      <c r="L14" s="64">
        <f t="shared" si="3"/>
        <v>20</v>
      </c>
      <c r="M14" s="87" t="s">
        <v>189</v>
      </c>
      <c r="N14" s="73">
        <v>0</v>
      </c>
      <c r="O14" s="29">
        <v>0</v>
      </c>
      <c r="P14"/>
    </row>
    <row r="15" spans="1:16" ht="15" x14ac:dyDescent="0.25">
      <c r="A15" s="1" t="s">
        <v>217</v>
      </c>
      <c r="B15" s="1" t="s">
        <v>216</v>
      </c>
      <c r="C15" s="1" t="s">
        <v>68</v>
      </c>
      <c r="D15" s="54">
        <v>45769</v>
      </c>
      <c r="E15" s="55">
        <v>35.142857142857146</v>
      </c>
      <c r="F15" s="1" t="b">
        <f t="shared" si="0"/>
        <v>0</v>
      </c>
      <c r="J15" s="76" t="str">
        <f t="shared" si="1"/>
        <v/>
      </c>
      <c r="K15" s="60" t="str">
        <f t="shared" si="2"/>
        <v>No Change</v>
      </c>
      <c r="L15" s="64">
        <f t="shared" si="3"/>
        <v>20</v>
      </c>
      <c r="M15" s="87" t="s">
        <v>191</v>
      </c>
      <c r="N15" s="73">
        <v>0</v>
      </c>
      <c r="O15" s="29">
        <v>0</v>
      </c>
      <c r="P15"/>
    </row>
    <row r="16" spans="1:16" ht="15" x14ac:dyDescent="0.25">
      <c r="A16" s="1" t="s">
        <v>224</v>
      </c>
      <c r="B16" s="1" t="s">
        <v>216</v>
      </c>
      <c r="C16" s="1" t="s">
        <v>70</v>
      </c>
      <c r="D16" s="54">
        <v>45769</v>
      </c>
      <c r="E16" s="55">
        <v>31</v>
      </c>
      <c r="F16" s="1" t="b">
        <f t="shared" si="0"/>
        <v>0</v>
      </c>
      <c r="J16" s="76">
        <f t="shared" si="1"/>
        <v>2.5533741014912792E-2</v>
      </c>
      <c r="K16" s="60" t="str">
        <f t="shared" si="2"/>
        <v>Inc</v>
      </c>
      <c r="L16" s="64">
        <f t="shared" si="3"/>
        <v>3</v>
      </c>
      <c r="M16" s="87" t="s">
        <v>154</v>
      </c>
      <c r="N16" s="73">
        <v>43.454545454545453</v>
      </c>
      <c r="O16" s="29">
        <v>44.564102564102569</v>
      </c>
      <c r="P16"/>
    </row>
    <row r="17" spans="1:16" ht="15" x14ac:dyDescent="0.25">
      <c r="A17" s="1" t="s">
        <v>218</v>
      </c>
      <c r="B17" s="1" t="s">
        <v>216</v>
      </c>
      <c r="C17" s="1" t="s">
        <v>68</v>
      </c>
      <c r="D17" s="54">
        <v>45769</v>
      </c>
      <c r="E17" s="55">
        <v>30.380952380952383</v>
      </c>
      <c r="F17" s="1" t="b">
        <f t="shared" si="0"/>
        <v>0</v>
      </c>
      <c r="J17" s="76">
        <f t="shared" si="1"/>
        <v>7.1766776568580326E-3</v>
      </c>
      <c r="K17" s="60" t="str">
        <f t="shared" si="2"/>
        <v>Inc</v>
      </c>
      <c r="L17" s="64">
        <f t="shared" si="3"/>
        <v>2</v>
      </c>
      <c r="M17" s="87" t="s">
        <v>170</v>
      </c>
      <c r="N17" s="73">
        <v>47.015151515151516</v>
      </c>
      <c r="O17" s="29">
        <v>47.352564102564102</v>
      </c>
      <c r="P17"/>
    </row>
    <row r="18" spans="1:16" ht="15" x14ac:dyDescent="0.25">
      <c r="A18" s="1" t="s">
        <v>231</v>
      </c>
      <c r="B18" s="1" t="s">
        <v>216</v>
      </c>
      <c r="C18" s="1" t="s">
        <v>70</v>
      </c>
      <c r="D18" s="54">
        <v>45769</v>
      </c>
      <c r="E18" s="55">
        <v>30</v>
      </c>
      <c r="F18" s="1" t="b">
        <f t="shared" si="0"/>
        <v>0</v>
      </c>
      <c r="J18" s="76">
        <f t="shared" si="1"/>
        <v>0</v>
      </c>
      <c r="K18" s="60" t="str">
        <f t="shared" si="2"/>
        <v>No Change</v>
      </c>
      <c r="L18" s="64">
        <f t="shared" si="3"/>
        <v>5</v>
      </c>
      <c r="M18" s="87" t="s">
        <v>196</v>
      </c>
      <c r="N18" s="73">
        <v>41.5</v>
      </c>
      <c r="O18" s="29">
        <v>41.5</v>
      </c>
      <c r="P18"/>
    </row>
    <row r="19" spans="1:16" ht="15" x14ac:dyDescent="0.25">
      <c r="A19" s="1" t="s">
        <v>230</v>
      </c>
      <c r="B19" s="1" t="s">
        <v>216</v>
      </c>
      <c r="D19" s="54">
        <v>45769</v>
      </c>
      <c r="E19" s="55">
        <v>25</v>
      </c>
      <c r="F19" s="1" t="b">
        <f t="shared" si="0"/>
        <v>0</v>
      </c>
      <c r="J19" s="76">
        <f t="shared" si="1"/>
        <v>0.10539690222652442</v>
      </c>
      <c r="K19" s="60" t="str">
        <f t="shared" si="2"/>
        <v>Inc</v>
      </c>
      <c r="L19" s="64">
        <f t="shared" si="3"/>
        <v>4</v>
      </c>
      <c r="M19" s="87" t="s">
        <v>166</v>
      </c>
      <c r="N19" s="73">
        <v>37.56363636363637</v>
      </c>
      <c r="O19" s="29">
        <v>41.522727272727273</v>
      </c>
      <c r="P19"/>
    </row>
    <row r="20" spans="1:16" ht="15" x14ac:dyDescent="0.25">
      <c r="A20" s="1" t="s">
        <v>223</v>
      </c>
      <c r="B20" s="1" t="s">
        <v>216</v>
      </c>
      <c r="C20" s="1" t="s">
        <v>69</v>
      </c>
      <c r="D20" s="54">
        <v>45769</v>
      </c>
      <c r="E20" s="55">
        <v>22.428571428571427</v>
      </c>
      <c r="F20" s="1" t="b">
        <f t="shared" si="0"/>
        <v>0</v>
      </c>
      <c r="J20" s="76">
        <f t="shared" si="1"/>
        <v>7.8306264501160072E-2</v>
      </c>
      <c r="K20" s="60" t="str">
        <f t="shared" si="2"/>
        <v>Inc</v>
      </c>
      <c r="L20" s="64">
        <f t="shared" si="3"/>
        <v>12</v>
      </c>
      <c r="M20" s="87" t="s">
        <v>159</v>
      </c>
      <c r="N20" s="73">
        <v>26.121212121212121</v>
      </c>
      <c r="O20" s="29">
        <v>28.166666666666668</v>
      </c>
      <c r="P20"/>
    </row>
    <row r="21" spans="1:16" ht="15" x14ac:dyDescent="0.25">
      <c r="A21" s="1" t="s">
        <v>221</v>
      </c>
      <c r="B21" s="1" t="s">
        <v>216</v>
      </c>
      <c r="C21" s="1" t="s">
        <v>70</v>
      </c>
      <c r="D21" s="54">
        <v>45769</v>
      </c>
      <c r="E21" s="55">
        <v>22.392857142857142</v>
      </c>
      <c r="F21" s="1" t="b">
        <f t="shared" si="0"/>
        <v>0</v>
      </c>
      <c r="J21" s="76">
        <f t="shared" si="1"/>
        <v>0.10526315789473673</v>
      </c>
      <c r="K21" s="60" t="str">
        <f t="shared" si="2"/>
        <v>Inc</v>
      </c>
      <c r="L21" s="64">
        <f t="shared" si="3"/>
        <v>11</v>
      </c>
      <c r="M21" s="87" t="s">
        <v>168</v>
      </c>
      <c r="N21" s="73">
        <v>25.909090909090914</v>
      </c>
      <c r="O21" s="29">
        <v>28.63636363636364</v>
      </c>
      <c r="P21"/>
    </row>
    <row r="22" spans="1:16" ht="15" x14ac:dyDescent="0.25">
      <c r="A22" s="1" t="s">
        <v>228</v>
      </c>
      <c r="B22" s="1" t="s">
        <v>216</v>
      </c>
      <c r="C22" s="1" t="s">
        <v>69</v>
      </c>
      <c r="D22" s="54">
        <v>45769</v>
      </c>
      <c r="E22" s="55">
        <v>21.666666666666664</v>
      </c>
      <c r="F22" s="1" t="b">
        <f t="shared" si="0"/>
        <v>0</v>
      </c>
      <c r="J22" s="76">
        <f t="shared" si="1"/>
        <v>0</v>
      </c>
      <c r="K22" s="60" t="str">
        <f t="shared" si="2"/>
        <v>No Change</v>
      </c>
      <c r="L22" s="64">
        <f t="shared" si="3"/>
        <v>9</v>
      </c>
      <c r="M22" s="87" t="s">
        <v>197</v>
      </c>
      <c r="N22" s="73">
        <v>32.5</v>
      </c>
      <c r="O22" s="29">
        <v>32.5</v>
      </c>
      <c r="P22"/>
    </row>
    <row r="23" spans="1:16" ht="15" x14ac:dyDescent="0.25">
      <c r="A23" s="1" t="s">
        <v>222</v>
      </c>
      <c r="B23" s="1" t="s">
        <v>216</v>
      </c>
      <c r="C23" s="1" t="s">
        <v>69</v>
      </c>
      <c r="D23" s="54">
        <v>45769</v>
      </c>
      <c r="E23" s="55">
        <v>20</v>
      </c>
      <c r="F23" s="1" t="b">
        <f t="shared" si="0"/>
        <v>0</v>
      </c>
      <c r="J23" s="76">
        <f t="shared" si="1"/>
        <v>0</v>
      </c>
      <c r="K23" s="60" t="str">
        <f t="shared" si="2"/>
        <v>No Change</v>
      </c>
      <c r="L23" s="64">
        <f t="shared" si="3"/>
        <v>10</v>
      </c>
      <c r="M23" s="87" t="s">
        <v>180</v>
      </c>
      <c r="N23" s="73">
        <v>31.666666666666668</v>
      </c>
      <c r="O23" s="29">
        <v>31.666666666666668</v>
      </c>
      <c r="P23"/>
    </row>
    <row r="24" spans="1:16" ht="15" x14ac:dyDescent="0.25">
      <c r="A24" s="1" t="s">
        <v>244</v>
      </c>
      <c r="B24" s="1" t="s">
        <v>216</v>
      </c>
      <c r="C24" s="1" t="s">
        <v>69</v>
      </c>
      <c r="D24" s="54">
        <v>45769</v>
      </c>
      <c r="E24" s="55">
        <v>20</v>
      </c>
      <c r="F24" s="1" t="b">
        <f t="shared" si="0"/>
        <v>0</v>
      </c>
      <c r="J24" s="76">
        <f t="shared" si="1"/>
        <v>0.12163050624589089</v>
      </c>
      <c r="K24" s="60" t="str">
        <f t="shared" si="2"/>
        <v>Inc</v>
      </c>
      <c r="L24" s="64">
        <f t="shared" si="3"/>
        <v>8</v>
      </c>
      <c r="M24" s="87" t="s">
        <v>169</v>
      </c>
      <c r="N24" s="73">
        <v>29.25</v>
      </c>
      <c r="O24" s="29">
        <v>32.807692307692307</v>
      </c>
      <c r="P24"/>
    </row>
    <row r="25" spans="1:16" ht="15" x14ac:dyDescent="0.25">
      <c r="A25" s="1" t="s">
        <v>226</v>
      </c>
      <c r="B25" s="1" t="s">
        <v>216</v>
      </c>
      <c r="C25" s="1" t="s">
        <v>68</v>
      </c>
      <c r="D25" s="54">
        <v>45769</v>
      </c>
      <c r="E25" s="55">
        <v>11.2</v>
      </c>
      <c r="F25" s="1" t="b">
        <f t="shared" si="0"/>
        <v>0</v>
      </c>
      <c r="J25" s="76">
        <f t="shared" si="1"/>
        <v>-0.16666666666666663</v>
      </c>
      <c r="K25" s="60" t="str">
        <f t="shared" si="2"/>
        <v>Dec</v>
      </c>
      <c r="L25" s="64">
        <f t="shared" si="3"/>
        <v>17</v>
      </c>
      <c r="M25" s="87" t="s">
        <v>175</v>
      </c>
      <c r="N25" s="73">
        <v>15</v>
      </c>
      <c r="O25" s="29">
        <v>12.5</v>
      </c>
      <c r="P25"/>
    </row>
    <row r="26" spans="1:16" ht="15" x14ac:dyDescent="0.25">
      <c r="A26" s="1" t="s">
        <v>235</v>
      </c>
      <c r="B26" s="1" t="s">
        <v>216</v>
      </c>
      <c r="C26" s="1" t="s">
        <v>68</v>
      </c>
      <c r="D26" s="54">
        <v>45770</v>
      </c>
      <c r="E26" s="55" t="s">
        <v>304</v>
      </c>
      <c r="F26" s="1" t="b">
        <f t="shared" si="0"/>
        <v>0</v>
      </c>
      <c r="J26" s="76">
        <f t="shared" si="1"/>
        <v>7.0400500625782181E-2</v>
      </c>
      <c r="K26" s="60" t="str">
        <f t="shared" si="2"/>
        <v>Inc</v>
      </c>
      <c r="L26" s="64">
        <f t="shared" si="3"/>
        <v>15</v>
      </c>
      <c r="M26" s="87" t="s">
        <v>173</v>
      </c>
      <c r="N26" s="73">
        <v>14.527272727272727</v>
      </c>
      <c r="O26" s="29">
        <v>15.55</v>
      </c>
      <c r="P26"/>
    </row>
    <row r="27" spans="1:16" ht="15" x14ac:dyDescent="0.25">
      <c r="A27" s="1" t="s">
        <v>239</v>
      </c>
      <c r="B27" s="1" t="s">
        <v>216</v>
      </c>
      <c r="C27" s="1" t="s">
        <v>69</v>
      </c>
      <c r="D27" s="54">
        <v>45770</v>
      </c>
      <c r="E27" s="55" t="s">
        <v>304</v>
      </c>
      <c r="F27" s="1" t="b">
        <f t="shared" si="0"/>
        <v>0</v>
      </c>
      <c r="J27" s="76">
        <f t="shared" si="1"/>
        <v>0</v>
      </c>
      <c r="K27" s="60" t="str">
        <f t="shared" si="2"/>
        <v>No Change</v>
      </c>
      <c r="L27" s="64">
        <f t="shared" si="3"/>
        <v>13</v>
      </c>
      <c r="M27" s="87" t="s">
        <v>158</v>
      </c>
      <c r="N27" s="73">
        <v>19.418181818181818</v>
      </c>
      <c r="O27" s="29">
        <v>19.418181818181818</v>
      </c>
      <c r="P27"/>
    </row>
    <row r="28" spans="1:16" ht="15" x14ac:dyDescent="0.25">
      <c r="A28" s="1" t="s">
        <v>240</v>
      </c>
      <c r="B28" s="1" t="s">
        <v>216</v>
      </c>
      <c r="C28" s="1" t="s">
        <v>69</v>
      </c>
      <c r="D28" s="54">
        <v>45770</v>
      </c>
      <c r="E28" s="55" t="s">
        <v>304</v>
      </c>
      <c r="F28" s="1" t="b">
        <f t="shared" si="0"/>
        <v>0</v>
      </c>
      <c r="J28" s="76">
        <f t="shared" si="1"/>
        <v>2.3734629682585107E-2</v>
      </c>
      <c r="K28" s="60" t="str">
        <f t="shared" ref="K28:K29" si="4">IF(ISBLANK(M28),"",IF(O28&gt;N28,"Inc",IF(O28&lt;N28,"Dec","No Change")))</f>
        <v>Inc</v>
      </c>
      <c r="L28" s="64">
        <f t="shared" si="3"/>
        <v>16</v>
      </c>
      <c r="M28" s="87" t="s">
        <v>157</v>
      </c>
      <c r="N28" s="73">
        <v>13.45</v>
      </c>
      <c r="O28" s="29">
        <v>13.76923076923077</v>
      </c>
      <c r="P28"/>
    </row>
    <row r="29" spans="1:16" ht="15" x14ac:dyDescent="0.25">
      <c r="A29" s="1" t="s">
        <v>241</v>
      </c>
      <c r="B29" s="1" t="s">
        <v>216</v>
      </c>
      <c r="C29" s="1" t="s">
        <v>69</v>
      </c>
      <c r="D29" s="54">
        <v>45770</v>
      </c>
      <c r="E29" s="55" t="s">
        <v>304</v>
      </c>
      <c r="F29" s="1" t="b">
        <f t="shared" si="0"/>
        <v>0</v>
      </c>
      <c r="J29" s="76">
        <f t="shared" si="1"/>
        <v>0</v>
      </c>
      <c r="K29" s="60" t="str">
        <f t="shared" si="4"/>
        <v>No Change</v>
      </c>
      <c r="L29" s="64">
        <f t="shared" si="3"/>
        <v>14</v>
      </c>
      <c r="M29" s="87" t="s">
        <v>190</v>
      </c>
      <c r="N29" s="73">
        <v>18.5</v>
      </c>
      <c r="O29" s="29">
        <v>18.5</v>
      </c>
      <c r="P29"/>
    </row>
    <row r="30" spans="1:16" ht="15" x14ac:dyDescent="0.25">
      <c r="A30" s="1" t="s">
        <v>242</v>
      </c>
      <c r="B30" s="1" t="s">
        <v>216</v>
      </c>
      <c r="C30" s="1" t="s">
        <v>69</v>
      </c>
      <c r="D30" s="54">
        <v>45770</v>
      </c>
      <c r="E30" s="55" t="s">
        <v>304</v>
      </c>
      <c r="F30" s="1" t="b">
        <f t="shared" si="0"/>
        <v>0</v>
      </c>
      <c r="J30" s="76" t="str">
        <f t="shared" si="1"/>
        <v/>
      </c>
      <c r="K30" s="67" t="str">
        <f t="shared" ref="K30:K31" si="5">IF(ISBLANK(M30),"",IF(O30&gt;N30,"Inc",IF(O30&lt;N30,"Dec","No Change")))</f>
        <v>Inc</v>
      </c>
      <c r="L30" s="68">
        <f t="shared" si="3"/>
        <v>17</v>
      </c>
      <c r="M30" s="87" t="s">
        <v>181</v>
      </c>
      <c r="N30" s="73">
        <v>0</v>
      </c>
      <c r="O30" s="29">
        <v>12.5</v>
      </c>
      <c r="P30"/>
    </row>
    <row r="31" spans="1:16" ht="12.75" thickBot="1" x14ac:dyDescent="0.25">
      <c r="A31" s="1" t="s">
        <v>243</v>
      </c>
      <c r="B31" s="1" t="s">
        <v>216</v>
      </c>
      <c r="C31" s="1" t="s">
        <v>68</v>
      </c>
      <c r="D31" s="54">
        <v>45770</v>
      </c>
      <c r="E31" s="55" t="s">
        <v>304</v>
      </c>
      <c r="F31" s="1" t="b">
        <f t="shared" si="0"/>
        <v>0</v>
      </c>
      <c r="J31" s="76">
        <f t="shared" si="1"/>
        <v>1.2999999999999998</v>
      </c>
      <c r="K31" s="61" t="str">
        <f t="shared" si="5"/>
        <v>Inc</v>
      </c>
      <c r="L31" s="65">
        <f t="shared" si="3"/>
        <v>1</v>
      </c>
      <c r="M31" s="88" t="s">
        <v>399</v>
      </c>
      <c r="N31" s="74">
        <v>25</v>
      </c>
      <c r="O31" s="30">
        <v>57.5</v>
      </c>
    </row>
    <row r="32" spans="1:16" x14ac:dyDescent="0.2">
      <c r="A32" s="1" t="s">
        <v>245</v>
      </c>
      <c r="B32" s="1" t="s">
        <v>216</v>
      </c>
      <c r="C32" s="1" t="s">
        <v>68</v>
      </c>
      <c r="D32" s="54">
        <v>45770</v>
      </c>
      <c r="E32" s="55" t="s">
        <v>304</v>
      </c>
      <c r="F32" s="1" t="b">
        <f t="shared" si="0"/>
        <v>0</v>
      </c>
    </row>
    <row r="33" spans="1:17" x14ac:dyDescent="0.2">
      <c r="A33" s="1" t="s">
        <v>215</v>
      </c>
      <c r="B33" s="1" t="s">
        <v>216</v>
      </c>
      <c r="C33" s="1" t="s">
        <v>70</v>
      </c>
      <c r="D33" s="54">
        <v>45770</v>
      </c>
      <c r="E33" s="55">
        <v>59.071428571428569</v>
      </c>
      <c r="F33" s="1" t="b">
        <f t="shared" si="0"/>
        <v>0</v>
      </c>
    </row>
    <row r="34" spans="1:17" ht="12.75" thickBot="1" x14ac:dyDescent="0.25">
      <c r="A34" s="1" t="s">
        <v>227</v>
      </c>
      <c r="B34" s="1" t="s">
        <v>216</v>
      </c>
      <c r="C34" s="1" t="s">
        <v>69</v>
      </c>
      <c r="D34" s="54">
        <v>45770</v>
      </c>
      <c r="E34" s="55">
        <v>55</v>
      </c>
      <c r="F34" s="1" t="b">
        <f t="shared" si="0"/>
        <v>0</v>
      </c>
    </row>
    <row r="35" spans="1:17" ht="12.75" thickBot="1" x14ac:dyDescent="0.25">
      <c r="A35" s="1" t="s">
        <v>229</v>
      </c>
      <c r="B35" s="1" t="s">
        <v>216</v>
      </c>
      <c r="C35" s="1" t="s">
        <v>69</v>
      </c>
      <c r="D35" s="54">
        <v>45770</v>
      </c>
      <c r="E35" s="55">
        <v>45</v>
      </c>
      <c r="F35" s="1" t="b">
        <f t="shared" si="0"/>
        <v>0</v>
      </c>
      <c r="M35" s="69" t="s">
        <v>66</v>
      </c>
      <c r="N35" s="10" t="s">
        <v>12</v>
      </c>
      <c r="O35" s="57"/>
    </row>
    <row r="36" spans="1:17" ht="12.75" thickBot="1" x14ac:dyDescent="0.25">
      <c r="A36" s="1" t="s">
        <v>219</v>
      </c>
      <c r="B36" s="1" t="s">
        <v>216</v>
      </c>
      <c r="C36" s="1" t="s">
        <v>70</v>
      </c>
      <c r="D36" s="54">
        <v>45770</v>
      </c>
      <c r="E36" s="55">
        <v>43.774999999999999</v>
      </c>
      <c r="F36" s="1" t="b">
        <f t="shared" si="0"/>
        <v>0</v>
      </c>
      <c r="M36" s="5"/>
      <c r="N36" s="6"/>
      <c r="O36" s="7"/>
    </row>
    <row r="37" spans="1:17" ht="15.75" thickBot="1" x14ac:dyDescent="0.3">
      <c r="A37" s="1" t="s">
        <v>225</v>
      </c>
      <c r="B37" s="1" t="s">
        <v>216</v>
      </c>
      <c r="C37" s="1" t="s">
        <v>70</v>
      </c>
      <c r="D37" s="54">
        <v>45770</v>
      </c>
      <c r="E37" s="55">
        <v>41.25</v>
      </c>
      <c r="F37" s="1" t="b">
        <f t="shared" si="0"/>
        <v>0</v>
      </c>
      <c r="K37" s="56"/>
      <c r="L37" s="57"/>
      <c r="M37" s="70" t="s">
        <v>337</v>
      </c>
      <c r="N37" s="70" t="s">
        <v>335</v>
      </c>
      <c r="O37" s="75"/>
      <c r="P37"/>
      <c r="Q37"/>
    </row>
    <row r="38" spans="1:17" ht="15.75" thickBot="1" x14ac:dyDescent="0.3">
      <c r="A38" s="1" t="s">
        <v>217</v>
      </c>
      <c r="B38" s="1" t="s">
        <v>216</v>
      </c>
      <c r="C38" s="1" t="s">
        <v>68</v>
      </c>
      <c r="D38" s="54">
        <v>45770</v>
      </c>
      <c r="E38" s="55">
        <v>39.732142857142854</v>
      </c>
      <c r="F38" s="1" t="b">
        <f t="shared" si="0"/>
        <v>0</v>
      </c>
      <c r="J38" s="76"/>
      <c r="K38" s="58" t="s">
        <v>339</v>
      </c>
      <c r="L38" s="63" t="s">
        <v>338</v>
      </c>
      <c r="M38" s="70" t="s">
        <v>336</v>
      </c>
      <c r="N38" s="90">
        <v>45784</v>
      </c>
      <c r="O38" s="59">
        <v>45804</v>
      </c>
      <c r="P38"/>
      <c r="Q38"/>
    </row>
    <row r="39" spans="1:17" ht="15" x14ac:dyDescent="0.25">
      <c r="A39" s="1" t="s">
        <v>220</v>
      </c>
      <c r="B39" s="1" t="s">
        <v>216</v>
      </c>
      <c r="C39" s="1" t="s">
        <v>70</v>
      </c>
      <c r="D39" s="54">
        <v>45770</v>
      </c>
      <c r="E39" s="55">
        <v>33.674999999999997</v>
      </c>
      <c r="F39" s="1" t="b">
        <f t="shared" si="0"/>
        <v>0</v>
      </c>
      <c r="J39" s="76" t="str">
        <f>IFERROR(O39/N39-1,"")</f>
        <v/>
      </c>
      <c r="K39" s="60" t="str">
        <f>IF(ISBLANK(M39),"",IF(O39&gt;N39,"Inc",IF(O39&lt;N39,"Dec","No Change")))</f>
        <v>No Change</v>
      </c>
      <c r="L39" s="64">
        <f>IF(ISBLANK(M39),"",RANK(O39,$O$39:$O$66))</f>
        <v>18</v>
      </c>
      <c r="M39" s="95" t="s">
        <v>86</v>
      </c>
      <c r="N39" s="71">
        <v>0</v>
      </c>
      <c r="O39" s="72">
        <v>0</v>
      </c>
      <c r="P39"/>
      <c r="Q39"/>
    </row>
    <row r="40" spans="1:17" ht="15" x14ac:dyDescent="0.25">
      <c r="A40" s="1" t="s">
        <v>218</v>
      </c>
      <c r="B40" s="1" t="s">
        <v>216</v>
      </c>
      <c r="C40" s="1" t="s">
        <v>68</v>
      </c>
      <c r="D40" s="54">
        <v>45770</v>
      </c>
      <c r="E40" s="55">
        <v>31.535714285714285</v>
      </c>
      <c r="F40" s="1" t="b">
        <f t="shared" si="0"/>
        <v>0</v>
      </c>
      <c r="J40" s="76">
        <f t="shared" ref="J40:J64" si="6">IFERROR(O40/N40-1,"")</f>
        <v>3.6228622862286119E-2</v>
      </c>
      <c r="K40" s="60" t="str">
        <f t="shared" ref="K40:K61" si="7">IF(ISBLANK(M40),"",IF(O40&gt;N40,"Inc",IF(O40&lt;N40,"Dec","No Change")))</f>
        <v>Inc</v>
      </c>
      <c r="L40" s="64">
        <f t="shared" ref="L40:L66" si="8">IF(ISBLANK(M40),"",RANK(O40,$O$39:$O$66))</f>
        <v>6</v>
      </c>
      <c r="M40" s="96" t="s">
        <v>16</v>
      </c>
      <c r="N40" s="73">
        <v>33.666666666666671</v>
      </c>
      <c r="O40" s="29">
        <v>34.88636363636364</v>
      </c>
      <c r="P40"/>
      <c r="Q40"/>
    </row>
    <row r="41" spans="1:17" ht="15" x14ac:dyDescent="0.25">
      <c r="A41" s="1" t="s">
        <v>224</v>
      </c>
      <c r="B41" s="1" t="s">
        <v>216</v>
      </c>
      <c r="C41" s="1" t="s">
        <v>70</v>
      </c>
      <c r="D41" s="54">
        <v>45770</v>
      </c>
      <c r="E41" s="55">
        <v>30.285714285714285</v>
      </c>
      <c r="F41" s="1" t="b">
        <f t="shared" si="0"/>
        <v>0</v>
      </c>
      <c r="J41" s="76">
        <f t="shared" si="6"/>
        <v>0</v>
      </c>
      <c r="K41" s="60" t="str">
        <f t="shared" si="7"/>
        <v>No Change</v>
      </c>
      <c r="L41" s="64">
        <f t="shared" si="8"/>
        <v>10</v>
      </c>
      <c r="M41" s="96" t="s">
        <v>23</v>
      </c>
      <c r="N41" s="73">
        <v>22.166666666666668</v>
      </c>
      <c r="O41" s="29">
        <v>22.166666666666668</v>
      </c>
      <c r="P41"/>
      <c r="Q41"/>
    </row>
    <row r="42" spans="1:17" ht="15" x14ac:dyDescent="0.25">
      <c r="A42" s="1" t="s">
        <v>231</v>
      </c>
      <c r="B42" s="1" t="s">
        <v>216</v>
      </c>
      <c r="C42" s="1" t="s">
        <v>70</v>
      </c>
      <c r="D42" s="54">
        <v>45770</v>
      </c>
      <c r="E42" s="55">
        <v>30</v>
      </c>
      <c r="F42" s="1" t="b">
        <f t="shared" si="0"/>
        <v>0</v>
      </c>
      <c r="J42" s="76">
        <f t="shared" si="6"/>
        <v>0</v>
      </c>
      <c r="K42" s="60" t="str">
        <f t="shared" si="7"/>
        <v>No Change</v>
      </c>
      <c r="L42" s="64">
        <f t="shared" si="8"/>
        <v>15</v>
      </c>
      <c r="M42" s="96" t="s">
        <v>82</v>
      </c>
      <c r="N42" s="73">
        <v>19.5</v>
      </c>
      <c r="O42" s="29">
        <v>19.5</v>
      </c>
      <c r="P42"/>
      <c r="Q42"/>
    </row>
    <row r="43" spans="1:17" ht="15" x14ac:dyDescent="0.25">
      <c r="A43" s="1" t="s">
        <v>228</v>
      </c>
      <c r="B43" s="1" t="s">
        <v>216</v>
      </c>
      <c r="C43" s="1" t="s">
        <v>69</v>
      </c>
      <c r="D43" s="54">
        <v>45770</v>
      </c>
      <c r="E43" s="55">
        <v>28.75</v>
      </c>
      <c r="F43" s="1" t="b">
        <f t="shared" si="0"/>
        <v>0</v>
      </c>
      <c r="J43" s="76">
        <f t="shared" si="6"/>
        <v>-5.1271534044299294E-3</v>
      </c>
      <c r="K43" s="60" t="str">
        <f t="shared" si="7"/>
        <v>Dec</v>
      </c>
      <c r="L43" s="64">
        <f t="shared" si="8"/>
        <v>7</v>
      </c>
      <c r="M43" s="96" t="s">
        <v>19</v>
      </c>
      <c r="N43" s="73">
        <v>31.662337662337663</v>
      </c>
      <c r="O43" s="29">
        <v>31.5</v>
      </c>
      <c r="P43"/>
      <c r="Q43"/>
    </row>
    <row r="44" spans="1:17" ht="15" x14ac:dyDescent="0.25">
      <c r="A44" s="1" t="s">
        <v>221</v>
      </c>
      <c r="B44" s="1" t="s">
        <v>216</v>
      </c>
      <c r="C44" s="1" t="s">
        <v>70</v>
      </c>
      <c r="D44" s="54">
        <v>45770</v>
      </c>
      <c r="E44" s="55">
        <v>25.25</v>
      </c>
      <c r="F44" s="1" t="b">
        <f t="shared" si="0"/>
        <v>0</v>
      </c>
      <c r="J44" s="76">
        <f t="shared" si="6"/>
        <v>0</v>
      </c>
      <c r="K44" s="60" t="str">
        <f t="shared" si="7"/>
        <v>No Change</v>
      </c>
      <c r="L44" s="64">
        <f t="shared" si="8"/>
        <v>3</v>
      </c>
      <c r="M44" s="96" t="s">
        <v>13</v>
      </c>
      <c r="N44" s="73">
        <v>46.5</v>
      </c>
      <c r="O44" s="29">
        <v>46.5</v>
      </c>
      <c r="P44"/>
      <c r="Q44"/>
    </row>
    <row r="45" spans="1:17" ht="15" x14ac:dyDescent="0.25">
      <c r="A45" s="1" t="s">
        <v>230</v>
      </c>
      <c r="B45" s="1" t="s">
        <v>216</v>
      </c>
      <c r="D45" s="54">
        <v>45770</v>
      </c>
      <c r="E45" s="55">
        <v>25</v>
      </c>
      <c r="F45" s="1" t="b">
        <f t="shared" si="0"/>
        <v>0</v>
      </c>
      <c r="J45" s="76">
        <f t="shared" si="6"/>
        <v>1.7678958785249499E-2</v>
      </c>
      <c r="K45" s="60" t="str">
        <f t="shared" si="7"/>
        <v>Inc</v>
      </c>
      <c r="L45" s="64">
        <f t="shared" si="8"/>
        <v>4</v>
      </c>
      <c r="M45" s="96" t="s">
        <v>18</v>
      </c>
      <c r="N45" s="73">
        <v>41.909090909090907</v>
      </c>
      <c r="O45" s="29">
        <v>42.65</v>
      </c>
      <c r="P45"/>
      <c r="Q45"/>
    </row>
    <row r="46" spans="1:17" ht="15" x14ac:dyDescent="0.25">
      <c r="A46" s="1" t="s">
        <v>222</v>
      </c>
      <c r="B46" s="1" t="s">
        <v>216</v>
      </c>
      <c r="C46" s="1" t="s">
        <v>69</v>
      </c>
      <c r="D46" s="54">
        <v>45770</v>
      </c>
      <c r="E46" s="55">
        <v>20.625</v>
      </c>
      <c r="F46" s="1" t="b">
        <f t="shared" si="0"/>
        <v>0</v>
      </c>
      <c r="J46" s="76">
        <f t="shared" si="6"/>
        <v>0</v>
      </c>
      <c r="K46" s="60" t="str">
        <f t="shared" si="7"/>
        <v>No Change</v>
      </c>
      <c r="L46" s="64">
        <f t="shared" si="8"/>
        <v>13</v>
      </c>
      <c r="M46" s="96" t="s">
        <v>20</v>
      </c>
      <c r="N46" s="73">
        <v>20.171428571428571</v>
      </c>
      <c r="O46" s="29">
        <v>20.171428571428571</v>
      </c>
      <c r="P46"/>
      <c r="Q46"/>
    </row>
    <row r="47" spans="1:17" ht="15" x14ac:dyDescent="0.25">
      <c r="A47" s="1" t="s">
        <v>244</v>
      </c>
      <c r="B47" s="1" t="s">
        <v>216</v>
      </c>
      <c r="C47" s="1" t="s">
        <v>69</v>
      </c>
      <c r="D47" s="54">
        <v>45770</v>
      </c>
      <c r="E47" s="55">
        <v>20</v>
      </c>
      <c r="F47" s="1" t="b">
        <f t="shared" si="0"/>
        <v>0</v>
      </c>
      <c r="J47" s="76">
        <f t="shared" si="6"/>
        <v>-0.33333333333333337</v>
      </c>
      <c r="K47" s="60" t="str">
        <f t="shared" si="7"/>
        <v>Dec</v>
      </c>
      <c r="L47" s="64">
        <f t="shared" si="8"/>
        <v>1</v>
      </c>
      <c r="M47" s="96" t="s">
        <v>85</v>
      </c>
      <c r="N47" s="73">
        <v>75</v>
      </c>
      <c r="O47" s="29">
        <v>50</v>
      </c>
      <c r="P47"/>
      <c r="Q47"/>
    </row>
    <row r="48" spans="1:17" ht="15.75" thickBot="1" x14ac:dyDescent="0.3">
      <c r="A48" s="1" t="s">
        <v>223</v>
      </c>
      <c r="B48" s="1" t="s">
        <v>216</v>
      </c>
      <c r="C48" s="1" t="s">
        <v>69</v>
      </c>
      <c r="D48" s="54">
        <v>45770</v>
      </c>
      <c r="E48" s="55">
        <v>19.75</v>
      </c>
      <c r="F48" s="1" t="b">
        <f t="shared" si="0"/>
        <v>0</v>
      </c>
      <c r="J48" s="76">
        <f t="shared" si="6"/>
        <v>0</v>
      </c>
      <c r="K48" s="60" t="str">
        <f t="shared" si="7"/>
        <v>No Change</v>
      </c>
      <c r="L48" s="64">
        <f t="shared" si="8"/>
        <v>16</v>
      </c>
      <c r="M48" s="97" t="s">
        <v>79</v>
      </c>
      <c r="N48" s="73">
        <v>15</v>
      </c>
      <c r="O48" s="29">
        <v>15</v>
      </c>
      <c r="P48"/>
      <c r="Q48"/>
    </row>
    <row r="49" spans="1:17" ht="15.75" thickBot="1" x14ac:dyDescent="0.3">
      <c r="A49" s="1" t="s">
        <v>226</v>
      </c>
      <c r="B49" s="1" t="s">
        <v>216</v>
      </c>
      <c r="C49" s="1" t="s">
        <v>68</v>
      </c>
      <c r="D49" s="54">
        <v>45770</v>
      </c>
      <c r="E49" s="55">
        <v>13.666666666666666</v>
      </c>
      <c r="F49" s="1" t="b">
        <f t="shared" si="0"/>
        <v>0</v>
      </c>
      <c r="J49" s="76" t="str">
        <f t="shared" si="6"/>
        <v/>
      </c>
      <c r="K49" s="60" t="str">
        <f t="shared" si="7"/>
        <v>No Change</v>
      </c>
      <c r="L49" s="64">
        <f t="shared" si="8"/>
        <v>18</v>
      </c>
      <c r="M49" s="87" t="s">
        <v>411</v>
      </c>
      <c r="N49" s="73"/>
      <c r="O49" s="29">
        <v>0</v>
      </c>
      <c r="P49"/>
      <c r="Q49"/>
    </row>
    <row r="50" spans="1:17" ht="15" x14ac:dyDescent="0.25">
      <c r="A50" s="1" t="s">
        <v>332</v>
      </c>
      <c r="B50" s="1" t="s">
        <v>308</v>
      </c>
      <c r="C50" s="1" t="s">
        <v>68</v>
      </c>
      <c r="D50" s="54">
        <v>45770</v>
      </c>
      <c r="E50" s="55" t="s">
        <v>304</v>
      </c>
      <c r="F50" s="1" t="b">
        <f t="shared" si="0"/>
        <v>0</v>
      </c>
      <c r="J50" s="76" t="str">
        <f t="shared" si="6"/>
        <v/>
      </c>
      <c r="K50" s="60" t="str">
        <f t="shared" si="7"/>
        <v>No Change</v>
      </c>
      <c r="L50" s="64">
        <f t="shared" si="8"/>
        <v>18</v>
      </c>
      <c r="M50" s="95" t="s">
        <v>81</v>
      </c>
      <c r="N50" s="73">
        <v>0</v>
      </c>
      <c r="O50" s="29">
        <v>0</v>
      </c>
      <c r="P50"/>
      <c r="Q50"/>
    </row>
    <row r="51" spans="1:17" ht="15" x14ac:dyDescent="0.25">
      <c r="A51" s="1" t="s">
        <v>333</v>
      </c>
      <c r="B51" s="1" t="s">
        <v>308</v>
      </c>
      <c r="C51" s="1" t="s">
        <v>68</v>
      </c>
      <c r="D51" s="54">
        <v>45770</v>
      </c>
      <c r="E51" s="55" t="s">
        <v>304</v>
      </c>
      <c r="F51" s="1" t="b">
        <f t="shared" si="0"/>
        <v>0</v>
      </c>
      <c r="J51" s="76" t="str">
        <f t="shared" si="6"/>
        <v/>
      </c>
      <c r="K51" s="60" t="str">
        <f t="shared" si="7"/>
        <v>No Change</v>
      </c>
      <c r="L51" s="64">
        <f t="shared" si="8"/>
        <v>18</v>
      </c>
      <c r="M51" s="96" t="s">
        <v>76</v>
      </c>
      <c r="N51" s="73">
        <v>0</v>
      </c>
      <c r="O51" s="29">
        <v>0</v>
      </c>
      <c r="P51"/>
      <c r="Q51"/>
    </row>
    <row r="52" spans="1:17" ht="15" x14ac:dyDescent="0.25">
      <c r="A52" s="1" t="s">
        <v>334</v>
      </c>
      <c r="B52" s="1" t="s">
        <v>308</v>
      </c>
      <c r="C52" s="1" t="s">
        <v>70</v>
      </c>
      <c r="D52" s="54">
        <v>45770</v>
      </c>
      <c r="E52" s="55" t="s">
        <v>304</v>
      </c>
      <c r="F52" s="1" t="b">
        <f t="shared" si="0"/>
        <v>0</v>
      </c>
      <c r="J52" s="76">
        <f t="shared" si="6"/>
        <v>0.20384951881014879</v>
      </c>
      <c r="K52" s="60" t="str">
        <f t="shared" si="7"/>
        <v>Inc</v>
      </c>
      <c r="L52" s="64">
        <f t="shared" si="8"/>
        <v>5</v>
      </c>
      <c r="M52" s="96" t="s">
        <v>11</v>
      </c>
      <c r="N52" s="73">
        <v>31.75</v>
      </c>
      <c r="O52" s="29">
        <v>38.222222222222221</v>
      </c>
      <c r="P52"/>
      <c r="Q52"/>
    </row>
    <row r="53" spans="1:17" ht="15" x14ac:dyDescent="0.25">
      <c r="A53" s="1" t="s">
        <v>319</v>
      </c>
      <c r="B53" s="1" t="s">
        <v>308</v>
      </c>
      <c r="C53" s="1" t="s">
        <v>69</v>
      </c>
      <c r="D53" s="54">
        <v>45770</v>
      </c>
      <c r="E53" s="55">
        <v>50</v>
      </c>
      <c r="F53" s="1" t="b">
        <f t="shared" si="0"/>
        <v>0</v>
      </c>
      <c r="J53" s="76">
        <f t="shared" si="6"/>
        <v>-1.6765375854214004E-2</v>
      </c>
      <c r="K53" s="60" t="str">
        <f t="shared" si="7"/>
        <v>Dec</v>
      </c>
      <c r="L53" s="64">
        <f t="shared" si="8"/>
        <v>12</v>
      </c>
      <c r="M53" s="96" t="s">
        <v>15</v>
      </c>
      <c r="N53" s="73">
        <v>22.171717171717169</v>
      </c>
      <c r="O53" s="29">
        <v>21.8</v>
      </c>
      <c r="P53"/>
      <c r="Q53"/>
    </row>
    <row r="54" spans="1:17" ht="15" x14ac:dyDescent="0.25">
      <c r="A54" s="1" t="s">
        <v>314</v>
      </c>
      <c r="B54" s="1" t="s">
        <v>308</v>
      </c>
      <c r="C54" s="1" t="s">
        <v>70</v>
      </c>
      <c r="D54" s="54">
        <v>45770</v>
      </c>
      <c r="E54" s="55">
        <v>46.5</v>
      </c>
      <c r="F54" s="1" t="b">
        <f t="shared" si="0"/>
        <v>0</v>
      </c>
      <c r="J54" s="76">
        <f t="shared" si="6"/>
        <v>0</v>
      </c>
      <c r="K54" s="60" t="str">
        <f t="shared" si="7"/>
        <v>No Change</v>
      </c>
      <c r="L54" s="64">
        <f t="shared" si="8"/>
        <v>14</v>
      </c>
      <c r="M54" s="96" t="s">
        <v>24</v>
      </c>
      <c r="N54" s="73">
        <v>20</v>
      </c>
      <c r="O54" s="29">
        <v>20</v>
      </c>
      <c r="P54"/>
      <c r="Q54"/>
    </row>
    <row r="55" spans="1:17" ht="15" x14ac:dyDescent="0.25">
      <c r="A55" s="1" t="s">
        <v>310</v>
      </c>
      <c r="B55" s="1" t="s">
        <v>308</v>
      </c>
      <c r="C55" s="1" t="s">
        <v>70</v>
      </c>
      <c r="D55" s="54">
        <v>45770</v>
      </c>
      <c r="E55" s="55">
        <v>41.971428571428568</v>
      </c>
      <c r="F55" s="1" t="b">
        <f t="shared" si="0"/>
        <v>0</v>
      </c>
      <c r="J55" s="76">
        <f t="shared" si="6"/>
        <v>0.96363636363636362</v>
      </c>
      <c r="K55" s="60" t="str">
        <f t="shared" si="7"/>
        <v>Inc</v>
      </c>
      <c r="L55" s="64">
        <f t="shared" si="8"/>
        <v>8</v>
      </c>
      <c r="M55" s="96" t="s">
        <v>71</v>
      </c>
      <c r="N55" s="73">
        <v>13.75</v>
      </c>
      <c r="O55" s="29">
        <v>27</v>
      </c>
      <c r="P55"/>
      <c r="Q55"/>
    </row>
    <row r="56" spans="1:17" ht="15" x14ac:dyDescent="0.25">
      <c r="A56" s="1" t="s">
        <v>311</v>
      </c>
      <c r="B56" s="1" t="s">
        <v>308</v>
      </c>
      <c r="C56" s="1" t="s">
        <v>68</v>
      </c>
      <c r="D56" s="54">
        <v>45770</v>
      </c>
      <c r="E56" s="55">
        <v>37.404761904761905</v>
      </c>
      <c r="F56" s="1" t="b">
        <f t="shared" si="0"/>
        <v>0</v>
      </c>
      <c r="J56" s="76">
        <f t="shared" si="6"/>
        <v>0.10671936758893286</v>
      </c>
      <c r="K56" s="60" t="str">
        <f t="shared" si="7"/>
        <v>Inc</v>
      </c>
      <c r="L56" s="64">
        <f t="shared" si="8"/>
        <v>17</v>
      </c>
      <c r="M56" s="96" t="s">
        <v>22</v>
      </c>
      <c r="N56" s="73">
        <v>11.5</v>
      </c>
      <c r="O56" s="29">
        <v>12.727272727272727</v>
      </c>
      <c r="P56"/>
      <c r="Q56"/>
    </row>
    <row r="57" spans="1:17" ht="15" x14ac:dyDescent="0.25">
      <c r="A57" s="1" t="s">
        <v>309</v>
      </c>
      <c r="B57" s="1" t="s">
        <v>308</v>
      </c>
      <c r="C57" s="1" t="s">
        <v>68</v>
      </c>
      <c r="D57" s="54">
        <v>45770</v>
      </c>
      <c r="E57" s="55">
        <v>35.595238095238095</v>
      </c>
      <c r="F57" s="1" t="b">
        <f t="shared" si="0"/>
        <v>0</v>
      </c>
      <c r="J57" s="76" t="str">
        <f t="shared" si="6"/>
        <v/>
      </c>
      <c r="K57" s="60" t="str">
        <f t="shared" si="7"/>
        <v>No Change</v>
      </c>
      <c r="L57" s="64">
        <f t="shared" si="8"/>
        <v>18</v>
      </c>
      <c r="M57" s="96" t="s">
        <v>75</v>
      </c>
      <c r="N57" s="73">
        <v>0</v>
      </c>
      <c r="O57" s="29">
        <v>0</v>
      </c>
      <c r="P57"/>
      <c r="Q57"/>
    </row>
    <row r="58" spans="1:17" ht="15" x14ac:dyDescent="0.25">
      <c r="A58" s="1" t="s">
        <v>316</v>
      </c>
      <c r="B58" s="1" t="s">
        <v>308</v>
      </c>
      <c r="C58" s="1" t="s">
        <v>69</v>
      </c>
      <c r="D58" s="54">
        <v>45770</v>
      </c>
      <c r="E58" s="55">
        <v>32</v>
      </c>
      <c r="F58" s="1" t="b">
        <f t="shared" si="0"/>
        <v>0</v>
      </c>
      <c r="J58" s="76" t="str">
        <f t="shared" si="6"/>
        <v/>
      </c>
      <c r="K58" s="60" t="str">
        <f t="shared" si="7"/>
        <v>No Change</v>
      </c>
      <c r="L58" s="64">
        <f t="shared" si="8"/>
        <v>18</v>
      </c>
      <c r="M58" s="96" t="s">
        <v>74</v>
      </c>
      <c r="N58" s="73">
        <v>0</v>
      </c>
      <c r="O58" s="29">
        <v>0</v>
      </c>
      <c r="P58"/>
      <c r="Q58"/>
    </row>
    <row r="59" spans="1:17" ht="15" x14ac:dyDescent="0.25">
      <c r="A59" s="1" t="s">
        <v>320</v>
      </c>
      <c r="B59" s="1" t="s">
        <v>308</v>
      </c>
      <c r="C59" s="1" t="s">
        <v>69</v>
      </c>
      <c r="D59" s="54">
        <v>45770</v>
      </c>
      <c r="E59" s="55">
        <v>25</v>
      </c>
      <c r="F59" s="1" t="b">
        <f t="shared" si="0"/>
        <v>0</v>
      </c>
      <c r="J59" s="76">
        <f t="shared" si="6"/>
        <v>-0.10695876288659778</v>
      </c>
      <c r="K59" s="60" t="str">
        <f t="shared" si="7"/>
        <v>Dec</v>
      </c>
      <c r="L59" s="64">
        <f t="shared" si="8"/>
        <v>9</v>
      </c>
      <c r="M59" s="96" t="s">
        <v>21</v>
      </c>
      <c r="N59" s="73">
        <v>28.97402597402597</v>
      </c>
      <c r="O59" s="29">
        <v>25.875</v>
      </c>
      <c r="P59"/>
      <c r="Q59"/>
    </row>
    <row r="60" spans="1:17" ht="15" x14ac:dyDescent="0.25">
      <c r="A60" s="1" t="s">
        <v>317</v>
      </c>
      <c r="B60" s="1" t="s">
        <v>308</v>
      </c>
      <c r="C60" s="1" t="s">
        <v>70</v>
      </c>
      <c r="D60" s="54">
        <v>45770</v>
      </c>
      <c r="E60" s="55">
        <v>24.085714285714285</v>
      </c>
      <c r="F60" s="1" t="b">
        <f t="shared" si="0"/>
        <v>0</v>
      </c>
      <c r="J60" s="76">
        <f t="shared" si="6"/>
        <v>-7.5932333717801948E-3</v>
      </c>
      <c r="K60" s="60" t="str">
        <f t="shared" si="7"/>
        <v>Dec</v>
      </c>
      <c r="L60" s="64">
        <f t="shared" si="8"/>
        <v>2</v>
      </c>
      <c r="M60" s="96" t="s">
        <v>14</v>
      </c>
      <c r="N60" s="73">
        <v>47.290909090909096</v>
      </c>
      <c r="O60" s="29">
        <v>46.93181818181818</v>
      </c>
      <c r="P60"/>
      <c r="Q60"/>
    </row>
    <row r="61" spans="1:17" ht="15.75" thickBot="1" x14ac:dyDescent="0.3">
      <c r="A61" s="1" t="s">
        <v>312</v>
      </c>
      <c r="B61" s="1" t="s">
        <v>308</v>
      </c>
      <c r="C61" s="1" t="s">
        <v>68</v>
      </c>
      <c r="D61" s="54">
        <v>45770</v>
      </c>
      <c r="E61" s="55">
        <v>23.428571428571427</v>
      </c>
      <c r="F61" s="1" t="b">
        <f t="shared" si="0"/>
        <v>0</v>
      </c>
      <c r="J61" s="76">
        <f t="shared" si="6"/>
        <v>-8.3333333333333148E-2</v>
      </c>
      <c r="K61" s="60" t="str">
        <f t="shared" si="7"/>
        <v>Dec</v>
      </c>
      <c r="L61" s="64">
        <f t="shared" si="8"/>
        <v>11</v>
      </c>
      <c r="M61" s="97" t="s">
        <v>17</v>
      </c>
      <c r="N61" s="74">
        <v>24.09090909090909</v>
      </c>
      <c r="O61" s="30">
        <v>22.083333333333336</v>
      </c>
      <c r="P61"/>
      <c r="Q61"/>
    </row>
    <row r="62" spans="1:17" ht="15" x14ac:dyDescent="0.25">
      <c r="A62" s="1" t="s">
        <v>313</v>
      </c>
      <c r="B62" s="1" t="s">
        <v>308</v>
      </c>
      <c r="C62" s="1" t="s">
        <v>69</v>
      </c>
      <c r="D62" s="54">
        <v>45770</v>
      </c>
      <c r="E62" s="55">
        <v>21.333333333333332</v>
      </c>
      <c r="F62" s="1" t="b">
        <f t="shared" si="0"/>
        <v>0</v>
      </c>
      <c r="J62" s="76" t="str">
        <f t="shared" si="6"/>
        <v/>
      </c>
      <c r="K62" s="67" t="str">
        <f t="shared" ref="K62" si="9">IF(ISBLANK(M62),"",IF(O62&gt;N62,"Inc",IF(O62&lt;N62,"Dec","No Change")))</f>
        <v/>
      </c>
      <c r="L62" s="68" t="str">
        <f t="shared" si="8"/>
        <v/>
      </c>
      <c r="M62"/>
      <c r="N62"/>
      <c r="O62"/>
      <c r="P62"/>
      <c r="Q62"/>
    </row>
    <row r="63" spans="1:17" ht="15" x14ac:dyDescent="0.25">
      <c r="A63" s="1" t="s">
        <v>307</v>
      </c>
      <c r="B63" s="1" t="s">
        <v>308</v>
      </c>
      <c r="C63" s="1" t="s">
        <v>70</v>
      </c>
      <c r="D63" s="54">
        <v>45770</v>
      </c>
      <c r="E63" s="55">
        <v>15.166666666666666</v>
      </c>
      <c r="F63" s="1" t="b">
        <f t="shared" si="0"/>
        <v>0</v>
      </c>
      <c r="J63" s="76" t="str">
        <f t="shared" si="6"/>
        <v/>
      </c>
      <c r="K63" s="67" t="str">
        <f t="shared" ref="K63:K65" si="10">IF(ISBLANK(M63),"",IF(O63&gt;N63,"Inc",IF(O63&lt;N63,"Dec","No Change")))</f>
        <v/>
      </c>
      <c r="L63" s="68" t="str">
        <f t="shared" si="8"/>
        <v/>
      </c>
      <c r="M63"/>
      <c r="N63"/>
      <c r="O63"/>
      <c r="P63"/>
      <c r="Q63"/>
    </row>
    <row r="64" spans="1:17" ht="15" x14ac:dyDescent="0.25">
      <c r="A64" s="1" t="s">
        <v>322</v>
      </c>
      <c r="B64" s="1" t="s">
        <v>308</v>
      </c>
      <c r="D64" s="54">
        <v>45770</v>
      </c>
      <c r="E64" s="55">
        <v>15</v>
      </c>
      <c r="F64" s="1" t="b">
        <f t="shared" si="0"/>
        <v>0</v>
      </c>
      <c r="J64" s="76" t="str">
        <f t="shared" si="6"/>
        <v/>
      </c>
      <c r="K64" s="67" t="str">
        <f t="shared" si="10"/>
        <v/>
      </c>
      <c r="L64" s="68" t="str">
        <f t="shared" si="8"/>
        <v/>
      </c>
      <c r="M64"/>
      <c r="N64"/>
      <c r="O64"/>
      <c r="P64"/>
      <c r="Q64"/>
    </row>
    <row r="65" spans="1:17" ht="15" x14ac:dyDescent="0.25">
      <c r="A65" s="1" t="s">
        <v>321</v>
      </c>
      <c r="B65" s="1" t="s">
        <v>308</v>
      </c>
      <c r="C65" s="1" t="s">
        <v>70</v>
      </c>
      <c r="D65" s="54">
        <v>45770</v>
      </c>
      <c r="E65" s="55">
        <v>13.5</v>
      </c>
      <c r="F65" s="1" t="b">
        <f t="shared" si="0"/>
        <v>0</v>
      </c>
      <c r="K65" s="51" t="str">
        <f t="shared" si="10"/>
        <v/>
      </c>
      <c r="L65" s="51" t="str">
        <f t="shared" si="8"/>
        <v/>
      </c>
      <c r="M65"/>
      <c r="N65"/>
      <c r="O65"/>
      <c r="P65"/>
      <c r="Q65"/>
    </row>
    <row r="66" spans="1:17" ht="15.75" thickBot="1" x14ac:dyDescent="0.3">
      <c r="A66" s="1" t="s">
        <v>318</v>
      </c>
      <c r="B66" s="1" t="s">
        <v>308</v>
      </c>
      <c r="C66" s="1" t="s">
        <v>69</v>
      </c>
      <c r="D66" s="54">
        <v>45770</v>
      </c>
      <c r="E66" s="55">
        <v>12.5</v>
      </c>
      <c r="F66" s="1" t="b">
        <f t="shared" si="0"/>
        <v>0</v>
      </c>
      <c r="K66" s="51" t="str">
        <f t="shared" ref="K66" si="11">IF(ISBLANK(M66),"",IF(O66&gt;N66,"Inc",IF(O66&lt;N66,"Dec","No Change")))</f>
        <v/>
      </c>
      <c r="L66" s="51" t="str">
        <f t="shared" si="8"/>
        <v/>
      </c>
      <c r="M66"/>
      <c r="N66"/>
      <c r="O66"/>
      <c r="P66"/>
    </row>
    <row r="67" spans="1:17" x14ac:dyDescent="0.2">
      <c r="A67" s="1" t="s">
        <v>315</v>
      </c>
      <c r="B67" s="1" t="s">
        <v>308</v>
      </c>
      <c r="C67" s="1" t="s">
        <v>68</v>
      </c>
      <c r="D67" s="54">
        <v>45770</v>
      </c>
      <c r="E67" s="55">
        <v>9.6190476190476186</v>
      </c>
      <c r="F67" s="1" t="b">
        <f t="shared" ref="F67:F130" si="12">IF(
  MAX(IF(($A$2:$A$2000=A67), $D$2:$D$2000)) = MAX(IF(($A$2:$A$2000=A67) * ($D$2:$D$2000=MAX(IF($A$2:$A$2000=A67, $D$2:$D$2000))), $E$2:$E$2000)),
  MAX(IF(($A$2:$A$2000=A67) * ($D$2:$D$2000=MAX(IF($A$2:$A$2000=A67, $D$2:$D$2000))), $E$2:$E$2000)) &gt;= $O$1,
  FALSE
)</f>
        <v>0</v>
      </c>
    </row>
    <row r="68" spans="1:17" x14ac:dyDescent="0.2">
      <c r="A68" s="1" t="s">
        <v>323</v>
      </c>
      <c r="B68" s="1" t="s">
        <v>308</v>
      </c>
      <c r="C68" s="1" t="s">
        <v>68</v>
      </c>
      <c r="D68" s="54">
        <v>45770</v>
      </c>
      <c r="E68" s="55">
        <v>8.5</v>
      </c>
      <c r="F68" s="1" t="b">
        <f t="shared" si="12"/>
        <v>0</v>
      </c>
    </row>
    <row r="69" spans="1:17" x14ac:dyDescent="0.2">
      <c r="A69" s="1" t="s">
        <v>324</v>
      </c>
      <c r="B69" s="1" t="s">
        <v>308</v>
      </c>
      <c r="C69" s="1" t="s">
        <v>69</v>
      </c>
      <c r="D69" s="54">
        <v>45770</v>
      </c>
      <c r="E69" s="55">
        <v>0</v>
      </c>
      <c r="F69" s="1" t="b">
        <f t="shared" si="12"/>
        <v>0</v>
      </c>
    </row>
    <row r="70" spans="1:17" x14ac:dyDescent="0.2">
      <c r="A70" s="1" t="s">
        <v>325</v>
      </c>
      <c r="B70" s="1" t="s">
        <v>308</v>
      </c>
      <c r="C70" s="1" t="s">
        <v>69</v>
      </c>
      <c r="D70" s="54">
        <v>45770</v>
      </c>
      <c r="E70" s="55">
        <v>0</v>
      </c>
      <c r="F70" s="1" t="b">
        <f t="shared" si="12"/>
        <v>0</v>
      </c>
    </row>
    <row r="71" spans="1:17" x14ac:dyDescent="0.2">
      <c r="A71" s="1" t="s">
        <v>71</v>
      </c>
      <c r="B71" s="1" t="s">
        <v>12</v>
      </c>
      <c r="C71" s="1" t="s">
        <v>70</v>
      </c>
      <c r="D71" s="54">
        <v>45770</v>
      </c>
      <c r="E71" s="55" t="s">
        <v>304</v>
      </c>
      <c r="F71" s="1" t="b">
        <f t="shared" si="12"/>
        <v>0</v>
      </c>
    </row>
    <row r="72" spans="1:17" x14ac:dyDescent="0.2">
      <c r="A72" s="1" t="s">
        <v>74</v>
      </c>
      <c r="B72" s="1" t="s">
        <v>12</v>
      </c>
      <c r="C72" s="1" t="s">
        <v>68</v>
      </c>
      <c r="D72" s="54">
        <v>45770</v>
      </c>
      <c r="E72" s="55" t="s">
        <v>304</v>
      </c>
      <c r="F72" s="1" t="b">
        <f t="shared" si="12"/>
        <v>0</v>
      </c>
    </row>
    <row r="73" spans="1:17" x14ac:dyDescent="0.2">
      <c r="A73" s="1" t="s">
        <v>75</v>
      </c>
      <c r="B73" s="1" t="s">
        <v>12</v>
      </c>
      <c r="C73" s="1" t="s">
        <v>70</v>
      </c>
      <c r="D73" s="54">
        <v>45770</v>
      </c>
      <c r="E73" s="55" t="s">
        <v>304</v>
      </c>
      <c r="F73" s="1" t="b">
        <f t="shared" si="12"/>
        <v>0</v>
      </c>
    </row>
    <row r="74" spans="1:17" x14ac:dyDescent="0.2">
      <c r="A74" s="1" t="s">
        <v>76</v>
      </c>
      <c r="B74" s="1" t="s">
        <v>12</v>
      </c>
      <c r="C74" s="1" t="s">
        <v>69</v>
      </c>
      <c r="D74" s="54">
        <v>45770</v>
      </c>
      <c r="E74" s="55" t="s">
        <v>304</v>
      </c>
      <c r="F74" s="1" t="b">
        <f t="shared" si="12"/>
        <v>0</v>
      </c>
    </row>
    <row r="75" spans="1:17" x14ac:dyDescent="0.2">
      <c r="A75" s="1" t="s">
        <v>81</v>
      </c>
      <c r="B75" s="1" t="s">
        <v>12</v>
      </c>
      <c r="C75" s="1" t="s">
        <v>69</v>
      </c>
      <c r="D75" s="54">
        <v>45770</v>
      </c>
      <c r="E75" s="55" t="s">
        <v>304</v>
      </c>
      <c r="F75" s="1" t="b">
        <f t="shared" si="12"/>
        <v>0</v>
      </c>
    </row>
    <row r="76" spans="1:17" x14ac:dyDescent="0.2">
      <c r="A76" s="1" t="s">
        <v>82</v>
      </c>
      <c r="B76" s="1" t="s">
        <v>12</v>
      </c>
      <c r="C76" s="1" t="s">
        <v>70</v>
      </c>
      <c r="D76" s="54">
        <v>45770</v>
      </c>
      <c r="E76" s="55" t="s">
        <v>304</v>
      </c>
      <c r="F76" s="1" t="b">
        <f t="shared" si="12"/>
        <v>0</v>
      </c>
    </row>
    <row r="77" spans="1:17" x14ac:dyDescent="0.2">
      <c r="A77" s="1" t="s">
        <v>85</v>
      </c>
      <c r="B77" s="1" t="s">
        <v>12</v>
      </c>
      <c r="C77" s="1" t="s">
        <v>69</v>
      </c>
      <c r="D77" s="54">
        <v>45770</v>
      </c>
      <c r="E77" s="55" t="s">
        <v>304</v>
      </c>
      <c r="F77" s="1" t="b">
        <f t="shared" si="12"/>
        <v>0</v>
      </c>
    </row>
    <row r="78" spans="1:17" x14ac:dyDescent="0.2">
      <c r="A78" s="1" t="s">
        <v>86</v>
      </c>
      <c r="B78" s="1" t="s">
        <v>12</v>
      </c>
      <c r="C78" s="1" t="s">
        <v>69</v>
      </c>
      <c r="D78" s="54">
        <v>45770</v>
      </c>
      <c r="E78" s="55" t="s">
        <v>304</v>
      </c>
      <c r="F78" s="1" t="b">
        <f t="shared" si="12"/>
        <v>0</v>
      </c>
    </row>
    <row r="79" spans="1:17" x14ac:dyDescent="0.2">
      <c r="A79" s="1" t="s">
        <v>13</v>
      </c>
      <c r="B79" s="1" t="s">
        <v>12</v>
      </c>
      <c r="C79" s="1" t="s">
        <v>69</v>
      </c>
      <c r="D79" s="54">
        <v>45770</v>
      </c>
      <c r="E79" s="55">
        <v>42.857142857142854</v>
      </c>
      <c r="F79" s="1" t="b">
        <f t="shared" si="12"/>
        <v>0</v>
      </c>
    </row>
    <row r="80" spans="1:17" x14ac:dyDescent="0.2">
      <c r="A80" s="1" t="s">
        <v>11</v>
      </c>
      <c r="B80" s="1" t="s">
        <v>12</v>
      </c>
      <c r="C80" s="1" t="s">
        <v>68</v>
      </c>
      <c r="D80" s="54">
        <v>45770</v>
      </c>
      <c r="E80" s="55">
        <v>35.214285714285715</v>
      </c>
      <c r="F80" s="1" t="b">
        <f t="shared" si="12"/>
        <v>0</v>
      </c>
    </row>
    <row r="81" spans="1:6" x14ac:dyDescent="0.2">
      <c r="A81" s="1" t="s">
        <v>14</v>
      </c>
      <c r="B81" s="1" t="s">
        <v>12</v>
      </c>
      <c r="C81" s="1" t="s">
        <v>68</v>
      </c>
      <c r="D81" s="54">
        <v>45770</v>
      </c>
      <c r="E81" s="55">
        <v>34.61904761904762</v>
      </c>
      <c r="F81" s="1" t="b">
        <f t="shared" si="12"/>
        <v>0</v>
      </c>
    </row>
    <row r="82" spans="1:6" x14ac:dyDescent="0.2">
      <c r="A82" s="1" t="s">
        <v>16</v>
      </c>
      <c r="B82" s="1" t="s">
        <v>12</v>
      </c>
      <c r="C82" s="1" t="s">
        <v>69</v>
      </c>
      <c r="D82" s="54">
        <v>45770</v>
      </c>
      <c r="E82" s="55">
        <v>33.999999999999993</v>
      </c>
      <c r="F82" s="1" t="b">
        <f t="shared" si="12"/>
        <v>0</v>
      </c>
    </row>
    <row r="83" spans="1:6" x14ac:dyDescent="0.2">
      <c r="A83" s="1" t="s">
        <v>21</v>
      </c>
      <c r="B83" s="1" t="s">
        <v>12</v>
      </c>
      <c r="C83" s="1" t="s">
        <v>70</v>
      </c>
      <c r="D83" s="54">
        <v>45770</v>
      </c>
      <c r="E83" s="55">
        <v>33.714285714285715</v>
      </c>
      <c r="F83" s="1" t="b">
        <f t="shared" si="12"/>
        <v>0</v>
      </c>
    </row>
    <row r="84" spans="1:6" x14ac:dyDescent="0.2">
      <c r="A84" s="1" t="s">
        <v>18</v>
      </c>
      <c r="B84" s="1" t="s">
        <v>12</v>
      </c>
      <c r="C84" s="1" t="s">
        <v>70</v>
      </c>
      <c r="D84" s="54">
        <v>45770</v>
      </c>
      <c r="E84" s="55">
        <v>32.714285714285715</v>
      </c>
      <c r="F84" s="1" t="b">
        <f t="shared" si="12"/>
        <v>0</v>
      </c>
    </row>
    <row r="85" spans="1:6" x14ac:dyDescent="0.2">
      <c r="A85" s="1" t="s">
        <v>19</v>
      </c>
      <c r="B85" s="1" t="s">
        <v>12</v>
      </c>
      <c r="C85" s="1" t="s">
        <v>68</v>
      </c>
      <c r="D85" s="54">
        <v>45770</v>
      </c>
      <c r="E85" s="55">
        <v>31.785714285714288</v>
      </c>
      <c r="F85" s="1" t="b">
        <f t="shared" si="12"/>
        <v>0</v>
      </c>
    </row>
    <row r="86" spans="1:6" x14ac:dyDescent="0.2">
      <c r="A86" s="1" t="s">
        <v>15</v>
      </c>
      <c r="B86" s="1" t="s">
        <v>12</v>
      </c>
      <c r="C86" s="1" t="s">
        <v>68</v>
      </c>
      <c r="D86" s="54">
        <v>45770</v>
      </c>
      <c r="E86" s="55">
        <v>31.142857142857142</v>
      </c>
      <c r="F86" s="1" t="b">
        <f t="shared" si="12"/>
        <v>0</v>
      </c>
    </row>
    <row r="87" spans="1:6" x14ac:dyDescent="0.2">
      <c r="A87" s="1" t="s">
        <v>17</v>
      </c>
      <c r="B87" s="1" t="s">
        <v>12</v>
      </c>
      <c r="C87" s="1" t="s">
        <v>69</v>
      </c>
      <c r="D87" s="54">
        <v>45770</v>
      </c>
      <c r="E87" s="55">
        <v>27.142857142857142</v>
      </c>
      <c r="F87" s="1" t="b">
        <f t="shared" si="12"/>
        <v>0</v>
      </c>
    </row>
    <row r="88" spans="1:6" x14ac:dyDescent="0.2">
      <c r="A88" s="1" t="s">
        <v>20</v>
      </c>
      <c r="B88" s="1" t="s">
        <v>12</v>
      </c>
      <c r="C88" s="1" t="s">
        <v>70</v>
      </c>
      <c r="D88" s="54">
        <v>45770</v>
      </c>
      <c r="E88" s="55">
        <v>20.171428571428571</v>
      </c>
      <c r="F88" s="1" t="b">
        <f t="shared" si="12"/>
        <v>0</v>
      </c>
    </row>
    <row r="89" spans="1:6" x14ac:dyDescent="0.2">
      <c r="A89" s="1" t="s">
        <v>24</v>
      </c>
      <c r="B89" s="1" t="s">
        <v>12</v>
      </c>
      <c r="C89" s="1" t="s">
        <v>69</v>
      </c>
      <c r="D89" s="54">
        <v>45770</v>
      </c>
      <c r="E89" s="55">
        <v>20</v>
      </c>
      <c r="F89" s="1" t="b">
        <f t="shared" si="12"/>
        <v>0</v>
      </c>
    </row>
    <row r="90" spans="1:6" x14ac:dyDescent="0.2">
      <c r="A90" s="1" t="s">
        <v>23</v>
      </c>
      <c r="B90" s="1" t="s">
        <v>12</v>
      </c>
      <c r="C90" s="1" t="s">
        <v>68</v>
      </c>
      <c r="D90" s="54">
        <v>45770</v>
      </c>
      <c r="E90" s="55">
        <v>18.3</v>
      </c>
      <c r="F90" s="1" t="b">
        <f t="shared" si="12"/>
        <v>0</v>
      </c>
    </row>
    <row r="91" spans="1:6" x14ac:dyDescent="0.2">
      <c r="A91" s="1" t="s">
        <v>79</v>
      </c>
      <c r="B91" s="1" t="s">
        <v>12</v>
      </c>
      <c r="C91" s="1" t="s">
        <v>70</v>
      </c>
      <c r="D91" s="54">
        <v>45770</v>
      </c>
      <c r="E91" s="55">
        <v>15</v>
      </c>
      <c r="F91" s="1" t="b">
        <f t="shared" si="12"/>
        <v>0</v>
      </c>
    </row>
    <row r="92" spans="1:6" x14ac:dyDescent="0.2">
      <c r="A92" s="1" t="s">
        <v>22</v>
      </c>
      <c r="B92" s="1" t="s">
        <v>12</v>
      </c>
      <c r="C92" s="1" t="s">
        <v>69</v>
      </c>
      <c r="D92" s="54">
        <v>45770</v>
      </c>
      <c r="E92" s="55">
        <v>10.833333333333332</v>
      </c>
      <c r="F92" s="1" t="b">
        <f t="shared" si="12"/>
        <v>0</v>
      </c>
    </row>
    <row r="93" spans="1:6" x14ac:dyDescent="0.2">
      <c r="A93" s="1" t="s">
        <v>163</v>
      </c>
      <c r="B93" s="1" t="s">
        <v>152</v>
      </c>
      <c r="C93" s="1" t="s">
        <v>69</v>
      </c>
      <c r="D93" s="54">
        <v>45770</v>
      </c>
      <c r="E93" s="55" t="s">
        <v>304</v>
      </c>
      <c r="F93" s="1" t="b">
        <f t="shared" si="12"/>
        <v>0</v>
      </c>
    </row>
    <row r="94" spans="1:6" x14ac:dyDescent="0.2">
      <c r="A94" s="1" t="s">
        <v>179</v>
      </c>
      <c r="B94" s="1" t="s">
        <v>152</v>
      </c>
      <c r="C94" s="1" t="s">
        <v>68</v>
      </c>
      <c r="D94" s="54">
        <v>45770</v>
      </c>
      <c r="E94" s="55" t="s">
        <v>304</v>
      </c>
      <c r="F94" s="1" t="b">
        <f t="shared" si="12"/>
        <v>0</v>
      </c>
    </row>
    <row r="95" spans="1:6" x14ac:dyDescent="0.2">
      <c r="A95" s="1" t="s">
        <v>188</v>
      </c>
      <c r="B95" s="1" t="s">
        <v>152</v>
      </c>
      <c r="C95" s="1" t="s">
        <v>69</v>
      </c>
      <c r="D95" s="54">
        <v>45770</v>
      </c>
      <c r="E95" s="55" t="s">
        <v>304</v>
      </c>
      <c r="F95" s="1" t="b">
        <f t="shared" si="12"/>
        <v>0</v>
      </c>
    </row>
    <row r="96" spans="1:6" x14ac:dyDescent="0.2">
      <c r="A96" s="1" t="s">
        <v>192</v>
      </c>
      <c r="B96" s="1" t="s">
        <v>152</v>
      </c>
      <c r="C96" s="1" t="s">
        <v>69</v>
      </c>
      <c r="D96" s="54">
        <v>45770</v>
      </c>
      <c r="E96" s="55" t="s">
        <v>304</v>
      </c>
      <c r="F96" s="1" t="b">
        <f t="shared" si="12"/>
        <v>0</v>
      </c>
    </row>
    <row r="97" spans="1:6" x14ac:dyDescent="0.2">
      <c r="A97" s="1" t="s">
        <v>193</v>
      </c>
      <c r="B97" s="1" t="s">
        <v>152</v>
      </c>
      <c r="C97" s="1" t="s">
        <v>68</v>
      </c>
      <c r="D97" s="54">
        <v>45770</v>
      </c>
      <c r="E97" s="55" t="s">
        <v>304</v>
      </c>
      <c r="F97" s="1" t="b">
        <f t="shared" si="12"/>
        <v>0</v>
      </c>
    </row>
    <row r="98" spans="1:6" x14ac:dyDescent="0.2">
      <c r="A98" s="1" t="s">
        <v>171</v>
      </c>
      <c r="B98" s="1" t="s">
        <v>152</v>
      </c>
      <c r="C98" s="1" t="s">
        <v>69</v>
      </c>
      <c r="D98" s="54">
        <v>45770</v>
      </c>
      <c r="E98" s="55">
        <v>45</v>
      </c>
      <c r="F98" s="1" t="b">
        <f t="shared" si="12"/>
        <v>0</v>
      </c>
    </row>
    <row r="99" spans="1:6" x14ac:dyDescent="0.2">
      <c r="A99" s="1" t="s">
        <v>151</v>
      </c>
      <c r="B99" s="1" t="s">
        <v>152</v>
      </c>
      <c r="C99" s="1" t="s">
        <v>70</v>
      </c>
      <c r="D99" s="54">
        <v>45770</v>
      </c>
      <c r="E99" s="55">
        <v>41.333333333333329</v>
      </c>
      <c r="F99" s="1" t="b">
        <f t="shared" si="12"/>
        <v>0</v>
      </c>
    </row>
    <row r="100" spans="1:6" x14ac:dyDescent="0.2">
      <c r="A100" s="1" t="s">
        <v>161</v>
      </c>
      <c r="B100" s="1" t="s">
        <v>152</v>
      </c>
      <c r="C100" s="1" t="s">
        <v>68</v>
      </c>
      <c r="D100" s="54">
        <v>45770</v>
      </c>
      <c r="E100" s="55">
        <v>31.523809523809526</v>
      </c>
      <c r="F100" s="1" t="b">
        <f t="shared" si="12"/>
        <v>0</v>
      </c>
    </row>
    <row r="101" spans="1:6" x14ac:dyDescent="0.2">
      <c r="A101" s="1" t="s">
        <v>153</v>
      </c>
      <c r="B101" s="1" t="s">
        <v>152</v>
      </c>
      <c r="C101" s="1" t="s">
        <v>68</v>
      </c>
      <c r="D101" s="54">
        <v>45770</v>
      </c>
      <c r="E101" s="55">
        <v>30.619047619047617</v>
      </c>
      <c r="F101" s="1" t="b">
        <f t="shared" si="12"/>
        <v>0</v>
      </c>
    </row>
    <row r="102" spans="1:6" x14ac:dyDescent="0.2">
      <c r="A102" s="1" t="s">
        <v>160</v>
      </c>
      <c r="B102" s="1" t="s">
        <v>152</v>
      </c>
      <c r="C102" s="1" t="s">
        <v>70</v>
      </c>
      <c r="D102" s="54">
        <v>45770</v>
      </c>
      <c r="E102" s="55">
        <v>30.238095238095241</v>
      </c>
      <c r="F102" s="1" t="b">
        <f t="shared" si="12"/>
        <v>0</v>
      </c>
    </row>
    <row r="103" spans="1:6" x14ac:dyDescent="0.2">
      <c r="A103" s="1" t="s">
        <v>194</v>
      </c>
      <c r="B103" s="1" t="s">
        <v>152</v>
      </c>
      <c r="C103" s="1" t="s">
        <v>69</v>
      </c>
      <c r="D103" s="54">
        <v>45770</v>
      </c>
      <c r="E103" s="55">
        <v>28.80952380952381</v>
      </c>
      <c r="F103" s="1" t="b">
        <f t="shared" si="12"/>
        <v>0</v>
      </c>
    </row>
    <row r="104" spans="1:6" x14ac:dyDescent="0.2">
      <c r="A104" s="1" t="s">
        <v>172</v>
      </c>
      <c r="B104" s="1" t="s">
        <v>152</v>
      </c>
      <c r="C104" s="1" t="s">
        <v>69</v>
      </c>
      <c r="D104" s="54">
        <v>45770</v>
      </c>
      <c r="E104" s="55">
        <v>26.5</v>
      </c>
      <c r="F104" s="1" t="b">
        <f t="shared" si="12"/>
        <v>0</v>
      </c>
    </row>
    <row r="105" spans="1:6" x14ac:dyDescent="0.2">
      <c r="A105" s="1" t="s">
        <v>167</v>
      </c>
      <c r="B105" s="1" t="s">
        <v>152</v>
      </c>
      <c r="C105" s="1" t="s">
        <v>68</v>
      </c>
      <c r="D105" s="54">
        <v>45770</v>
      </c>
      <c r="E105" s="55">
        <v>25.595238095238095</v>
      </c>
      <c r="F105" s="1" t="b">
        <f t="shared" si="12"/>
        <v>0</v>
      </c>
    </row>
    <row r="106" spans="1:6" x14ac:dyDescent="0.2">
      <c r="A106" s="1" t="s">
        <v>176</v>
      </c>
      <c r="B106" s="1" t="s">
        <v>152</v>
      </c>
      <c r="C106" s="1" t="s">
        <v>69</v>
      </c>
      <c r="D106" s="54">
        <v>45770</v>
      </c>
      <c r="E106" s="55">
        <v>24.833333333333336</v>
      </c>
      <c r="F106" s="1" t="b">
        <f t="shared" si="12"/>
        <v>0</v>
      </c>
    </row>
    <row r="107" spans="1:6" x14ac:dyDescent="0.2">
      <c r="A107" s="1" t="s">
        <v>162</v>
      </c>
      <c r="B107" s="1" t="s">
        <v>152</v>
      </c>
      <c r="C107" s="1" t="s">
        <v>69</v>
      </c>
      <c r="D107" s="54">
        <v>45770</v>
      </c>
      <c r="E107" s="55">
        <v>20</v>
      </c>
      <c r="F107" s="1" t="b">
        <f t="shared" si="12"/>
        <v>0</v>
      </c>
    </row>
    <row r="108" spans="1:6" x14ac:dyDescent="0.2">
      <c r="A108" s="1" t="s">
        <v>195</v>
      </c>
      <c r="B108" s="1" t="s">
        <v>152</v>
      </c>
      <c r="C108" s="1" t="s">
        <v>69</v>
      </c>
      <c r="D108" s="54">
        <v>45770</v>
      </c>
      <c r="E108" s="55">
        <v>16.666666666666664</v>
      </c>
      <c r="F108" s="1" t="b">
        <f t="shared" si="12"/>
        <v>0</v>
      </c>
    </row>
    <row r="109" spans="1:6" x14ac:dyDescent="0.2">
      <c r="A109" s="1" t="s">
        <v>164</v>
      </c>
      <c r="B109" s="1" t="s">
        <v>152</v>
      </c>
      <c r="C109" s="1" t="s">
        <v>70</v>
      </c>
      <c r="D109" s="54">
        <v>45770</v>
      </c>
      <c r="E109" s="55">
        <v>14.5</v>
      </c>
      <c r="F109" s="1" t="b">
        <f t="shared" si="12"/>
        <v>0</v>
      </c>
    </row>
    <row r="110" spans="1:6" x14ac:dyDescent="0.2">
      <c r="A110" s="1" t="s">
        <v>177</v>
      </c>
      <c r="B110" s="1" t="s">
        <v>152</v>
      </c>
      <c r="C110" s="1" t="s">
        <v>68</v>
      </c>
      <c r="D110" s="54">
        <v>45770</v>
      </c>
      <c r="E110" s="55">
        <v>5</v>
      </c>
      <c r="F110" s="1" t="b">
        <f t="shared" si="12"/>
        <v>0</v>
      </c>
    </row>
    <row r="111" spans="1:6" x14ac:dyDescent="0.2">
      <c r="A111" s="1" t="s">
        <v>182</v>
      </c>
      <c r="B111" s="1" t="s">
        <v>152</v>
      </c>
      <c r="C111" s="1" t="s">
        <v>70</v>
      </c>
      <c r="D111" s="54">
        <v>45770</v>
      </c>
      <c r="E111" s="55">
        <v>0</v>
      </c>
      <c r="F111" s="1" t="b">
        <f t="shared" si="12"/>
        <v>0</v>
      </c>
    </row>
    <row r="112" spans="1:6" x14ac:dyDescent="0.2">
      <c r="A112" s="1" t="s">
        <v>187</v>
      </c>
      <c r="B112" s="1" t="s">
        <v>152</v>
      </c>
      <c r="C112" s="1" t="s">
        <v>69</v>
      </c>
      <c r="D112" s="54">
        <v>45770</v>
      </c>
      <c r="E112" s="55">
        <v>0</v>
      </c>
      <c r="F112" s="1" t="b">
        <f t="shared" si="12"/>
        <v>0</v>
      </c>
    </row>
    <row r="113" spans="1:6" x14ac:dyDescent="0.2">
      <c r="A113" s="1" t="s">
        <v>74</v>
      </c>
      <c r="B113" s="1" t="s">
        <v>12</v>
      </c>
      <c r="C113" s="1" t="s">
        <v>68</v>
      </c>
      <c r="D113" s="54">
        <v>45771</v>
      </c>
      <c r="E113" s="55" t="s">
        <v>304</v>
      </c>
      <c r="F113" s="1" t="b">
        <f t="shared" si="12"/>
        <v>0</v>
      </c>
    </row>
    <row r="114" spans="1:6" x14ac:dyDescent="0.2">
      <c r="A114" s="1" t="s">
        <v>75</v>
      </c>
      <c r="B114" s="1" t="s">
        <v>12</v>
      </c>
      <c r="C114" s="1" t="s">
        <v>70</v>
      </c>
      <c r="D114" s="54">
        <v>45771</v>
      </c>
      <c r="E114" s="55" t="s">
        <v>304</v>
      </c>
      <c r="F114" s="1" t="b">
        <f t="shared" si="12"/>
        <v>0</v>
      </c>
    </row>
    <row r="115" spans="1:6" x14ac:dyDescent="0.2">
      <c r="A115" s="1" t="s">
        <v>76</v>
      </c>
      <c r="B115" s="1" t="s">
        <v>12</v>
      </c>
      <c r="C115" s="1" t="s">
        <v>69</v>
      </c>
      <c r="D115" s="54">
        <v>45771</v>
      </c>
      <c r="E115" s="55" t="s">
        <v>304</v>
      </c>
      <c r="F115" s="1" t="b">
        <f t="shared" si="12"/>
        <v>0</v>
      </c>
    </row>
    <row r="116" spans="1:6" x14ac:dyDescent="0.2">
      <c r="A116" s="1" t="s">
        <v>81</v>
      </c>
      <c r="B116" s="1" t="s">
        <v>12</v>
      </c>
      <c r="C116" s="1" t="s">
        <v>69</v>
      </c>
      <c r="D116" s="54">
        <v>45771</v>
      </c>
      <c r="E116" s="55" t="s">
        <v>304</v>
      </c>
      <c r="F116" s="1" t="b">
        <f t="shared" si="12"/>
        <v>0</v>
      </c>
    </row>
    <row r="117" spans="1:6" x14ac:dyDescent="0.2">
      <c r="A117" s="1" t="s">
        <v>82</v>
      </c>
      <c r="B117" s="1" t="s">
        <v>12</v>
      </c>
      <c r="C117" s="1" t="s">
        <v>70</v>
      </c>
      <c r="D117" s="54">
        <v>45771</v>
      </c>
      <c r="E117" s="55" t="s">
        <v>304</v>
      </c>
      <c r="F117" s="1" t="b">
        <f t="shared" si="12"/>
        <v>0</v>
      </c>
    </row>
    <row r="118" spans="1:6" x14ac:dyDescent="0.2">
      <c r="A118" s="1" t="s">
        <v>85</v>
      </c>
      <c r="B118" s="1" t="s">
        <v>12</v>
      </c>
      <c r="C118" s="1" t="s">
        <v>69</v>
      </c>
      <c r="D118" s="54">
        <v>45771</v>
      </c>
      <c r="E118" s="55" t="s">
        <v>304</v>
      </c>
      <c r="F118" s="1" t="b">
        <f t="shared" si="12"/>
        <v>0</v>
      </c>
    </row>
    <row r="119" spans="1:6" x14ac:dyDescent="0.2">
      <c r="A119" s="1" t="s">
        <v>86</v>
      </c>
      <c r="B119" s="1" t="s">
        <v>12</v>
      </c>
      <c r="C119" s="1" t="s">
        <v>69</v>
      </c>
      <c r="D119" s="54">
        <v>45771</v>
      </c>
      <c r="E119" s="55" t="s">
        <v>304</v>
      </c>
      <c r="F119" s="1" t="b">
        <f t="shared" si="12"/>
        <v>0</v>
      </c>
    </row>
    <row r="120" spans="1:6" x14ac:dyDescent="0.2">
      <c r="A120" s="1" t="s">
        <v>14</v>
      </c>
      <c r="B120" s="1" t="s">
        <v>12</v>
      </c>
      <c r="C120" s="1" t="s">
        <v>68</v>
      </c>
      <c r="D120" s="54">
        <v>45771</v>
      </c>
      <c r="E120" s="55">
        <v>39.321428571428569</v>
      </c>
      <c r="F120" s="1" t="b">
        <f t="shared" si="12"/>
        <v>0</v>
      </c>
    </row>
    <row r="121" spans="1:6" x14ac:dyDescent="0.2">
      <c r="A121" s="1" t="s">
        <v>13</v>
      </c>
      <c r="B121" s="1" t="s">
        <v>12</v>
      </c>
      <c r="C121" s="1" t="s">
        <v>69</v>
      </c>
      <c r="D121" s="54">
        <v>45771</v>
      </c>
      <c r="E121" s="55">
        <v>37.5</v>
      </c>
      <c r="F121" s="1" t="b">
        <f t="shared" si="12"/>
        <v>0</v>
      </c>
    </row>
    <row r="122" spans="1:6" x14ac:dyDescent="0.2">
      <c r="A122" s="1" t="s">
        <v>18</v>
      </c>
      <c r="B122" s="1" t="s">
        <v>12</v>
      </c>
      <c r="C122" s="1" t="s">
        <v>70</v>
      </c>
      <c r="D122" s="54">
        <v>45771</v>
      </c>
      <c r="E122" s="55">
        <v>37</v>
      </c>
      <c r="F122" s="1" t="b">
        <f t="shared" si="12"/>
        <v>0</v>
      </c>
    </row>
    <row r="123" spans="1:6" x14ac:dyDescent="0.2">
      <c r="A123" s="1" t="s">
        <v>21</v>
      </c>
      <c r="B123" s="1" t="s">
        <v>12</v>
      </c>
      <c r="C123" s="1" t="s">
        <v>70</v>
      </c>
      <c r="D123" s="54">
        <v>45771</v>
      </c>
      <c r="E123" s="55">
        <v>36.125</v>
      </c>
      <c r="F123" s="1" t="b">
        <f t="shared" si="12"/>
        <v>0</v>
      </c>
    </row>
    <row r="124" spans="1:6" x14ac:dyDescent="0.2">
      <c r="A124" s="1" t="s">
        <v>11</v>
      </c>
      <c r="B124" s="1" t="s">
        <v>12</v>
      </c>
      <c r="C124" s="1" t="s">
        <v>68</v>
      </c>
      <c r="D124" s="54">
        <v>45771</v>
      </c>
      <c r="E124" s="55">
        <v>30.517857142857142</v>
      </c>
      <c r="F124" s="1" t="b">
        <f t="shared" si="12"/>
        <v>0</v>
      </c>
    </row>
    <row r="125" spans="1:6" x14ac:dyDescent="0.2">
      <c r="A125" s="1" t="s">
        <v>16</v>
      </c>
      <c r="B125" s="1" t="s">
        <v>12</v>
      </c>
      <c r="C125" s="1" t="s">
        <v>69</v>
      </c>
      <c r="D125" s="54">
        <v>45771</v>
      </c>
      <c r="E125" s="55">
        <v>29.238095238095237</v>
      </c>
      <c r="F125" s="1" t="b">
        <f t="shared" si="12"/>
        <v>0</v>
      </c>
    </row>
    <row r="126" spans="1:6" x14ac:dyDescent="0.2">
      <c r="A126" s="1" t="s">
        <v>19</v>
      </c>
      <c r="B126" s="1" t="s">
        <v>12</v>
      </c>
      <c r="C126" s="1" t="s">
        <v>68</v>
      </c>
      <c r="D126" s="54">
        <v>45771</v>
      </c>
      <c r="E126" s="55">
        <v>29.074999999999999</v>
      </c>
      <c r="F126" s="1" t="b">
        <f t="shared" si="12"/>
        <v>0</v>
      </c>
    </row>
    <row r="127" spans="1:6" x14ac:dyDescent="0.2">
      <c r="A127" s="1" t="s">
        <v>15</v>
      </c>
      <c r="B127" s="1" t="s">
        <v>12</v>
      </c>
      <c r="C127" s="1" t="s">
        <v>68</v>
      </c>
      <c r="D127" s="54">
        <v>45771</v>
      </c>
      <c r="E127" s="55">
        <v>28.041666666666668</v>
      </c>
      <c r="F127" s="1" t="b">
        <f t="shared" si="12"/>
        <v>0</v>
      </c>
    </row>
    <row r="128" spans="1:6" x14ac:dyDescent="0.2">
      <c r="A128" s="1" t="s">
        <v>71</v>
      </c>
      <c r="B128" s="1" t="s">
        <v>12</v>
      </c>
      <c r="C128" s="1" t="s">
        <v>70</v>
      </c>
      <c r="D128" s="54">
        <v>45771</v>
      </c>
      <c r="E128" s="55">
        <v>25</v>
      </c>
      <c r="F128" s="1" t="b">
        <f t="shared" si="12"/>
        <v>0</v>
      </c>
    </row>
    <row r="129" spans="1:6" x14ac:dyDescent="0.2">
      <c r="A129" s="1" t="s">
        <v>17</v>
      </c>
      <c r="B129" s="1" t="s">
        <v>12</v>
      </c>
      <c r="C129" s="1" t="s">
        <v>69</v>
      </c>
      <c r="D129" s="54">
        <v>45771</v>
      </c>
      <c r="E129" s="55">
        <v>23.75</v>
      </c>
      <c r="F129" s="1" t="b">
        <f t="shared" si="12"/>
        <v>0</v>
      </c>
    </row>
    <row r="130" spans="1:6" x14ac:dyDescent="0.2">
      <c r="A130" s="1" t="s">
        <v>23</v>
      </c>
      <c r="B130" s="1" t="s">
        <v>12</v>
      </c>
      <c r="C130" s="1" t="s">
        <v>68</v>
      </c>
      <c r="D130" s="54">
        <v>45771</v>
      </c>
      <c r="E130" s="55">
        <v>21.976190476190474</v>
      </c>
      <c r="F130" s="1" t="b">
        <f t="shared" si="12"/>
        <v>0</v>
      </c>
    </row>
    <row r="131" spans="1:6" x14ac:dyDescent="0.2">
      <c r="A131" s="1" t="s">
        <v>20</v>
      </c>
      <c r="B131" s="1" t="s">
        <v>12</v>
      </c>
      <c r="C131" s="1" t="s">
        <v>70</v>
      </c>
      <c r="D131" s="54">
        <v>45771</v>
      </c>
      <c r="E131" s="55">
        <v>20.171428571428571</v>
      </c>
      <c r="F131" s="1" t="b">
        <f t="shared" ref="F131:F194" si="13">IF(
  MAX(IF(($A$2:$A$2000=A131), $D$2:$D$2000)) = MAX(IF(($A$2:$A$2000=A131) * ($D$2:$D$2000=MAX(IF($A$2:$A$2000=A131, $D$2:$D$2000))), $E$2:$E$2000)),
  MAX(IF(($A$2:$A$2000=A131) * ($D$2:$D$2000=MAX(IF($A$2:$A$2000=A131, $D$2:$D$2000))), $E$2:$E$2000)) &gt;= $O$1,
  FALSE
)</f>
        <v>0</v>
      </c>
    </row>
    <row r="132" spans="1:6" x14ac:dyDescent="0.2">
      <c r="A132" s="1" t="s">
        <v>24</v>
      </c>
      <c r="B132" s="1" t="s">
        <v>12</v>
      </c>
      <c r="C132" s="1" t="s">
        <v>69</v>
      </c>
      <c r="D132" s="54">
        <v>45771</v>
      </c>
      <c r="E132" s="55">
        <v>20</v>
      </c>
      <c r="F132" s="1" t="b">
        <f t="shared" si="13"/>
        <v>0</v>
      </c>
    </row>
    <row r="133" spans="1:6" x14ac:dyDescent="0.2">
      <c r="A133" s="1" t="s">
        <v>22</v>
      </c>
      <c r="B133" s="1" t="s">
        <v>12</v>
      </c>
      <c r="C133" s="1" t="s">
        <v>69</v>
      </c>
      <c r="D133" s="54">
        <v>45771</v>
      </c>
      <c r="E133" s="55">
        <v>16.428571428571427</v>
      </c>
      <c r="F133" s="1" t="b">
        <f t="shared" si="13"/>
        <v>0</v>
      </c>
    </row>
    <row r="134" spans="1:6" x14ac:dyDescent="0.2">
      <c r="A134" s="1" t="s">
        <v>79</v>
      </c>
      <c r="B134" s="1" t="s">
        <v>12</v>
      </c>
      <c r="C134" s="1" t="s">
        <v>70</v>
      </c>
      <c r="D134" s="54">
        <v>45771</v>
      </c>
      <c r="E134" s="55">
        <v>15</v>
      </c>
      <c r="F134" s="1" t="b">
        <f t="shared" si="13"/>
        <v>0</v>
      </c>
    </row>
    <row r="135" spans="1:6" x14ac:dyDescent="0.2">
      <c r="A135" s="1" t="s">
        <v>163</v>
      </c>
      <c r="B135" s="1" t="s">
        <v>152</v>
      </c>
      <c r="C135" s="1" t="s">
        <v>69</v>
      </c>
      <c r="D135" s="54">
        <v>45771</v>
      </c>
      <c r="E135" s="55" t="s">
        <v>304</v>
      </c>
      <c r="F135" s="1" t="b">
        <f t="shared" si="13"/>
        <v>0</v>
      </c>
    </row>
    <row r="136" spans="1:6" x14ac:dyDescent="0.2">
      <c r="A136" s="1" t="s">
        <v>179</v>
      </c>
      <c r="B136" s="1" t="s">
        <v>152</v>
      </c>
      <c r="C136" s="1" t="s">
        <v>68</v>
      </c>
      <c r="D136" s="54">
        <v>45771</v>
      </c>
      <c r="E136" s="55" t="s">
        <v>304</v>
      </c>
      <c r="F136" s="1" t="b">
        <f t="shared" si="13"/>
        <v>0</v>
      </c>
    </row>
    <row r="137" spans="1:6" x14ac:dyDescent="0.2">
      <c r="A137" s="1" t="s">
        <v>188</v>
      </c>
      <c r="B137" s="1" t="s">
        <v>152</v>
      </c>
      <c r="C137" s="1" t="s">
        <v>69</v>
      </c>
      <c r="D137" s="54">
        <v>45771</v>
      </c>
      <c r="E137" s="55" t="s">
        <v>304</v>
      </c>
      <c r="F137" s="1" t="b">
        <f t="shared" si="13"/>
        <v>0</v>
      </c>
    </row>
    <row r="138" spans="1:6" x14ac:dyDescent="0.2">
      <c r="A138" s="1" t="s">
        <v>192</v>
      </c>
      <c r="B138" s="1" t="s">
        <v>152</v>
      </c>
      <c r="C138" s="1" t="s">
        <v>69</v>
      </c>
      <c r="D138" s="54">
        <v>45771</v>
      </c>
      <c r="E138" s="55" t="s">
        <v>304</v>
      </c>
      <c r="F138" s="1" t="b">
        <f t="shared" si="13"/>
        <v>0</v>
      </c>
    </row>
    <row r="139" spans="1:6" x14ac:dyDescent="0.2">
      <c r="A139" s="1" t="s">
        <v>171</v>
      </c>
      <c r="B139" s="1" t="s">
        <v>152</v>
      </c>
      <c r="C139" s="1" t="s">
        <v>69</v>
      </c>
      <c r="D139" s="54">
        <v>45771</v>
      </c>
      <c r="E139" s="55">
        <v>46.5</v>
      </c>
      <c r="F139" s="1" t="b">
        <f t="shared" si="13"/>
        <v>0</v>
      </c>
    </row>
    <row r="140" spans="1:6" x14ac:dyDescent="0.2">
      <c r="A140" s="1" t="s">
        <v>151</v>
      </c>
      <c r="B140" s="1" t="s">
        <v>152</v>
      </c>
      <c r="C140" s="1" t="s">
        <v>70</v>
      </c>
      <c r="D140" s="54">
        <v>45771</v>
      </c>
      <c r="E140" s="55">
        <v>46.267857142857146</v>
      </c>
      <c r="F140" s="1" t="b">
        <f t="shared" si="13"/>
        <v>0</v>
      </c>
    </row>
    <row r="141" spans="1:6" x14ac:dyDescent="0.2">
      <c r="A141" s="1" t="s">
        <v>160</v>
      </c>
      <c r="B141" s="1" t="s">
        <v>152</v>
      </c>
      <c r="C141" s="1" t="s">
        <v>70</v>
      </c>
      <c r="D141" s="54">
        <v>45771</v>
      </c>
      <c r="E141" s="55">
        <v>33.517857142857139</v>
      </c>
      <c r="F141" s="1" t="b">
        <f t="shared" si="13"/>
        <v>0</v>
      </c>
    </row>
    <row r="142" spans="1:6" x14ac:dyDescent="0.2">
      <c r="A142" s="1" t="s">
        <v>161</v>
      </c>
      <c r="B142" s="1" t="s">
        <v>152</v>
      </c>
      <c r="C142" s="1" t="s">
        <v>68</v>
      </c>
      <c r="D142" s="54">
        <v>45771</v>
      </c>
      <c r="E142" s="55">
        <v>30.839285714285715</v>
      </c>
      <c r="F142" s="1" t="b">
        <f t="shared" si="13"/>
        <v>0</v>
      </c>
    </row>
    <row r="143" spans="1:6" x14ac:dyDescent="0.2">
      <c r="A143" s="1" t="s">
        <v>153</v>
      </c>
      <c r="B143" s="1" t="s">
        <v>152</v>
      </c>
      <c r="C143" s="1" t="s">
        <v>68</v>
      </c>
      <c r="D143" s="54">
        <v>45771</v>
      </c>
      <c r="E143" s="55">
        <v>30.619047619047617</v>
      </c>
      <c r="F143" s="1" t="b">
        <f t="shared" si="13"/>
        <v>0</v>
      </c>
    </row>
    <row r="144" spans="1:6" x14ac:dyDescent="0.2">
      <c r="A144" s="1" t="s">
        <v>194</v>
      </c>
      <c r="B144" s="1" t="s">
        <v>152</v>
      </c>
      <c r="C144" s="1" t="s">
        <v>69</v>
      </c>
      <c r="D144" s="54">
        <v>45771</v>
      </c>
      <c r="E144" s="55">
        <v>28.541666666666668</v>
      </c>
      <c r="F144" s="1" t="b">
        <f t="shared" si="13"/>
        <v>0</v>
      </c>
    </row>
    <row r="145" spans="1:6" x14ac:dyDescent="0.2">
      <c r="A145" s="1" t="s">
        <v>176</v>
      </c>
      <c r="B145" s="1" t="s">
        <v>152</v>
      </c>
      <c r="C145" s="1" t="s">
        <v>69</v>
      </c>
      <c r="D145" s="54">
        <v>45771</v>
      </c>
      <c r="E145" s="55">
        <v>25.071428571428569</v>
      </c>
      <c r="F145" s="1" t="b">
        <f t="shared" si="13"/>
        <v>0</v>
      </c>
    </row>
    <row r="146" spans="1:6" x14ac:dyDescent="0.2">
      <c r="A146" s="1" t="s">
        <v>167</v>
      </c>
      <c r="B146" s="1" t="s">
        <v>152</v>
      </c>
      <c r="C146" s="1" t="s">
        <v>68</v>
      </c>
      <c r="D146" s="54">
        <v>45771</v>
      </c>
      <c r="E146" s="55">
        <v>24.785714285714285</v>
      </c>
      <c r="F146" s="1" t="b">
        <f t="shared" si="13"/>
        <v>0</v>
      </c>
    </row>
    <row r="147" spans="1:6" x14ac:dyDescent="0.2">
      <c r="A147" s="1" t="s">
        <v>172</v>
      </c>
      <c r="B147" s="1" t="s">
        <v>152</v>
      </c>
      <c r="C147" s="1" t="s">
        <v>69</v>
      </c>
      <c r="D147" s="54">
        <v>45771</v>
      </c>
      <c r="E147" s="55">
        <v>23.375</v>
      </c>
      <c r="F147" s="1" t="b">
        <f t="shared" si="13"/>
        <v>0</v>
      </c>
    </row>
    <row r="148" spans="1:6" x14ac:dyDescent="0.2">
      <c r="A148" s="1" t="s">
        <v>162</v>
      </c>
      <c r="B148" s="1" t="s">
        <v>152</v>
      </c>
      <c r="C148" s="1" t="s">
        <v>69</v>
      </c>
      <c r="D148" s="54">
        <v>45771</v>
      </c>
      <c r="E148" s="55">
        <v>20.625</v>
      </c>
      <c r="F148" s="1" t="b">
        <f t="shared" si="13"/>
        <v>0</v>
      </c>
    </row>
    <row r="149" spans="1:6" x14ac:dyDescent="0.2">
      <c r="A149" s="1" t="s">
        <v>195</v>
      </c>
      <c r="B149" s="1" t="s">
        <v>152</v>
      </c>
      <c r="C149" s="1" t="s">
        <v>69</v>
      </c>
      <c r="D149" s="54">
        <v>45771</v>
      </c>
      <c r="E149" s="55">
        <v>16.666666666666664</v>
      </c>
      <c r="F149" s="1" t="b">
        <f t="shared" si="13"/>
        <v>0</v>
      </c>
    </row>
    <row r="150" spans="1:6" x14ac:dyDescent="0.2">
      <c r="A150" s="1" t="s">
        <v>164</v>
      </c>
      <c r="B150" s="1" t="s">
        <v>152</v>
      </c>
      <c r="C150" s="1" t="s">
        <v>70</v>
      </c>
      <c r="D150" s="54">
        <v>45771</v>
      </c>
      <c r="E150" s="55">
        <v>13.571428571428571</v>
      </c>
      <c r="F150" s="1" t="b">
        <f t="shared" si="13"/>
        <v>0</v>
      </c>
    </row>
    <row r="151" spans="1:6" x14ac:dyDescent="0.2">
      <c r="A151" s="1" t="s">
        <v>177</v>
      </c>
      <c r="B151" s="1" t="s">
        <v>152</v>
      </c>
      <c r="C151" s="1" t="s">
        <v>68</v>
      </c>
      <c r="D151" s="54">
        <v>45771</v>
      </c>
      <c r="E151" s="55">
        <v>7.333333333333333</v>
      </c>
      <c r="F151" s="1" t="b">
        <f t="shared" si="13"/>
        <v>0</v>
      </c>
    </row>
    <row r="152" spans="1:6" x14ac:dyDescent="0.2">
      <c r="A152" s="1" t="s">
        <v>193</v>
      </c>
      <c r="B152" s="1" t="s">
        <v>152</v>
      </c>
      <c r="C152" s="1" t="s">
        <v>68</v>
      </c>
      <c r="D152" s="54">
        <v>45771</v>
      </c>
      <c r="E152" s="55">
        <v>0</v>
      </c>
      <c r="F152" s="1" t="b">
        <f t="shared" si="13"/>
        <v>0</v>
      </c>
    </row>
    <row r="153" spans="1:6" x14ac:dyDescent="0.2">
      <c r="A153" s="1" t="s">
        <v>182</v>
      </c>
      <c r="B153" s="1" t="s">
        <v>152</v>
      </c>
      <c r="C153" s="1" t="s">
        <v>70</v>
      </c>
      <c r="D153" s="54">
        <v>45771</v>
      </c>
      <c r="E153" s="55">
        <v>0</v>
      </c>
      <c r="F153" s="1" t="b">
        <f t="shared" si="13"/>
        <v>0</v>
      </c>
    </row>
    <row r="154" spans="1:6" x14ac:dyDescent="0.2">
      <c r="A154" s="1" t="s">
        <v>187</v>
      </c>
      <c r="B154" s="1" t="s">
        <v>152</v>
      </c>
      <c r="C154" s="1" t="s">
        <v>69</v>
      </c>
      <c r="D154" s="54">
        <v>45771</v>
      </c>
      <c r="E154" s="55">
        <v>0</v>
      </c>
      <c r="F154" s="1" t="b">
        <f t="shared" si="13"/>
        <v>0</v>
      </c>
    </row>
    <row r="155" spans="1:6" x14ac:dyDescent="0.2">
      <c r="A155" s="1" t="s">
        <v>332</v>
      </c>
      <c r="B155" s="1" t="s">
        <v>308</v>
      </c>
      <c r="C155" s="1" t="s">
        <v>68</v>
      </c>
      <c r="D155" s="54">
        <v>45772</v>
      </c>
      <c r="E155" s="55" t="s">
        <v>304</v>
      </c>
      <c r="F155" s="1" t="b">
        <f t="shared" si="13"/>
        <v>0</v>
      </c>
    </row>
    <row r="156" spans="1:6" x14ac:dyDescent="0.2">
      <c r="A156" s="1" t="s">
        <v>333</v>
      </c>
      <c r="B156" s="1" t="s">
        <v>308</v>
      </c>
      <c r="C156" s="1" t="s">
        <v>68</v>
      </c>
      <c r="D156" s="54">
        <v>45772</v>
      </c>
      <c r="E156" s="55" t="s">
        <v>304</v>
      </c>
      <c r="F156" s="1" t="b">
        <f t="shared" si="13"/>
        <v>0</v>
      </c>
    </row>
    <row r="157" spans="1:6" x14ac:dyDescent="0.2">
      <c r="A157" s="1" t="s">
        <v>334</v>
      </c>
      <c r="B157" s="1" t="s">
        <v>308</v>
      </c>
      <c r="C157" s="1" t="s">
        <v>70</v>
      </c>
      <c r="D157" s="54">
        <v>45772</v>
      </c>
      <c r="E157" s="55" t="s">
        <v>304</v>
      </c>
      <c r="F157" s="1" t="b">
        <f t="shared" si="13"/>
        <v>0</v>
      </c>
    </row>
    <row r="158" spans="1:6" x14ac:dyDescent="0.2">
      <c r="A158" s="1" t="s">
        <v>319</v>
      </c>
      <c r="B158" s="1" t="s">
        <v>308</v>
      </c>
      <c r="C158" s="1" t="s">
        <v>69</v>
      </c>
      <c r="D158" s="54">
        <v>45772</v>
      </c>
      <c r="E158" s="55">
        <v>41.666666666666671</v>
      </c>
      <c r="F158" s="1" t="b">
        <f t="shared" si="13"/>
        <v>0</v>
      </c>
    </row>
    <row r="159" spans="1:6" x14ac:dyDescent="0.2">
      <c r="A159" s="1" t="s">
        <v>314</v>
      </c>
      <c r="B159" s="1" t="s">
        <v>308</v>
      </c>
      <c r="C159" s="1" t="s">
        <v>70</v>
      </c>
      <c r="D159" s="54">
        <v>45772</v>
      </c>
      <c r="E159" s="55">
        <v>39.428571428571431</v>
      </c>
      <c r="F159" s="1" t="b">
        <f t="shared" si="13"/>
        <v>0</v>
      </c>
    </row>
    <row r="160" spans="1:6" x14ac:dyDescent="0.2">
      <c r="A160" s="1" t="s">
        <v>311</v>
      </c>
      <c r="B160" s="1" t="s">
        <v>308</v>
      </c>
      <c r="C160" s="1" t="s">
        <v>68</v>
      </c>
      <c r="D160" s="54">
        <v>45772</v>
      </c>
      <c r="E160" s="55">
        <v>37.5</v>
      </c>
      <c r="F160" s="1" t="b">
        <f t="shared" si="13"/>
        <v>0</v>
      </c>
    </row>
    <row r="161" spans="1:6" x14ac:dyDescent="0.2">
      <c r="A161" s="1" t="s">
        <v>310</v>
      </c>
      <c r="B161" s="1" t="s">
        <v>308</v>
      </c>
      <c r="C161" s="1" t="s">
        <v>70</v>
      </c>
      <c r="D161" s="54">
        <v>45772</v>
      </c>
      <c r="E161" s="55">
        <v>36.541666666666671</v>
      </c>
      <c r="F161" s="1" t="b">
        <f t="shared" si="13"/>
        <v>0</v>
      </c>
    </row>
    <row r="162" spans="1:6" x14ac:dyDescent="0.2">
      <c r="A162" s="1" t="s">
        <v>316</v>
      </c>
      <c r="B162" s="1" t="s">
        <v>308</v>
      </c>
      <c r="C162" s="1" t="s">
        <v>69</v>
      </c>
      <c r="D162" s="54">
        <v>45772</v>
      </c>
      <c r="E162" s="55">
        <v>30.833333333333336</v>
      </c>
      <c r="F162" s="1" t="b">
        <f t="shared" si="13"/>
        <v>0</v>
      </c>
    </row>
    <row r="163" spans="1:6" x14ac:dyDescent="0.2">
      <c r="A163" s="1" t="s">
        <v>309</v>
      </c>
      <c r="B163" s="1" t="s">
        <v>308</v>
      </c>
      <c r="C163" s="1" t="s">
        <v>68</v>
      </c>
      <c r="D163" s="54">
        <v>45772</v>
      </c>
      <c r="E163" s="55">
        <v>30.625</v>
      </c>
      <c r="F163" s="1" t="b">
        <f t="shared" si="13"/>
        <v>0</v>
      </c>
    </row>
    <row r="164" spans="1:6" x14ac:dyDescent="0.2">
      <c r="A164" s="1" t="s">
        <v>320</v>
      </c>
      <c r="B164" s="1" t="s">
        <v>308</v>
      </c>
      <c r="C164" s="1" t="s">
        <v>69</v>
      </c>
      <c r="D164" s="54">
        <v>45772</v>
      </c>
      <c r="E164" s="55">
        <v>25</v>
      </c>
      <c r="F164" s="1" t="b">
        <f t="shared" si="13"/>
        <v>0</v>
      </c>
    </row>
    <row r="165" spans="1:6" x14ac:dyDescent="0.2">
      <c r="A165" s="1" t="s">
        <v>312</v>
      </c>
      <c r="B165" s="1" t="s">
        <v>308</v>
      </c>
      <c r="C165" s="1" t="s">
        <v>68</v>
      </c>
      <c r="D165" s="54">
        <v>45772</v>
      </c>
      <c r="E165" s="55">
        <v>21.791666666666668</v>
      </c>
      <c r="F165" s="1" t="b">
        <f t="shared" si="13"/>
        <v>0</v>
      </c>
    </row>
    <row r="166" spans="1:6" x14ac:dyDescent="0.2">
      <c r="A166" s="1" t="s">
        <v>313</v>
      </c>
      <c r="B166" s="1" t="s">
        <v>308</v>
      </c>
      <c r="C166" s="1" t="s">
        <v>69</v>
      </c>
      <c r="D166" s="54">
        <v>45772</v>
      </c>
      <c r="E166" s="55">
        <v>21.333333333333332</v>
      </c>
      <c r="F166" s="1" t="b">
        <f t="shared" si="13"/>
        <v>0</v>
      </c>
    </row>
    <row r="167" spans="1:6" x14ac:dyDescent="0.2">
      <c r="A167" s="1" t="s">
        <v>317</v>
      </c>
      <c r="B167" s="1" t="s">
        <v>308</v>
      </c>
      <c r="C167" s="1" t="s">
        <v>70</v>
      </c>
      <c r="D167" s="54">
        <v>45772</v>
      </c>
      <c r="E167" s="55">
        <v>20.583333333333332</v>
      </c>
      <c r="F167" s="1" t="b">
        <f t="shared" si="13"/>
        <v>0</v>
      </c>
    </row>
    <row r="168" spans="1:6" x14ac:dyDescent="0.2">
      <c r="A168" s="1" t="s">
        <v>325</v>
      </c>
      <c r="B168" s="1" t="s">
        <v>308</v>
      </c>
      <c r="C168" s="1" t="s">
        <v>69</v>
      </c>
      <c r="D168" s="54">
        <v>45772</v>
      </c>
      <c r="E168" s="55">
        <v>20</v>
      </c>
      <c r="F168" s="1" t="b">
        <f t="shared" si="13"/>
        <v>0</v>
      </c>
    </row>
    <row r="169" spans="1:6" x14ac:dyDescent="0.2">
      <c r="A169" s="1" t="s">
        <v>307</v>
      </c>
      <c r="B169" s="1" t="s">
        <v>308</v>
      </c>
      <c r="C169" s="1" t="s">
        <v>70</v>
      </c>
      <c r="D169" s="54">
        <v>45772</v>
      </c>
      <c r="E169" s="55">
        <v>16.017857142857142</v>
      </c>
      <c r="F169" s="1" t="b">
        <f t="shared" si="13"/>
        <v>0</v>
      </c>
    </row>
    <row r="170" spans="1:6" x14ac:dyDescent="0.2">
      <c r="A170" s="1" t="s">
        <v>322</v>
      </c>
      <c r="B170" s="1" t="s">
        <v>308</v>
      </c>
      <c r="D170" s="54">
        <v>45772</v>
      </c>
      <c r="E170" s="55">
        <v>15</v>
      </c>
      <c r="F170" s="1" t="b">
        <f t="shared" si="13"/>
        <v>0</v>
      </c>
    </row>
    <row r="171" spans="1:6" x14ac:dyDescent="0.2">
      <c r="A171" s="1" t="s">
        <v>321</v>
      </c>
      <c r="B171" s="1" t="s">
        <v>308</v>
      </c>
      <c r="C171" s="1" t="s">
        <v>70</v>
      </c>
      <c r="D171" s="54">
        <v>45772</v>
      </c>
      <c r="E171" s="55">
        <v>13.5</v>
      </c>
      <c r="F171" s="1" t="b">
        <f t="shared" si="13"/>
        <v>0</v>
      </c>
    </row>
    <row r="172" spans="1:6" x14ac:dyDescent="0.2">
      <c r="A172" s="1" t="s">
        <v>318</v>
      </c>
      <c r="B172" s="1" t="s">
        <v>308</v>
      </c>
      <c r="C172" s="1" t="s">
        <v>69</v>
      </c>
      <c r="D172" s="54">
        <v>45772</v>
      </c>
      <c r="E172" s="55">
        <v>12.5</v>
      </c>
      <c r="F172" s="1" t="b">
        <f t="shared" si="13"/>
        <v>0</v>
      </c>
    </row>
    <row r="173" spans="1:6" x14ac:dyDescent="0.2">
      <c r="A173" s="1" t="s">
        <v>323</v>
      </c>
      <c r="B173" s="1" t="s">
        <v>308</v>
      </c>
      <c r="C173" s="1" t="s">
        <v>68</v>
      </c>
      <c r="D173" s="54">
        <v>45772</v>
      </c>
      <c r="E173" s="55">
        <v>11</v>
      </c>
      <c r="F173" s="1" t="b">
        <f t="shared" si="13"/>
        <v>0</v>
      </c>
    </row>
    <row r="174" spans="1:6" x14ac:dyDescent="0.2">
      <c r="A174" s="1" t="s">
        <v>315</v>
      </c>
      <c r="B174" s="1" t="s">
        <v>308</v>
      </c>
      <c r="C174" s="1" t="s">
        <v>68</v>
      </c>
      <c r="D174" s="54">
        <v>45772</v>
      </c>
      <c r="E174" s="55">
        <v>8.4642857142857153</v>
      </c>
      <c r="F174" s="1" t="b">
        <f t="shared" si="13"/>
        <v>0</v>
      </c>
    </row>
    <row r="175" spans="1:6" x14ac:dyDescent="0.2">
      <c r="A175" s="1" t="s">
        <v>324</v>
      </c>
      <c r="B175" s="1" t="s">
        <v>308</v>
      </c>
      <c r="C175" s="1" t="s">
        <v>69</v>
      </c>
      <c r="D175" s="54">
        <v>45772</v>
      </c>
      <c r="E175" s="55">
        <v>0</v>
      </c>
      <c r="F175" s="1" t="b">
        <f t="shared" si="13"/>
        <v>0</v>
      </c>
    </row>
    <row r="176" spans="1:6" x14ac:dyDescent="0.2">
      <c r="A176" s="1" t="s">
        <v>257</v>
      </c>
      <c r="B176" s="1" t="s">
        <v>247</v>
      </c>
      <c r="C176" s="1" t="s">
        <v>69</v>
      </c>
      <c r="D176" s="54">
        <v>45771</v>
      </c>
      <c r="E176" s="55" t="s">
        <v>304</v>
      </c>
      <c r="F176" s="1" t="b">
        <f t="shared" si="13"/>
        <v>0</v>
      </c>
    </row>
    <row r="177" spans="1:6" x14ac:dyDescent="0.2">
      <c r="A177" s="1" t="s">
        <v>266</v>
      </c>
      <c r="B177" s="1" t="s">
        <v>247</v>
      </c>
      <c r="C177" s="1" t="s">
        <v>68</v>
      </c>
      <c r="D177" s="54">
        <v>45771</v>
      </c>
      <c r="E177" s="55" t="s">
        <v>304</v>
      </c>
      <c r="F177" s="1" t="b">
        <f t="shared" si="13"/>
        <v>0</v>
      </c>
    </row>
    <row r="178" spans="1:6" x14ac:dyDescent="0.2">
      <c r="A178" s="1" t="s">
        <v>267</v>
      </c>
      <c r="B178" s="1" t="s">
        <v>247</v>
      </c>
      <c r="C178" s="1" t="s">
        <v>68</v>
      </c>
      <c r="D178" s="54">
        <v>45771</v>
      </c>
      <c r="E178" s="55" t="s">
        <v>304</v>
      </c>
      <c r="F178" s="1" t="b">
        <f t="shared" si="13"/>
        <v>0</v>
      </c>
    </row>
    <row r="179" spans="1:6" x14ac:dyDescent="0.2">
      <c r="A179" s="1" t="s">
        <v>268</v>
      </c>
      <c r="B179" s="1" t="s">
        <v>247</v>
      </c>
      <c r="C179" s="1" t="s">
        <v>69</v>
      </c>
      <c r="D179" s="54">
        <v>45771</v>
      </c>
      <c r="E179" s="55" t="s">
        <v>304</v>
      </c>
      <c r="F179" s="1" t="b">
        <f t="shared" si="13"/>
        <v>0</v>
      </c>
    </row>
    <row r="180" spans="1:6" x14ac:dyDescent="0.2">
      <c r="A180" s="1" t="s">
        <v>270</v>
      </c>
      <c r="B180" s="1" t="s">
        <v>247</v>
      </c>
      <c r="C180" s="1" t="s">
        <v>70</v>
      </c>
      <c r="D180" s="54">
        <v>45771</v>
      </c>
      <c r="E180" s="55" t="s">
        <v>304</v>
      </c>
      <c r="F180" s="1" t="b">
        <f t="shared" si="13"/>
        <v>0</v>
      </c>
    </row>
    <row r="181" spans="1:6" x14ac:dyDescent="0.2">
      <c r="A181" s="1" t="s">
        <v>271</v>
      </c>
      <c r="B181" s="1" t="s">
        <v>247</v>
      </c>
      <c r="C181" s="1" t="s">
        <v>70</v>
      </c>
      <c r="D181" s="54">
        <v>45771</v>
      </c>
      <c r="E181" s="55" t="s">
        <v>304</v>
      </c>
      <c r="F181" s="1" t="b">
        <f t="shared" si="13"/>
        <v>0</v>
      </c>
    </row>
    <row r="182" spans="1:6" x14ac:dyDescent="0.2">
      <c r="A182" s="1" t="s">
        <v>262</v>
      </c>
      <c r="B182" s="1" t="s">
        <v>247</v>
      </c>
      <c r="C182" s="1" t="s">
        <v>69</v>
      </c>
      <c r="D182" s="54">
        <v>45771</v>
      </c>
      <c r="E182" s="55">
        <v>42.857142857142854</v>
      </c>
      <c r="F182" s="1" t="b">
        <f t="shared" si="13"/>
        <v>0</v>
      </c>
    </row>
    <row r="183" spans="1:6" x14ac:dyDescent="0.2">
      <c r="A183" s="1" t="s">
        <v>254</v>
      </c>
      <c r="B183" s="1" t="s">
        <v>247</v>
      </c>
      <c r="C183" s="1" t="s">
        <v>69</v>
      </c>
      <c r="D183" s="54">
        <v>45771</v>
      </c>
      <c r="E183" s="55">
        <v>41</v>
      </c>
      <c r="F183" s="1" t="b">
        <f t="shared" si="13"/>
        <v>0</v>
      </c>
    </row>
    <row r="184" spans="1:6" x14ac:dyDescent="0.2">
      <c r="A184" s="1" t="s">
        <v>256</v>
      </c>
      <c r="B184" s="1" t="s">
        <v>247</v>
      </c>
      <c r="C184" s="1" t="s">
        <v>69</v>
      </c>
      <c r="D184" s="54">
        <v>45771</v>
      </c>
      <c r="E184" s="55">
        <v>39.285714285714285</v>
      </c>
      <c r="F184" s="1" t="b">
        <f t="shared" si="13"/>
        <v>0</v>
      </c>
    </row>
    <row r="185" spans="1:6" x14ac:dyDescent="0.2">
      <c r="A185" s="1" t="s">
        <v>253</v>
      </c>
      <c r="B185" s="1" t="s">
        <v>247</v>
      </c>
      <c r="C185" s="1" t="s">
        <v>70</v>
      </c>
      <c r="D185" s="54">
        <v>45771</v>
      </c>
      <c r="E185" s="55">
        <v>31.833333333333336</v>
      </c>
      <c r="F185" s="1" t="b">
        <f t="shared" si="13"/>
        <v>0</v>
      </c>
    </row>
    <row r="186" spans="1:6" x14ac:dyDescent="0.2">
      <c r="A186" s="1" t="s">
        <v>248</v>
      </c>
      <c r="B186" s="1" t="s">
        <v>247</v>
      </c>
      <c r="C186" s="1" t="s">
        <v>70</v>
      </c>
      <c r="D186" s="54">
        <v>45771</v>
      </c>
      <c r="E186" s="55">
        <v>30.714285714285712</v>
      </c>
      <c r="F186" s="1" t="b">
        <f t="shared" si="13"/>
        <v>0</v>
      </c>
    </row>
    <row r="187" spans="1:6" x14ac:dyDescent="0.2">
      <c r="A187" s="1" t="s">
        <v>255</v>
      </c>
      <c r="B187" s="1" t="s">
        <v>247</v>
      </c>
      <c r="C187" s="1" t="s">
        <v>70</v>
      </c>
      <c r="D187" s="54">
        <v>45771</v>
      </c>
      <c r="E187" s="55">
        <v>27.119047619047617</v>
      </c>
      <c r="F187" s="1" t="b">
        <f t="shared" si="13"/>
        <v>0</v>
      </c>
    </row>
    <row r="188" spans="1:6" x14ac:dyDescent="0.2">
      <c r="A188" s="1" t="s">
        <v>260</v>
      </c>
      <c r="B188" s="1" t="s">
        <v>247</v>
      </c>
      <c r="C188" s="1" t="s">
        <v>69</v>
      </c>
      <c r="D188" s="54">
        <v>45771</v>
      </c>
      <c r="E188" s="55">
        <v>25</v>
      </c>
      <c r="F188" s="1" t="b">
        <f t="shared" si="13"/>
        <v>0</v>
      </c>
    </row>
    <row r="189" spans="1:6" x14ac:dyDescent="0.2">
      <c r="A189" s="1" t="s">
        <v>265</v>
      </c>
      <c r="B189" s="1" t="s">
        <v>247</v>
      </c>
      <c r="C189" s="1" t="s">
        <v>70</v>
      </c>
      <c r="D189" s="54">
        <v>45771</v>
      </c>
      <c r="E189" s="55">
        <v>25</v>
      </c>
      <c r="F189" s="1" t="b">
        <f t="shared" si="13"/>
        <v>0</v>
      </c>
    </row>
    <row r="190" spans="1:6" x14ac:dyDescent="0.2">
      <c r="A190" s="1" t="s">
        <v>261</v>
      </c>
      <c r="B190" s="1" t="s">
        <v>247</v>
      </c>
      <c r="C190" s="1" t="s">
        <v>70</v>
      </c>
      <c r="D190" s="54">
        <v>45771</v>
      </c>
      <c r="E190" s="55">
        <v>24.452380952380953</v>
      </c>
      <c r="F190" s="1" t="b">
        <f t="shared" si="13"/>
        <v>0</v>
      </c>
    </row>
    <row r="191" spans="1:6" x14ac:dyDescent="0.2">
      <c r="A191" s="1" t="s">
        <v>246</v>
      </c>
      <c r="B191" s="1" t="s">
        <v>247</v>
      </c>
      <c r="C191" s="1" t="s">
        <v>68</v>
      </c>
      <c r="D191" s="54">
        <v>45771</v>
      </c>
      <c r="E191" s="55">
        <v>23.75</v>
      </c>
      <c r="F191" s="1" t="b">
        <f t="shared" si="13"/>
        <v>0</v>
      </c>
    </row>
    <row r="192" spans="1:6" x14ac:dyDescent="0.2">
      <c r="A192" s="1" t="s">
        <v>250</v>
      </c>
      <c r="B192" s="1" t="s">
        <v>247</v>
      </c>
      <c r="C192" s="1" t="s">
        <v>68</v>
      </c>
      <c r="D192" s="54">
        <v>45771</v>
      </c>
      <c r="E192" s="55">
        <v>23.095238095238095</v>
      </c>
      <c r="F192" s="1" t="b">
        <f t="shared" si="13"/>
        <v>0</v>
      </c>
    </row>
    <row r="193" spans="1:6" x14ac:dyDescent="0.2">
      <c r="A193" s="1" t="s">
        <v>263</v>
      </c>
      <c r="B193" s="1" t="s">
        <v>247</v>
      </c>
      <c r="C193" s="1" t="s">
        <v>70</v>
      </c>
      <c r="D193" s="54">
        <v>45771</v>
      </c>
      <c r="E193" s="55">
        <v>18.25</v>
      </c>
      <c r="F193" s="1" t="b">
        <f t="shared" si="13"/>
        <v>0</v>
      </c>
    </row>
    <row r="194" spans="1:6" x14ac:dyDescent="0.2">
      <c r="A194" s="1" t="s">
        <v>249</v>
      </c>
      <c r="B194" s="1" t="s">
        <v>247</v>
      </c>
      <c r="C194" s="1" t="s">
        <v>68</v>
      </c>
      <c r="D194" s="54">
        <v>45771</v>
      </c>
      <c r="E194" s="55">
        <v>17.5</v>
      </c>
      <c r="F194" s="1" t="b">
        <f t="shared" si="13"/>
        <v>0</v>
      </c>
    </row>
    <row r="195" spans="1:6" x14ac:dyDescent="0.2">
      <c r="A195" s="1" t="s">
        <v>264</v>
      </c>
      <c r="B195" s="1" t="s">
        <v>247</v>
      </c>
      <c r="C195" s="1" t="s">
        <v>68</v>
      </c>
      <c r="D195" s="54">
        <v>45771</v>
      </c>
      <c r="E195" s="55">
        <v>15</v>
      </c>
      <c r="F195" s="1" t="b">
        <f t="shared" ref="F195:F258" si="14">IF(
  MAX(IF(($A$2:$A$2000=A195), $D$2:$D$2000)) = MAX(IF(($A$2:$A$2000=A195) * ($D$2:$D$2000=MAX(IF($A$2:$A$2000=A195, $D$2:$D$2000))), $E$2:$E$2000)),
  MAX(IF(($A$2:$A$2000=A195) * ($D$2:$D$2000=MAX(IF($A$2:$A$2000=A195, $D$2:$D$2000))), $E$2:$E$2000)) &gt;= $O$1,
  FALSE
)</f>
        <v>0</v>
      </c>
    </row>
    <row r="196" spans="1:6" x14ac:dyDescent="0.2">
      <c r="A196" s="1" t="s">
        <v>258</v>
      </c>
      <c r="B196" s="1" t="s">
        <v>247</v>
      </c>
      <c r="C196" s="1" t="s">
        <v>69</v>
      </c>
      <c r="D196" s="54">
        <v>45771</v>
      </c>
      <c r="E196" s="55">
        <v>12.5</v>
      </c>
      <c r="F196" s="1" t="b">
        <f t="shared" si="14"/>
        <v>0</v>
      </c>
    </row>
    <row r="197" spans="1:6" x14ac:dyDescent="0.2">
      <c r="A197" s="1" t="s">
        <v>252</v>
      </c>
      <c r="B197" s="1" t="s">
        <v>247</v>
      </c>
      <c r="C197" s="1" t="s">
        <v>70</v>
      </c>
      <c r="D197" s="54">
        <v>45771</v>
      </c>
      <c r="E197" s="55">
        <v>11.5</v>
      </c>
      <c r="F197" s="1" t="b">
        <f t="shared" si="14"/>
        <v>0</v>
      </c>
    </row>
    <row r="198" spans="1:6" x14ac:dyDescent="0.2">
      <c r="A198" s="1" t="s">
        <v>251</v>
      </c>
      <c r="B198" s="1" t="s">
        <v>247</v>
      </c>
      <c r="C198" s="1" t="s">
        <v>68</v>
      </c>
      <c r="D198" s="54">
        <v>45771</v>
      </c>
      <c r="E198" s="55">
        <v>11</v>
      </c>
      <c r="F198" s="1" t="b">
        <f t="shared" si="14"/>
        <v>0</v>
      </c>
    </row>
    <row r="199" spans="1:6" x14ac:dyDescent="0.2">
      <c r="A199" s="1" t="s">
        <v>259</v>
      </c>
      <c r="B199" s="1" t="s">
        <v>247</v>
      </c>
      <c r="C199" s="1" t="s">
        <v>70</v>
      </c>
      <c r="D199" s="54">
        <v>45771</v>
      </c>
      <c r="E199" s="55">
        <v>6.5</v>
      </c>
      <c r="F199" s="1" t="b">
        <f t="shared" si="14"/>
        <v>0</v>
      </c>
    </row>
    <row r="200" spans="1:6" x14ac:dyDescent="0.2">
      <c r="A200" s="1" t="s">
        <v>269</v>
      </c>
      <c r="B200" s="1" t="s">
        <v>247</v>
      </c>
      <c r="C200" s="1" t="s">
        <v>70</v>
      </c>
      <c r="D200" s="54">
        <v>45771</v>
      </c>
      <c r="E200" s="55">
        <v>0</v>
      </c>
      <c r="F200" s="1" t="b">
        <f t="shared" si="14"/>
        <v>0</v>
      </c>
    </row>
    <row r="201" spans="1:6" x14ac:dyDescent="0.2">
      <c r="A201" s="1" t="s">
        <v>257</v>
      </c>
      <c r="B201" s="1" t="s">
        <v>247</v>
      </c>
      <c r="C201" s="1" t="s">
        <v>69</v>
      </c>
      <c r="D201" s="54">
        <v>45772</v>
      </c>
      <c r="E201" s="55" t="s">
        <v>304</v>
      </c>
      <c r="F201" s="1" t="b">
        <f t="shared" si="14"/>
        <v>0</v>
      </c>
    </row>
    <row r="202" spans="1:6" x14ac:dyDescent="0.2">
      <c r="A202" s="1" t="s">
        <v>266</v>
      </c>
      <c r="B202" s="1" t="s">
        <v>247</v>
      </c>
      <c r="C202" s="1" t="s">
        <v>68</v>
      </c>
      <c r="D202" s="54">
        <v>45772</v>
      </c>
      <c r="E202" s="55" t="s">
        <v>304</v>
      </c>
      <c r="F202" s="1" t="b">
        <f t="shared" si="14"/>
        <v>0</v>
      </c>
    </row>
    <row r="203" spans="1:6" x14ac:dyDescent="0.2">
      <c r="A203" s="1" t="s">
        <v>267</v>
      </c>
      <c r="B203" s="1" t="s">
        <v>247</v>
      </c>
      <c r="C203" s="1" t="s">
        <v>68</v>
      </c>
      <c r="D203" s="54">
        <v>45772</v>
      </c>
      <c r="E203" s="55" t="s">
        <v>304</v>
      </c>
      <c r="F203" s="1" t="b">
        <f t="shared" si="14"/>
        <v>0</v>
      </c>
    </row>
    <row r="204" spans="1:6" x14ac:dyDescent="0.2">
      <c r="A204" s="1" t="s">
        <v>268</v>
      </c>
      <c r="B204" s="1" t="s">
        <v>247</v>
      </c>
      <c r="C204" s="1" t="s">
        <v>69</v>
      </c>
      <c r="D204" s="54">
        <v>45772</v>
      </c>
      <c r="E204" s="55" t="s">
        <v>304</v>
      </c>
      <c r="F204" s="1" t="b">
        <f t="shared" si="14"/>
        <v>0</v>
      </c>
    </row>
    <row r="205" spans="1:6" x14ac:dyDescent="0.2">
      <c r="A205" s="1" t="s">
        <v>270</v>
      </c>
      <c r="B205" s="1" t="s">
        <v>247</v>
      </c>
      <c r="C205" s="1" t="s">
        <v>70</v>
      </c>
      <c r="D205" s="54">
        <v>45772</v>
      </c>
      <c r="E205" s="55" t="s">
        <v>304</v>
      </c>
      <c r="F205" s="1" t="b">
        <f t="shared" si="14"/>
        <v>0</v>
      </c>
    </row>
    <row r="206" spans="1:6" x14ac:dyDescent="0.2">
      <c r="A206" s="1" t="s">
        <v>271</v>
      </c>
      <c r="B206" s="1" t="s">
        <v>247</v>
      </c>
      <c r="C206" s="1" t="s">
        <v>70</v>
      </c>
      <c r="D206" s="54">
        <v>45772</v>
      </c>
      <c r="E206" s="55" t="s">
        <v>304</v>
      </c>
      <c r="F206" s="1" t="b">
        <f t="shared" si="14"/>
        <v>0</v>
      </c>
    </row>
    <row r="207" spans="1:6" x14ac:dyDescent="0.2">
      <c r="A207" s="1" t="s">
        <v>262</v>
      </c>
      <c r="B207" s="1" t="s">
        <v>247</v>
      </c>
      <c r="C207" s="1" t="s">
        <v>69</v>
      </c>
      <c r="D207" s="54">
        <v>45772</v>
      </c>
      <c r="E207" s="55">
        <v>37.5</v>
      </c>
      <c r="F207" s="1" t="b">
        <f t="shared" si="14"/>
        <v>0</v>
      </c>
    </row>
    <row r="208" spans="1:6" x14ac:dyDescent="0.2">
      <c r="A208" s="1" t="s">
        <v>248</v>
      </c>
      <c r="B208" s="1" t="s">
        <v>247</v>
      </c>
      <c r="C208" s="1" t="s">
        <v>70</v>
      </c>
      <c r="D208" s="54">
        <v>45772</v>
      </c>
      <c r="E208" s="55">
        <v>34.392857142857139</v>
      </c>
      <c r="F208" s="1" t="b">
        <f t="shared" si="14"/>
        <v>0</v>
      </c>
    </row>
    <row r="209" spans="1:6" x14ac:dyDescent="0.2">
      <c r="A209" s="1" t="s">
        <v>256</v>
      </c>
      <c r="B209" s="1" t="s">
        <v>247</v>
      </c>
      <c r="C209" s="1" t="s">
        <v>69</v>
      </c>
      <c r="D209" s="54">
        <v>45772</v>
      </c>
      <c r="E209" s="55">
        <v>34.375</v>
      </c>
      <c r="F209" s="1" t="b">
        <f t="shared" si="14"/>
        <v>0</v>
      </c>
    </row>
    <row r="210" spans="1:6" x14ac:dyDescent="0.2">
      <c r="A210" s="1" t="s">
        <v>254</v>
      </c>
      <c r="B210" s="1" t="s">
        <v>247</v>
      </c>
      <c r="C210" s="1" t="s">
        <v>69</v>
      </c>
      <c r="D210" s="54">
        <v>45772</v>
      </c>
      <c r="E210" s="55">
        <v>34.166666666666671</v>
      </c>
      <c r="F210" s="1" t="b">
        <f t="shared" si="14"/>
        <v>0</v>
      </c>
    </row>
    <row r="211" spans="1:6" x14ac:dyDescent="0.2">
      <c r="A211" s="1" t="s">
        <v>255</v>
      </c>
      <c r="B211" s="1" t="s">
        <v>247</v>
      </c>
      <c r="C211" s="1" t="s">
        <v>70</v>
      </c>
      <c r="D211" s="54">
        <v>45772</v>
      </c>
      <c r="E211" s="55">
        <v>29.464285714285715</v>
      </c>
      <c r="F211" s="1" t="b">
        <f t="shared" si="14"/>
        <v>0</v>
      </c>
    </row>
    <row r="212" spans="1:6" x14ac:dyDescent="0.2">
      <c r="A212" s="1" t="s">
        <v>253</v>
      </c>
      <c r="B212" s="1" t="s">
        <v>247</v>
      </c>
      <c r="C212" s="1" t="s">
        <v>70</v>
      </c>
      <c r="D212" s="54">
        <v>45772</v>
      </c>
      <c r="E212" s="55">
        <v>27.428571428571431</v>
      </c>
      <c r="F212" s="1" t="b">
        <f t="shared" si="14"/>
        <v>0</v>
      </c>
    </row>
    <row r="213" spans="1:6" x14ac:dyDescent="0.2">
      <c r="A213" s="1" t="s">
        <v>264</v>
      </c>
      <c r="B213" s="1" t="s">
        <v>247</v>
      </c>
      <c r="C213" s="1" t="s">
        <v>68</v>
      </c>
      <c r="D213" s="54">
        <v>45772</v>
      </c>
      <c r="E213" s="55">
        <v>26.5</v>
      </c>
      <c r="F213" s="1" t="b">
        <f t="shared" si="14"/>
        <v>0</v>
      </c>
    </row>
    <row r="214" spans="1:6" x14ac:dyDescent="0.2">
      <c r="A214" s="1" t="s">
        <v>260</v>
      </c>
      <c r="B214" s="1" t="s">
        <v>247</v>
      </c>
      <c r="C214" s="1" t="s">
        <v>69</v>
      </c>
      <c r="D214" s="54">
        <v>45772</v>
      </c>
      <c r="E214" s="55">
        <v>25</v>
      </c>
      <c r="F214" s="1" t="b">
        <f t="shared" si="14"/>
        <v>0</v>
      </c>
    </row>
    <row r="215" spans="1:6" x14ac:dyDescent="0.2">
      <c r="A215" s="1" t="s">
        <v>265</v>
      </c>
      <c r="B215" s="1" t="s">
        <v>247</v>
      </c>
      <c r="C215" s="1" t="s">
        <v>70</v>
      </c>
      <c r="D215" s="54">
        <v>45772</v>
      </c>
      <c r="E215" s="55">
        <v>25</v>
      </c>
      <c r="F215" s="1" t="b">
        <f t="shared" si="14"/>
        <v>0</v>
      </c>
    </row>
    <row r="216" spans="1:6" x14ac:dyDescent="0.2">
      <c r="A216" s="1" t="s">
        <v>246</v>
      </c>
      <c r="B216" s="1" t="s">
        <v>247</v>
      </c>
      <c r="C216" s="1" t="s">
        <v>68</v>
      </c>
      <c r="D216" s="54">
        <v>45772</v>
      </c>
      <c r="E216" s="55">
        <v>23.75</v>
      </c>
      <c r="F216" s="1" t="b">
        <f t="shared" si="14"/>
        <v>0</v>
      </c>
    </row>
    <row r="217" spans="1:6" x14ac:dyDescent="0.2">
      <c r="A217" s="1" t="s">
        <v>261</v>
      </c>
      <c r="B217" s="1" t="s">
        <v>247</v>
      </c>
      <c r="C217" s="1" t="s">
        <v>70</v>
      </c>
      <c r="D217" s="54">
        <v>45772</v>
      </c>
      <c r="E217" s="55">
        <v>21.75</v>
      </c>
      <c r="F217" s="1" t="b">
        <f t="shared" si="14"/>
        <v>0</v>
      </c>
    </row>
    <row r="218" spans="1:6" x14ac:dyDescent="0.2">
      <c r="A218" s="1" t="s">
        <v>250</v>
      </c>
      <c r="B218" s="1" t="s">
        <v>247</v>
      </c>
      <c r="C218" s="1" t="s">
        <v>68</v>
      </c>
      <c r="D218" s="54">
        <v>45772</v>
      </c>
      <c r="E218" s="55">
        <v>20.482142857142858</v>
      </c>
      <c r="F218" s="1" t="b">
        <f t="shared" si="14"/>
        <v>0</v>
      </c>
    </row>
    <row r="219" spans="1:6" x14ac:dyDescent="0.2">
      <c r="A219" s="1" t="s">
        <v>249</v>
      </c>
      <c r="B219" s="1" t="s">
        <v>247</v>
      </c>
      <c r="C219" s="1" t="s">
        <v>68</v>
      </c>
      <c r="D219" s="54">
        <v>45772</v>
      </c>
      <c r="E219" s="55">
        <v>17.5</v>
      </c>
      <c r="F219" s="1" t="b">
        <f t="shared" si="14"/>
        <v>0</v>
      </c>
    </row>
    <row r="220" spans="1:6" x14ac:dyDescent="0.2">
      <c r="A220" s="1" t="s">
        <v>263</v>
      </c>
      <c r="B220" s="1" t="s">
        <v>247</v>
      </c>
      <c r="C220" s="1" t="s">
        <v>70</v>
      </c>
      <c r="D220" s="54">
        <v>45772</v>
      </c>
      <c r="E220" s="55">
        <v>17.25</v>
      </c>
      <c r="F220" s="1" t="b">
        <f t="shared" si="14"/>
        <v>0</v>
      </c>
    </row>
    <row r="221" spans="1:6" x14ac:dyDescent="0.2">
      <c r="A221" s="1" t="s">
        <v>343</v>
      </c>
      <c r="B221" s="1" t="s">
        <v>247</v>
      </c>
      <c r="D221" s="54">
        <v>45772</v>
      </c>
      <c r="E221" s="55">
        <v>15</v>
      </c>
      <c r="F221" s="1" t="b">
        <f t="shared" si="14"/>
        <v>0</v>
      </c>
    </row>
    <row r="222" spans="1:6" x14ac:dyDescent="0.2">
      <c r="A222" s="1" t="s">
        <v>258</v>
      </c>
      <c r="B222" s="1" t="s">
        <v>247</v>
      </c>
      <c r="C222" s="1" t="s">
        <v>69</v>
      </c>
      <c r="D222" s="54">
        <v>45772</v>
      </c>
      <c r="E222" s="55">
        <v>12.5</v>
      </c>
      <c r="F222" s="1" t="b">
        <f t="shared" si="14"/>
        <v>0</v>
      </c>
    </row>
    <row r="223" spans="1:6" x14ac:dyDescent="0.2">
      <c r="A223" s="1" t="s">
        <v>252</v>
      </c>
      <c r="B223" s="1" t="s">
        <v>247</v>
      </c>
      <c r="C223" s="1" t="s">
        <v>70</v>
      </c>
      <c r="D223" s="54">
        <v>45772</v>
      </c>
      <c r="E223" s="55">
        <v>11.5</v>
      </c>
      <c r="F223" s="1" t="b">
        <f t="shared" si="14"/>
        <v>0</v>
      </c>
    </row>
    <row r="224" spans="1:6" x14ac:dyDescent="0.2">
      <c r="A224" s="1" t="s">
        <v>251</v>
      </c>
      <c r="B224" s="1" t="s">
        <v>247</v>
      </c>
      <c r="C224" s="1" t="s">
        <v>68</v>
      </c>
      <c r="D224" s="54">
        <v>45772</v>
      </c>
      <c r="E224" s="55">
        <v>11</v>
      </c>
      <c r="F224" s="1" t="b">
        <f t="shared" si="14"/>
        <v>0</v>
      </c>
    </row>
    <row r="225" spans="1:6" x14ac:dyDescent="0.2">
      <c r="A225" s="1" t="s">
        <v>259</v>
      </c>
      <c r="B225" s="1" t="s">
        <v>247</v>
      </c>
      <c r="C225" s="1" t="s">
        <v>70</v>
      </c>
      <c r="D225" s="54">
        <v>45772</v>
      </c>
      <c r="E225" s="55">
        <v>6.5</v>
      </c>
      <c r="F225" s="1" t="b">
        <f t="shared" si="14"/>
        <v>0</v>
      </c>
    </row>
    <row r="226" spans="1:6" x14ac:dyDescent="0.2">
      <c r="A226" s="1" t="s">
        <v>269</v>
      </c>
      <c r="B226" s="1" t="s">
        <v>247</v>
      </c>
      <c r="C226" s="1" t="s">
        <v>70</v>
      </c>
      <c r="D226" s="54">
        <v>45772</v>
      </c>
      <c r="E226" s="55">
        <v>4</v>
      </c>
      <c r="F226" s="1" t="b">
        <f t="shared" si="14"/>
        <v>0</v>
      </c>
    </row>
    <row r="227" spans="1:6" x14ac:dyDescent="0.2">
      <c r="A227" s="1" t="s">
        <v>296</v>
      </c>
      <c r="B227" s="1" t="s">
        <v>279</v>
      </c>
      <c r="C227" s="1" t="s">
        <v>69</v>
      </c>
      <c r="D227" s="54">
        <v>45772</v>
      </c>
      <c r="E227" s="55" t="s">
        <v>304</v>
      </c>
      <c r="F227" s="1" t="b">
        <f t="shared" si="14"/>
        <v>0</v>
      </c>
    </row>
    <row r="228" spans="1:6" x14ac:dyDescent="0.2">
      <c r="A228" s="1" t="s">
        <v>297</v>
      </c>
      <c r="B228" s="1" t="s">
        <v>279</v>
      </c>
      <c r="C228" s="1" t="s">
        <v>68</v>
      </c>
      <c r="D228" s="54">
        <v>45772</v>
      </c>
      <c r="E228" s="55" t="s">
        <v>304</v>
      </c>
      <c r="F228" s="1" t="b">
        <f t="shared" si="14"/>
        <v>0</v>
      </c>
    </row>
    <row r="229" spans="1:6" x14ac:dyDescent="0.2">
      <c r="A229" s="1" t="s">
        <v>298</v>
      </c>
      <c r="B229" s="1" t="s">
        <v>279</v>
      </c>
      <c r="C229" s="1" t="s">
        <v>68</v>
      </c>
      <c r="D229" s="54">
        <v>45772</v>
      </c>
      <c r="E229" s="55" t="s">
        <v>304</v>
      </c>
      <c r="F229" s="1" t="b">
        <f t="shared" si="14"/>
        <v>0</v>
      </c>
    </row>
    <row r="230" spans="1:6" x14ac:dyDescent="0.2">
      <c r="A230" s="1" t="s">
        <v>299</v>
      </c>
      <c r="B230" s="1" t="s">
        <v>279</v>
      </c>
      <c r="C230" s="1" t="s">
        <v>69</v>
      </c>
      <c r="D230" s="54">
        <v>45772</v>
      </c>
      <c r="E230" s="55" t="s">
        <v>304</v>
      </c>
      <c r="F230" s="1" t="b">
        <f t="shared" si="14"/>
        <v>0</v>
      </c>
    </row>
    <row r="231" spans="1:6" x14ac:dyDescent="0.2">
      <c r="A231" s="1" t="s">
        <v>300</v>
      </c>
      <c r="B231" s="1" t="s">
        <v>279</v>
      </c>
      <c r="C231" s="1" t="s">
        <v>68</v>
      </c>
      <c r="D231" s="54">
        <v>45772</v>
      </c>
      <c r="E231" s="55" t="s">
        <v>304</v>
      </c>
      <c r="F231" s="1" t="b">
        <f t="shared" si="14"/>
        <v>0</v>
      </c>
    </row>
    <row r="232" spans="1:6" x14ac:dyDescent="0.2">
      <c r="A232" s="1" t="s">
        <v>301</v>
      </c>
      <c r="B232" s="1" t="s">
        <v>279</v>
      </c>
      <c r="C232" s="1" t="s">
        <v>70</v>
      </c>
      <c r="D232" s="54">
        <v>45772</v>
      </c>
      <c r="E232" s="55" t="s">
        <v>304</v>
      </c>
      <c r="F232" s="1" t="b">
        <f t="shared" si="14"/>
        <v>0</v>
      </c>
    </row>
    <row r="233" spans="1:6" x14ac:dyDescent="0.2">
      <c r="A233" s="1" t="s">
        <v>278</v>
      </c>
      <c r="B233" s="1" t="s">
        <v>279</v>
      </c>
      <c r="C233" s="1" t="s">
        <v>69</v>
      </c>
      <c r="D233" s="54">
        <v>45772</v>
      </c>
      <c r="E233" s="55">
        <v>48.866666666666667</v>
      </c>
      <c r="F233" s="1" t="b">
        <f t="shared" si="14"/>
        <v>0</v>
      </c>
    </row>
    <row r="234" spans="1:6" x14ac:dyDescent="0.2">
      <c r="A234" s="1" t="s">
        <v>280</v>
      </c>
      <c r="B234" s="1" t="s">
        <v>279</v>
      </c>
      <c r="C234" s="1" t="s">
        <v>69</v>
      </c>
      <c r="D234" s="54">
        <v>45772</v>
      </c>
      <c r="E234" s="55">
        <v>48.285714285714285</v>
      </c>
      <c r="F234" s="1" t="b">
        <f t="shared" si="14"/>
        <v>0</v>
      </c>
    </row>
    <row r="235" spans="1:6" x14ac:dyDescent="0.2">
      <c r="A235" s="1" t="s">
        <v>282</v>
      </c>
      <c r="B235" s="1" t="s">
        <v>279</v>
      </c>
      <c r="C235" s="1" t="s">
        <v>69</v>
      </c>
      <c r="D235" s="54">
        <v>45772</v>
      </c>
      <c r="E235" s="55">
        <v>38.333333333333329</v>
      </c>
      <c r="F235" s="1" t="b">
        <f t="shared" si="14"/>
        <v>0</v>
      </c>
    </row>
    <row r="236" spans="1:6" x14ac:dyDescent="0.2">
      <c r="A236" s="1" t="s">
        <v>294</v>
      </c>
      <c r="B236" s="1" t="s">
        <v>279</v>
      </c>
      <c r="C236" s="1" t="s">
        <v>70</v>
      </c>
      <c r="D236" s="54">
        <v>45772</v>
      </c>
      <c r="E236" s="55">
        <v>37.857142857142861</v>
      </c>
      <c r="F236" s="1" t="b">
        <f t="shared" si="14"/>
        <v>0</v>
      </c>
    </row>
    <row r="237" spans="1:6" x14ac:dyDescent="0.2">
      <c r="A237" s="1" t="s">
        <v>281</v>
      </c>
      <c r="B237" s="1" t="s">
        <v>279</v>
      </c>
      <c r="C237" s="1" t="s">
        <v>68</v>
      </c>
      <c r="D237" s="54">
        <v>45772</v>
      </c>
      <c r="E237" s="55">
        <v>35.238095238095241</v>
      </c>
      <c r="F237" s="1" t="b">
        <f t="shared" si="14"/>
        <v>0</v>
      </c>
    </row>
    <row r="238" spans="1:6" x14ac:dyDescent="0.2">
      <c r="A238" s="1" t="s">
        <v>289</v>
      </c>
      <c r="B238" s="1" t="s">
        <v>279</v>
      </c>
      <c r="C238" s="1" t="s">
        <v>70</v>
      </c>
      <c r="D238" s="54">
        <v>45772</v>
      </c>
      <c r="E238" s="55">
        <v>35</v>
      </c>
      <c r="F238" s="1" t="b">
        <f t="shared" si="14"/>
        <v>0</v>
      </c>
    </row>
    <row r="239" spans="1:6" x14ac:dyDescent="0.2">
      <c r="A239" s="1" t="s">
        <v>284</v>
      </c>
      <c r="B239" s="1" t="s">
        <v>279</v>
      </c>
      <c r="C239" s="1" t="s">
        <v>68</v>
      </c>
      <c r="D239" s="54">
        <v>45772</v>
      </c>
      <c r="E239" s="55">
        <v>26.5</v>
      </c>
      <c r="F239" s="1" t="b">
        <f t="shared" si="14"/>
        <v>0</v>
      </c>
    </row>
    <row r="240" spans="1:6" x14ac:dyDescent="0.2">
      <c r="A240" s="1" t="s">
        <v>287</v>
      </c>
      <c r="B240" s="1" t="s">
        <v>279</v>
      </c>
      <c r="C240" s="1" t="s">
        <v>70</v>
      </c>
      <c r="D240" s="54">
        <v>45772</v>
      </c>
      <c r="E240" s="55">
        <v>26.392857142857142</v>
      </c>
      <c r="F240" s="1" t="b">
        <f t="shared" si="14"/>
        <v>0</v>
      </c>
    </row>
    <row r="241" spans="1:6" x14ac:dyDescent="0.2">
      <c r="A241" s="1" t="s">
        <v>291</v>
      </c>
      <c r="B241" s="1" t="s">
        <v>279</v>
      </c>
      <c r="C241" s="1" t="s">
        <v>69</v>
      </c>
      <c r="D241" s="54">
        <v>45772</v>
      </c>
      <c r="E241" s="55">
        <v>25</v>
      </c>
      <c r="F241" s="1" t="b">
        <f t="shared" si="14"/>
        <v>0</v>
      </c>
    </row>
    <row r="242" spans="1:6" x14ac:dyDescent="0.2">
      <c r="A242" s="1" t="s">
        <v>285</v>
      </c>
      <c r="B242" s="1" t="s">
        <v>279</v>
      </c>
      <c r="C242" s="1" t="s">
        <v>70</v>
      </c>
      <c r="D242" s="54">
        <v>45772</v>
      </c>
      <c r="E242" s="55">
        <v>21.678571428571427</v>
      </c>
      <c r="F242" s="1" t="b">
        <f t="shared" si="14"/>
        <v>0</v>
      </c>
    </row>
    <row r="243" spans="1:6" x14ac:dyDescent="0.2">
      <c r="A243" s="1" t="s">
        <v>286</v>
      </c>
      <c r="B243" s="1" t="s">
        <v>279</v>
      </c>
      <c r="C243" s="1" t="s">
        <v>68</v>
      </c>
      <c r="D243" s="54">
        <v>45772</v>
      </c>
      <c r="E243" s="55">
        <v>19.885714285714286</v>
      </c>
      <c r="F243" s="1" t="b">
        <f t="shared" si="14"/>
        <v>0</v>
      </c>
    </row>
    <row r="244" spans="1:6" x14ac:dyDescent="0.2">
      <c r="A244" s="1" t="s">
        <v>295</v>
      </c>
      <c r="B244" s="1" t="s">
        <v>279</v>
      </c>
      <c r="C244" s="1" t="s">
        <v>68</v>
      </c>
      <c r="D244" s="54">
        <v>45772</v>
      </c>
      <c r="E244" s="55">
        <v>14.095238095238095</v>
      </c>
      <c r="F244" s="1" t="b">
        <f t="shared" si="14"/>
        <v>0</v>
      </c>
    </row>
    <row r="245" spans="1:6" x14ac:dyDescent="0.2">
      <c r="A245" s="1" t="s">
        <v>288</v>
      </c>
      <c r="B245" s="1" t="s">
        <v>279</v>
      </c>
      <c r="C245" s="1" t="s">
        <v>69</v>
      </c>
      <c r="D245" s="54">
        <v>45772</v>
      </c>
      <c r="E245" s="55">
        <v>11</v>
      </c>
      <c r="F245" s="1" t="b">
        <f t="shared" si="14"/>
        <v>0</v>
      </c>
    </row>
    <row r="246" spans="1:6" x14ac:dyDescent="0.2">
      <c r="A246" s="1" t="s">
        <v>290</v>
      </c>
      <c r="B246" s="1" t="s">
        <v>279</v>
      </c>
      <c r="C246" s="1" t="s">
        <v>70</v>
      </c>
      <c r="D246" s="54">
        <v>45772</v>
      </c>
      <c r="E246" s="55">
        <v>10.904761904761905</v>
      </c>
      <c r="F246" s="1" t="b">
        <f t="shared" si="14"/>
        <v>0</v>
      </c>
    </row>
    <row r="247" spans="1:6" x14ac:dyDescent="0.2">
      <c r="A247" s="1" t="s">
        <v>292</v>
      </c>
      <c r="B247" s="1" t="s">
        <v>279</v>
      </c>
      <c r="C247" s="1" t="s">
        <v>68</v>
      </c>
      <c r="D247" s="54">
        <v>45772</v>
      </c>
      <c r="E247" s="55">
        <v>0</v>
      </c>
      <c r="F247" s="1" t="b">
        <f t="shared" si="14"/>
        <v>0</v>
      </c>
    </row>
    <row r="248" spans="1:6" x14ac:dyDescent="0.2">
      <c r="A248" s="1" t="s">
        <v>73</v>
      </c>
      <c r="B248" s="1" t="s">
        <v>26</v>
      </c>
      <c r="C248" s="1" t="s">
        <v>68</v>
      </c>
      <c r="D248" s="54">
        <v>45772</v>
      </c>
      <c r="E248" s="55" t="s">
        <v>304</v>
      </c>
      <c r="F248" s="1" t="b">
        <f t="shared" si="14"/>
        <v>0</v>
      </c>
    </row>
    <row r="249" spans="1:6" x14ac:dyDescent="0.2">
      <c r="A249" s="1" t="s">
        <v>77</v>
      </c>
      <c r="B249" s="1" t="s">
        <v>26</v>
      </c>
      <c r="C249" s="1" t="s">
        <v>68</v>
      </c>
      <c r="D249" s="54">
        <v>45772</v>
      </c>
      <c r="E249" s="55" t="s">
        <v>304</v>
      </c>
      <c r="F249" s="1" t="b">
        <f t="shared" si="14"/>
        <v>0</v>
      </c>
    </row>
    <row r="250" spans="1:6" x14ac:dyDescent="0.2">
      <c r="A250" s="1" t="s">
        <v>78</v>
      </c>
      <c r="B250" s="1" t="s">
        <v>26</v>
      </c>
      <c r="C250" s="1" t="s">
        <v>69</v>
      </c>
      <c r="D250" s="54">
        <v>45772</v>
      </c>
      <c r="E250" s="55" t="s">
        <v>304</v>
      </c>
      <c r="F250" s="1" t="b">
        <f t="shared" si="14"/>
        <v>0</v>
      </c>
    </row>
    <row r="251" spans="1:6" x14ac:dyDescent="0.2">
      <c r="A251" s="1" t="s">
        <v>80</v>
      </c>
      <c r="B251" s="1" t="s">
        <v>26</v>
      </c>
      <c r="C251" s="1" t="s">
        <v>70</v>
      </c>
      <c r="D251" s="54">
        <v>45772</v>
      </c>
      <c r="E251" s="55" t="s">
        <v>304</v>
      </c>
      <c r="F251" s="1" t="b">
        <f t="shared" si="14"/>
        <v>0</v>
      </c>
    </row>
    <row r="252" spans="1:6" x14ac:dyDescent="0.2">
      <c r="A252" s="1" t="s">
        <v>83</v>
      </c>
      <c r="B252" s="1" t="s">
        <v>26</v>
      </c>
      <c r="C252" s="1" t="s">
        <v>70</v>
      </c>
      <c r="D252" s="54">
        <v>45772</v>
      </c>
      <c r="E252" s="55" t="s">
        <v>304</v>
      </c>
      <c r="F252" s="1" t="b">
        <f t="shared" si="14"/>
        <v>0</v>
      </c>
    </row>
    <row r="253" spans="1:6" x14ac:dyDescent="0.2">
      <c r="A253" s="1" t="s">
        <v>84</v>
      </c>
      <c r="B253" s="1" t="s">
        <v>26</v>
      </c>
      <c r="C253" s="1" t="s">
        <v>70</v>
      </c>
      <c r="D253" s="54">
        <v>45772</v>
      </c>
      <c r="E253" s="55" t="s">
        <v>304</v>
      </c>
      <c r="F253" s="1" t="b">
        <f t="shared" si="14"/>
        <v>0</v>
      </c>
    </row>
    <row r="254" spans="1:6" x14ac:dyDescent="0.2">
      <c r="A254" s="1" t="s">
        <v>87</v>
      </c>
      <c r="B254" s="1" t="s">
        <v>26</v>
      </c>
      <c r="C254" s="1" t="s">
        <v>68</v>
      </c>
      <c r="D254" s="54">
        <v>45772</v>
      </c>
      <c r="E254" s="55" t="s">
        <v>304</v>
      </c>
      <c r="F254" s="1" t="b">
        <f t="shared" si="14"/>
        <v>0</v>
      </c>
    </row>
    <row r="255" spans="1:6" x14ac:dyDescent="0.2">
      <c r="A255" s="1" t="s">
        <v>72</v>
      </c>
      <c r="B255" s="1" t="s">
        <v>26</v>
      </c>
      <c r="C255" s="1" t="s">
        <v>70</v>
      </c>
      <c r="D255" s="54">
        <v>45772</v>
      </c>
      <c r="E255" s="55">
        <v>50</v>
      </c>
      <c r="F255" s="1" t="b">
        <f t="shared" si="14"/>
        <v>0</v>
      </c>
    </row>
    <row r="256" spans="1:6" x14ac:dyDescent="0.2">
      <c r="A256" s="1" t="s">
        <v>37</v>
      </c>
      <c r="B256" s="1" t="s">
        <v>26</v>
      </c>
      <c r="C256" s="1" t="s">
        <v>69</v>
      </c>
      <c r="D256" s="54">
        <v>45772</v>
      </c>
      <c r="E256" s="55">
        <v>47.5</v>
      </c>
      <c r="F256" s="1" t="b">
        <f t="shared" si="14"/>
        <v>0</v>
      </c>
    </row>
    <row r="257" spans="1:6" x14ac:dyDescent="0.2">
      <c r="A257" s="1" t="s">
        <v>30</v>
      </c>
      <c r="B257" s="1" t="s">
        <v>26</v>
      </c>
      <c r="C257" s="1" t="s">
        <v>70</v>
      </c>
      <c r="D257" s="54">
        <v>45772</v>
      </c>
      <c r="E257" s="55">
        <v>38</v>
      </c>
      <c r="F257" s="1" t="b">
        <f t="shared" si="14"/>
        <v>0</v>
      </c>
    </row>
    <row r="258" spans="1:6" x14ac:dyDescent="0.2">
      <c r="A258" s="1" t="s">
        <v>28</v>
      </c>
      <c r="B258" s="1" t="s">
        <v>26</v>
      </c>
      <c r="C258" s="1" t="s">
        <v>69</v>
      </c>
      <c r="D258" s="54">
        <v>45772</v>
      </c>
      <c r="E258" s="55">
        <v>36.714285714285715</v>
      </c>
      <c r="F258" s="1" t="b">
        <f t="shared" si="14"/>
        <v>0</v>
      </c>
    </row>
    <row r="259" spans="1:6" x14ac:dyDescent="0.2">
      <c r="A259" s="1" t="s">
        <v>33</v>
      </c>
      <c r="B259" s="1" t="s">
        <v>26</v>
      </c>
      <c r="C259" s="1" t="s">
        <v>69</v>
      </c>
      <c r="D259" s="54">
        <v>45772</v>
      </c>
      <c r="E259" s="55">
        <v>32.857142857142854</v>
      </c>
      <c r="F259" s="1" t="b">
        <f t="shared" ref="F259:F322" si="15">IF(
  MAX(IF(($A$2:$A$2000=A259), $D$2:$D$2000)) = MAX(IF(($A$2:$A$2000=A259) * ($D$2:$D$2000=MAX(IF($A$2:$A$2000=A259, $D$2:$D$2000))), $E$2:$E$2000)),
  MAX(IF(($A$2:$A$2000=A259) * ($D$2:$D$2000=MAX(IF($A$2:$A$2000=A259, $D$2:$D$2000))), $E$2:$E$2000)) &gt;= $O$1,
  FALSE
)</f>
        <v>0</v>
      </c>
    </row>
    <row r="260" spans="1:6" x14ac:dyDescent="0.2">
      <c r="A260" s="1" t="s">
        <v>31</v>
      </c>
      <c r="B260" s="1" t="s">
        <v>26</v>
      </c>
      <c r="C260" s="1" t="s">
        <v>70</v>
      </c>
      <c r="D260" s="54">
        <v>45772</v>
      </c>
      <c r="E260" s="55">
        <v>31.916666666666664</v>
      </c>
      <c r="F260" s="1" t="b">
        <f t="shared" si="15"/>
        <v>0</v>
      </c>
    </row>
    <row r="261" spans="1:6" x14ac:dyDescent="0.2">
      <c r="A261" s="1" t="s">
        <v>35</v>
      </c>
      <c r="B261" s="1" t="s">
        <v>26</v>
      </c>
      <c r="C261" s="1" t="s">
        <v>69</v>
      </c>
      <c r="D261" s="54">
        <v>45772</v>
      </c>
      <c r="E261" s="55">
        <v>31.25</v>
      </c>
      <c r="F261" s="1" t="b">
        <f t="shared" si="15"/>
        <v>0</v>
      </c>
    </row>
    <row r="262" spans="1:6" x14ac:dyDescent="0.2">
      <c r="A262" s="1" t="s">
        <v>25</v>
      </c>
      <c r="B262" s="1" t="s">
        <v>26</v>
      </c>
      <c r="C262" s="1" t="s">
        <v>68</v>
      </c>
      <c r="D262" s="54">
        <v>45772</v>
      </c>
      <c r="E262" s="55">
        <v>30.952380952380953</v>
      </c>
      <c r="F262" s="1" t="b">
        <f t="shared" si="15"/>
        <v>0</v>
      </c>
    </row>
    <row r="263" spans="1:6" x14ac:dyDescent="0.2">
      <c r="A263" s="1" t="s">
        <v>27</v>
      </c>
      <c r="B263" s="1" t="s">
        <v>26</v>
      </c>
      <c r="C263" s="1" t="s">
        <v>70</v>
      </c>
      <c r="D263" s="54">
        <v>45772</v>
      </c>
      <c r="E263" s="55">
        <v>27.928571428571427</v>
      </c>
      <c r="F263" s="1" t="b">
        <f t="shared" si="15"/>
        <v>0</v>
      </c>
    </row>
    <row r="264" spans="1:6" x14ac:dyDescent="0.2">
      <c r="A264" s="1" t="s">
        <v>32</v>
      </c>
      <c r="B264" s="1" t="s">
        <v>26</v>
      </c>
      <c r="C264" s="1" t="s">
        <v>68</v>
      </c>
      <c r="D264" s="54">
        <v>45772</v>
      </c>
      <c r="E264" s="55">
        <v>26.9</v>
      </c>
      <c r="F264" s="1" t="b">
        <f t="shared" si="15"/>
        <v>0</v>
      </c>
    </row>
    <row r="265" spans="1:6" x14ac:dyDescent="0.2">
      <c r="A265" s="1" t="s">
        <v>29</v>
      </c>
      <c r="B265" s="1" t="s">
        <v>26</v>
      </c>
      <c r="C265" s="1" t="s">
        <v>68</v>
      </c>
      <c r="D265" s="54">
        <v>45772</v>
      </c>
      <c r="E265" s="55">
        <v>19.976190476190474</v>
      </c>
      <c r="F265" s="1" t="b">
        <f t="shared" si="15"/>
        <v>0</v>
      </c>
    </row>
    <row r="266" spans="1:6" x14ac:dyDescent="0.2">
      <c r="A266" s="1" t="s">
        <v>34</v>
      </c>
      <c r="B266" s="1" t="s">
        <v>26</v>
      </c>
      <c r="C266" s="1" t="s">
        <v>70</v>
      </c>
      <c r="D266" s="54">
        <v>45772</v>
      </c>
      <c r="E266" s="55">
        <v>19.285714285714285</v>
      </c>
      <c r="F266" s="1" t="b">
        <f t="shared" si="15"/>
        <v>0</v>
      </c>
    </row>
    <row r="267" spans="1:6" x14ac:dyDescent="0.2">
      <c r="A267" s="1" t="s">
        <v>41</v>
      </c>
      <c r="B267" s="1" t="s">
        <v>26</v>
      </c>
      <c r="C267" s="1" t="s">
        <v>68</v>
      </c>
      <c r="D267" s="54">
        <v>45772</v>
      </c>
      <c r="E267" s="55">
        <v>17</v>
      </c>
      <c r="F267" s="1" t="b">
        <f t="shared" si="15"/>
        <v>0</v>
      </c>
    </row>
    <row r="268" spans="1:6" x14ac:dyDescent="0.2">
      <c r="A268" s="1" t="s">
        <v>38</v>
      </c>
      <c r="B268" s="1" t="s">
        <v>26</v>
      </c>
      <c r="C268" s="1" t="s">
        <v>69</v>
      </c>
      <c r="D268" s="54">
        <v>45772</v>
      </c>
      <c r="E268" s="55">
        <v>12.5</v>
      </c>
      <c r="F268" s="1" t="b">
        <f t="shared" si="15"/>
        <v>0</v>
      </c>
    </row>
    <row r="269" spans="1:6" x14ac:dyDescent="0.2">
      <c r="A269" s="1" t="s">
        <v>36</v>
      </c>
      <c r="B269" s="1" t="s">
        <v>26</v>
      </c>
      <c r="C269" s="1" t="s">
        <v>70</v>
      </c>
      <c r="D269" s="54">
        <v>45772</v>
      </c>
      <c r="E269" s="55">
        <v>8</v>
      </c>
      <c r="F269" s="1" t="b">
        <f t="shared" si="15"/>
        <v>0</v>
      </c>
    </row>
    <row r="270" spans="1:6" x14ac:dyDescent="0.2">
      <c r="A270" s="1" t="s">
        <v>42</v>
      </c>
      <c r="B270" s="1" t="s">
        <v>26</v>
      </c>
      <c r="C270" s="1" t="s">
        <v>70</v>
      </c>
      <c r="D270" s="54">
        <v>45772</v>
      </c>
      <c r="E270" s="55">
        <v>5.75</v>
      </c>
      <c r="F270" s="1" t="b">
        <f t="shared" si="15"/>
        <v>0</v>
      </c>
    </row>
    <row r="271" spans="1:6" x14ac:dyDescent="0.2">
      <c r="A271" s="1" t="s">
        <v>40</v>
      </c>
      <c r="B271" s="1" t="s">
        <v>26</v>
      </c>
      <c r="C271" s="1" t="s">
        <v>69</v>
      </c>
      <c r="D271" s="54">
        <v>45772</v>
      </c>
      <c r="E271" s="55">
        <v>0</v>
      </c>
      <c r="F271" s="1" t="b">
        <f t="shared" si="15"/>
        <v>0</v>
      </c>
    </row>
    <row r="272" spans="1:6" x14ac:dyDescent="0.2">
      <c r="A272" s="1" t="s">
        <v>39</v>
      </c>
      <c r="B272" s="1" t="s">
        <v>26</v>
      </c>
      <c r="C272" s="1" t="s">
        <v>70</v>
      </c>
      <c r="D272" s="54">
        <v>45772</v>
      </c>
      <c r="E272" s="55">
        <v>0</v>
      </c>
      <c r="F272" s="1" t="b">
        <f t="shared" si="15"/>
        <v>0</v>
      </c>
    </row>
    <row r="273" spans="1:6" x14ac:dyDescent="0.2">
      <c r="A273" s="1" t="s">
        <v>296</v>
      </c>
      <c r="B273" s="1" t="s">
        <v>279</v>
      </c>
      <c r="C273" s="1" t="s">
        <v>69</v>
      </c>
      <c r="D273" s="54">
        <v>45773</v>
      </c>
      <c r="E273" s="55" t="s">
        <v>304</v>
      </c>
      <c r="F273" s="1" t="b">
        <f t="shared" si="15"/>
        <v>0</v>
      </c>
    </row>
    <row r="274" spans="1:6" x14ac:dyDescent="0.2">
      <c r="A274" s="1" t="s">
        <v>298</v>
      </c>
      <c r="B274" s="1" t="s">
        <v>279</v>
      </c>
      <c r="C274" s="1" t="s">
        <v>68</v>
      </c>
      <c r="D274" s="54">
        <v>45773</v>
      </c>
      <c r="E274" s="55" t="s">
        <v>304</v>
      </c>
      <c r="F274" s="1" t="b">
        <f t="shared" si="15"/>
        <v>0</v>
      </c>
    </row>
    <row r="275" spans="1:6" x14ac:dyDescent="0.2">
      <c r="A275" s="1" t="s">
        <v>299</v>
      </c>
      <c r="B275" s="1" t="s">
        <v>279</v>
      </c>
      <c r="C275" s="1" t="s">
        <v>69</v>
      </c>
      <c r="D275" s="54">
        <v>45773</v>
      </c>
      <c r="E275" s="55" t="s">
        <v>304</v>
      </c>
      <c r="F275" s="1" t="b">
        <f t="shared" si="15"/>
        <v>0</v>
      </c>
    </row>
    <row r="276" spans="1:6" x14ac:dyDescent="0.2">
      <c r="A276" s="1" t="s">
        <v>300</v>
      </c>
      <c r="B276" s="1" t="s">
        <v>279</v>
      </c>
      <c r="C276" s="1" t="s">
        <v>68</v>
      </c>
      <c r="D276" s="54">
        <v>45773</v>
      </c>
      <c r="E276" s="55" t="s">
        <v>304</v>
      </c>
      <c r="F276" s="1" t="b">
        <f t="shared" si="15"/>
        <v>0</v>
      </c>
    </row>
    <row r="277" spans="1:6" x14ac:dyDescent="0.2">
      <c r="A277" s="1" t="s">
        <v>301</v>
      </c>
      <c r="B277" s="1" t="s">
        <v>279</v>
      </c>
      <c r="C277" s="1" t="s">
        <v>70</v>
      </c>
      <c r="D277" s="54">
        <v>45773</v>
      </c>
      <c r="E277" s="55" t="s">
        <v>304</v>
      </c>
      <c r="F277" s="1" t="b">
        <f t="shared" si="15"/>
        <v>0</v>
      </c>
    </row>
    <row r="278" spans="1:6" x14ac:dyDescent="0.2">
      <c r="A278" s="1" t="s">
        <v>280</v>
      </c>
      <c r="B278" s="1" t="s">
        <v>279</v>
      </c>
      <c r="C278" s="1" t="s">
        <v>69</v>
      </c>
      <c r="D278" s="54">
        <v>45773</v>
      </c>
      <c r="E278" s="55">
        <v>45.125</v>
      </c>
      <c r="F278" s="1" t="b">
        <f t="shared" si="15"/>
        <v>0</v>
      </c>
    </row>
    <row r="279" spans="1:6" x14ac:dyDescent="0.2">
      <c r="A279" s="1" t="s">
        <v>278</v>
      </c>
      <c r="B279" s="1" t="s">
        <v>279</v>
      </c>
      <c r="C279" s="1" t="s">
        <v>69</v>
      </c>
      <c r="D279" s="54">
        <v>45773</v>
      </c>
      <c r="E279" s="55">
        <v>44.309523809523817</v>
      </c>
      <c r="F279" s="1" t="b">
        <f t="shared" si="15"/>
        <v>0</v>
      </c>
    </row>
    <row r="280" spans="1:6" x14ac:dyDescent="0.2">
      <c r="A280" s="1" t="s">
        <v>281</v>
      </c>
      <c r="B280" s="1" t="s">
        <v>279</v>
      </c>
      <c r="C280" s="1" t="s">
        <v>68</v>
      </c>
      <c r="D280" s="54">
        <v>45773</v>
      </c>
      <c r="E280" s="55">
        <v>37.5</v>
      </c>
      <c r="F280" s="1" t="b">
        <f t="shared" si="15"/>
        <v>0</v>
      </c>
    </row>
    <row r="281" spans="1:6" x14ac:dyDescent="0.2">
      <c r="A281" s="1" t="s">
        <v>282</v>
      </c>
      <c r="B281" s="1" t="s">
        <v>279</v>
      </c>
      <c r="C281" s="1" t="s">
        <v>69</v>
      </c>
      <c r="D281" s="54">
        <v>45773</v>
      </c>
      <c r="E281" s="55">
        <v>36.428571428571431</v>
      </c>
      <c r="F281" s="1" t="b">
        <f t="shared" si="15"/>
        <v>0</v>
      </c>
    </row>
    <row r="282" spans="1:6" x14ac:dyDescent="0.2">
      <c r="A282" s="1" t="s">
        <v>294</v>
      </c>
      <c r="B282" s="1" t="s">
        <v>279</v>
      </c>
      <c r="C282" s="1" t="s">
        <v>70</v>
      </c>
      <c r="D282" s="54">
        <v>45773</v>
      </c>
      <c r="E282" s="55">
        <v>33.125</v>
      </c>
      <c r="F282" s="1" t="b">
        <f t="shared" si="15"/>
        <v>0</v>
      </c>
    </row>
    <row r="283" spans="1:6" x14ac:dyDescent="0.2">
      <c r="A283" s="1" t="s">
        <v>287</v>
      </c>
      <c r="B283" s="1" t="s">
        <v>279</v>
      </c>
      <c r="C283" s="1" t="s">
        <v>70</v>
      </c>
      <c r="D283" s="54">
        <v>45773</v>
      </c>
      <c r="E283" s="55">
        <v>29.3</v>
      </c>
      <c r="F283" s="1" t="b">
        <f t="shared" si="15"/>
        <v>0</v>
      </c>
    </row>
    <row r="284" spans="1:6" x14ac:dyDescent="0.2">
      <c r="A284" s="1" t="s">
        <v>284</v>
      </c>
      <c r="B284" s="1" t="s">
        <v>279</v>
      </c>
      <c r="C284" s="1" t="s">
        <v>68</v>
      </c>
      <c r="D284" s="54">
        <v>45773</v>
      </c>
      <c r="E284" s="55">
        <v>26.642857142857142</v>
      </c>
      <c r="F284" s="1" t="b">
        <f t="shared" si="15"/>
        <v>0</v>
      </c>
    </row>
    <row r="285" spans="1:6" x14ac:dyDescent="0.2">
      <c r="A285" s="1" t="s">
        <v>289</v>
      </c>
      <c r="B285" s="1" t="s">
        <v>279</v>
      </c>
      <c r="C285" s="1" t="s">
        <v>70</v>
      </c>
      <c r="D285" s="54">
        <v>45773</v>
      </c>
      <c r="E285" s="55">
        <v>26.25</v>
      </c>
      <c r="F285" s="1" t="b">
        <f t="shared" si="15"/>
        <v>0</v>
      </c>
    </row>
    <row r="286" spans="1:6" x14ac:dyDescent="0.2">
      <c r="A286" s="1" t="s">
        <v>291</v>
      </c>
      <c r="B286" s="1" t="s">
        <v>279</v>
      </c>
      <c r="C286" s="1" t="s">
        <v>69</v>
      </c>
      <c r="D286" s="54">
        <v>45773</v>
      </c>
      <c r="E286" s="55">
        <v>25</v>
      </c>
      <c r="F286" s="1" t="b">
        <f t="shared" si="15"/>
        <v>0</v>
      </c>
    </row>
    <row r="287" spans="1:6" x14ac:dyDescent="0.2">
      <c r="A287" s="1" t="s">
        <v>286</v>
      </c>
      <c r="B287" s="1" t="s">
        <v>279</v>
      </c>
      <c r="C287" s="1" t="s">
        <v>68</v>
      </c>
      <c r="D287" s="54">
        <v>45773</v>
      </c>
      <c r="E287" s="55">
        <v>21.458333333333336</v>
      </c>
      <c r="F287" s="1" t="b">
        <f t="shared" si="15"/>
        <v>0</v>
      </c>
    </row>
    <row r="288" spans="1:6" x14ac:dyDescent="0.2">
      <c r="A288" s="1" t="s">
        <v>285</v>
      </c>
      <c r="B288" s="1" t="s">
        <v>279</v>
      </c>
      <c r="C288" s="1" t="s">
        <v>70</v>
      </c>
      <c r="D288" s="54">
        <v>45773</v>
      </c>
      <c r="E288" s="55">
        <v>20.625</v>
      </c>
      <c r="F288" s="1" t="b">
        <f t="shared" si="15"/>
        <v>0</v>
      </c>
    </row>
    <row r="289" spans="1:6" x14ac:dyDescent="0.2">
      <c r="A289" s="1" t="s">
        <v>297</v>
      </c>
      <c r="B289" s="1" t="s">
        <v>279</v>
      </c>
      <c r="C289" s="1" t="s">
        <v>68</v>
      </c>
      <c r="D289" s="54">
        <v>45773</v>
      </c>
      <c r="E289" s="55">
        <v>15</v>
      </c>
      <c r="F289" s="1" t="b">
        <f t="shared" si="15"/>
        <v>0</v>
      </c>
    </row>
    <row r="290" spans="1:6" x14ac:dyDescent="0.2">
      <c r="A290" s="1" t="s">
        <v>295</v>
      </c>
      <c r="B290" s="1" t="s">
        <v>279</v>
      </c>
      <c r="C290" s="1" t="s">
        <v>68</v>
      </c>
      <c r="D290" s="54">
        <v>45773</v>
      </c>
      <c r="E290" s="55">
        <v>14.095238095238095</v>
      </c>
      <c r="F290" s="1" t="b">
        <f t="shared" si="15"/>
        <v>0</v>
      </c>
    </row>
    <row r="291" spans="1:6" x14ac:dyDescent="0.2">
      <c r="A291" s="1" t="s">
        <v>290</v>
      </c>
      <c r="B291" s="1" t="s">
        <v>279</v>
      </c>
      <c r="C291" s="1" t="s">
        <v>70</v>
      </c>
      <c r="D291" s="54">
        <v>45773</v>
      </c>
      <c r="E291" s="55">
        <v>11.375</v>
      </c>
      <c r="F291" s="1" t="b">
        <f t="shared" si="15"/>
        <v>0</v>
      </c>
    </row>
    <row r="292" spans="1:6" x14ac:dyDescent="0.2">
      <c r="A292" s="1" t="s">
        <v>288</v>
      </c>
      <c r="B292" s="1" t="s">
        <v>279</v>
      </c>
      <c r="C292" s="1" t="s">
        <v>69</v>
      </c>
      <c r="D292" s="54">
        <v>45773</v>
      </c>
      <c r="E292" s="55">
        <v>11</v>
      </c>
      <c r="F292" s="1" t="b">
        <f t="shared" si="15"/>
        <v>0</v>
      </c>
    </row>
    <row r="293" spans="1:6" x14ac:dyDescent="0.2">
      <c r="A293" s="1" t="s">
        <v>292</v>
      </c>
      <c r="B293" s="1" t="s">
        <v>279</v>
      </c>
      <c r="C293" s="1" t="s">
        <v>68</v>
      </c>
      <c r="D293" s="54">
        <v>45773</v>
      </c>
      <c r="E293" s="55">
        <v>0</v>
      </c>
      <c r="F293" s="1" t="b">
        <f t="shared" si="15"/>
        <v>0</v>
      </c>
    </row>
    <row r="294" spans="1:6" x14ac:dyDescent="0.2">
      <c r="A294" s="1" t="s">
        <v>73</v>
      </c>
      <c r="B294" s="1" t="s">
        <v>26</v>
      </c>
      <c r="C294" s="1" t="s">
        <v>68</v>
      </c>
      <c r="D294" s="54">
        <v>45773</v>
      </c>
      <c r="E294" s="55" t="s">
        <v>304</v>
      </c>
      <c r="F294" s="1" t="b">
        <f t="shared" si="15"/>
        <v>0</v>
      </c>
    </row>
    <row r="295" spans="1:6" x14ac:dyDescent="0.2">
      <c r="A295" s="1" t="s">
        <v>77</v>
      </c>
      <c r="B295" s="1" t="s">
        <v>26</v>
      </c>
      <c r="C295" s="1" t="s">
        <v>68</v>
      </c>
      <c r="D295" s="54">
        <v>45773</v>
      </c>
      <c r="E295" s="55" t="s">
        <v>304</v>
      </c>
      <c r="F295" s="1" t="b">
        <f t="shared" si="15"/>
        <v>0</v>
      </c>
    </row>
    <row r="296" spans="1:6" x14ac:dyDescent="0.2">
      <c r="A296" s="1" t="s">
        <v>78</v>
      </c>
      <c r="B296" s="1" t="s">
        <v>26</v>
      </c>
      <c r="C296" s="1" t="s">
        <v>69</v>
      </c>
      <c r="D296" s="54">
        <v>45773</v>
      </c>
      <c r="E296" s="55" t="s">
        <v>304</v>
      </c>
      <c r="F296" s="1" t="b">
        <f t="shared" si="15"/>
        <v>0</v>
      </c>
    </row>
    <row r="297" spans="1:6" x14ac:dyDescent="0.2">
      <c r="A297" s="1" t="s">
        <v>80</v>
      </c>
      <c r="B297" s="1" t="s">
        <v>26</v>
      </c>
      <c r="C297" s="1" t="s">
        <v>70</v>
      </c>
      <c r="D297" s="54">
        <v>45773</v>
      </c>
      <c r="E297" s="55" t="s">
        <v>304</v>
      </c>
      <c r="F297" s="1" t="b">
        <f t="shared" si="15"/>
        <v>0</v>
      </c>
    </row>
    <row r="298" spans="1:6" x14ac:dyDescent="0.2">
      <c r="A298" s="1" t="s">
        <v>83</v>
      </c>
      <c r="B298" s="1" t="s">
        <v>26</v>
      </c>
      <c r="C298" s="1" t="s">
        <v>70</v>
      </c>
      <c r="D298" s="54">
        <v>45773</v>
      </c>
      <c r="E298" s="55" t="s">
        <v>304</v>
      </c>
      <c r="F298" s="1" t="b">
        <f t="shared" si="15"/>
        <v>0</v>
      </c>
    </row>
    <row r="299" spans="1:6" x14ac:dyDescent="0.2">
      <c r="A299" s="1" t="s">
        <v>84</v>
      </c>
      <c r="B299" s="1" t="s">
        <v>26</v>
      </c>
      <c r="C299" s="1" t="s">
        <v>70</v>
      </c>
      <c r="D299" s="54">
        <v>45773</v>
      </c>
      <c r="E299" s="55" t="s">
        <v>304</v>
      </c>
      <c r="F299" s="1" t="b">
        <f t="shared" si="15"/>
        <v>0</v>
      </c>
    </row>
    <row r="300" spans="1:6" x14ac:dyDescent="0.2">
      <c r="A300" s="1" t="s">
        <v>87</v>
      </c>
      <c r="B300" s="1" t="s">
        <v>26</v>
      </c>
      <c r="C300" s="1" t="s">
        <v>68</v>
      </c>
      <c r="D300" s="54">
        <v>45773</v>
      </c>
      <c r="E300" s="55" t="s">
        <v>304</v>
      </c>
      <c r="F300" s="1" t="b">
        <f t="shared" si="15"/>
        <v>0</v>
      </c>
    </row>
    <row r="301" spans="1:6" x14ac:dyDescent="0.2">
      <c r="A301" s="1" t="s">
        <v>30</v>
      </c>
      <c r="B301" s="1" t="s">
        <v>26</v>
      </c>
      <c r="C301" s="1" t="s">
        <v>70</v>
      </c>
      <c r="D301" s="54">
        <v>45773</v>
      </c>
      <c r="E301" s="55">
        <v>41</v>
      </c>
      <c r="F301" s="1" t="b">
        <f t="shared" si="15"/>
        <v>0</v>
      </c>
    </row>
    <row r="302" spans="1:6" x14ac:dyDescent="0.2">
      <c r="A302" s="1" t="s">
        <v>72</v>
      </c>
      <c r="B302" s="1" t="s">
        <v>26</v>
      </c>
      <c r="C302" s="1" t="s">
        <v>70</v>
      </c>
      <c r="D302" s="54">
        <v>45773</v>
      </c>
      <c r="E302" s="55">
        <v>37.5</v>
      </c>
      <c r="F302" s="1" t="b">
        <f t="shared" si="15"/>
        <v>0</v>
      </c>
    </row>
    <row r="303" spans="1:6" x14ac:dyDescent="0.2">
      <c r="A303" s="1" t="s">
        <v>28</v>
      </c>
      <c r="B303" s="1" t="s">
        <v>26</v>
      </c>
      <c r="C303" s="1" t="s">
        <v>69</v>
      </c>
      <c r="D303" s="54">
        <v>45773</v>
      </c>
      <c r="E303" s="55">
        <v>35.375</v>
      </c>
      <c r="F303" s="1" t="b">
        <f t="shared" si="15"/>
        <v>0</v>
      </c>
    </row>
    <row r="304" spans="1:6" x14ac:dyDescent="0.2">
      <c r="A304" s="1" t="s">
        <v>31</v>
      </c>
      <c r="B304" s="1" t="s">
        <v>26</v>
      </c>
      <c r="C304" s="1" t="s">
        <v>70</v>
      </c>
      <c r="D304" s="54">
        <v>45773</v>
      </c>
      <c r="E304" s="55">
        <v>31.916666666666664</v>
      </c>
      <c r="F304" s="1" t="b">
        <f t="shared" si="15"/>
        <v>0</v>
      </c>
    </row>
    <row r="305" spans="1:6" x14ac:dyDescent="0.2">
      <c r="A305" s="1" t="s">
        <v>33</v>
      </c>
      <c r="B305" s="1" t="s">
        <v>26</v>
      </c>
      <c r="C305" s="1" t="s">
        <v>69</v>
      </c>
      <c r="D305" s="54">
        <v>45773</v>
      </c>
      <c r="E305" s="55">
        <v>31.875</v>
      </c>
      <c r="F305" s="1" t="b">
        <f t="shared" si="15"/>
        <v>0</v>
      </c>
    </row>
    <row r="306" spans="1:6" x14ac:dyDescent="0.2">
      <c r="A306" s="1" t="s">
        <v>37</v>
      </c>
      <c r="B306" s="1" t="s">
        <v>26</v>
      </c>
      <c r="C306" s="1" t="s">
        <v>69</v>
      </c>
      <c r="D306" s="54">
        <v>45773</v>
      </c>
      <c r="E306" s="55">
        <v>31.666666666666664</v>
      </c>
      <c r="F306" s="1" t="b">
        <f t="shared" si="15"/>
        <v>0</v>
      </c>
    </row>
    <row r="307" spans="1:6" x14ac:dyDescent="0.2">
      <c r="A307" s="1" t="s">
        <v>35</v>
      </c>
      <c r="B307" s="1" t="s">
        <v>26</v>
      </c>
      <c r="C307" s="1" t="s">
        <v>69</v>
      </c>
      <c r="D307" s="54">
        <v>45773</v>
      </c>
      <c r="E307" s="55">
        <v>31.25</v>
      </c>
      <c r="F307" s="1" t="b">
        <f t="shared" si="15"/>
        <v>0</v>
      </c>
    </row>
    <row r="308" spans="1:6" x14ac:dyDescent="0.2">
      <c r="A308" s="1" t="s">
        <v>25</v>
      </c>
      <c r="B308" s="1" t="s">
        <v>26</v>
      </c>
      <c r="C308" s="1" t="s">
        <v>68</v>
      </c>
      <c r="D308" s="54">
        <v>45773</v>
      </c>
      <c r="E308" s="55">
        <v>27.464285714285715</v>
      </c>
      <c r="F308" s="1" t="b">
        <f t="shared" si="15"/>
        <v>0</v>
      </c>
    </row>
    <row r="309" spans="1:6" x14ac:dyDescent="0.2">
      <c r="A309" s="1" t="s">
        <v>27</v>
      </c>
      <c r="B309" s="1" t="s">
        <v>26</v>
      </c>
      <c r="C309" s="1" t="s">
        <v>70</v>
      </c>
      <c r="D309" s="54">
        <v>45773</v>
      </c>
      <c r="E309" s="55">
        <v>27.196428571428573</v>
      </c>
      <c r="F309" s="1" t="b">
        <f t="shared" si="15"/>
        <v>0</v>
      </c>
    </row>
    <row r="310" spans="1:6" x14ac:dyDescent="0.2">
      <c r="A310" s="1" t="s">
        <v>32</v>
      </c>
      <c r="B310" s="1" t="s">
        <v>26</v>
      </c>
      <c r="C310" s="1" t="s">
        <v>68</v>
      </c>
      <c r="D310" s="54">
        <v>45773</v>
      </c>
      <c r="E310" s="55">
        <v>25.452380952380953</v>
      </c>
      <c r="F310" s="1" t="b">
        <f t="shared" si="15"/>
        <v>0</v>
      </c>
    </row>
    <row r="311" spans="1:6" x14ac:dyDescent="0.2">
      <c r="A311" s="1" t="s">
        <v>41</v>
      </c>
      <c r="B311" s="1" t="s">
        <v>26</v>
      </c>
      <c r="C311" s="1" t="s">
        <v>68</v>
      </c>
      <c r="D311" s="54">
        <v>45773</v>
      </c>
      <c r="E311" s="55">
        <v>23</v>
      </c>
      <c r="F311" s="1" t="b">
        <f t="shared" si="15"/>
        <v>0</v>
      </c>
    </row>
    <row r="312" spans="1:6" x14ac:dyDescent="0.2">
      <c r="A312" s="1" t="s">
        <v>29</v>
      </c>
      <c r="B312" s="1" t="s">
        <v>26</v>
      </c>
      <c r="C312" s="1" t="s">
        <v>68</v>
      </c>
      <c r="D312" s="54">
        <v>45773</v>
      </c>
      <c r="E312" s="55">
        <v>21.875</v>
      </c>
      <c r="F312" s="1" t="b">
        <f t="shared" si="15"/>
        <v>0</v>
      </c>
    </row>
    <row r="313" spans="1:6" x14ac:dyDescent="0.2">
      <c r="A313" s="1" t="s">
        <v>34</v>
      </c>
      <c r="B313" s="1" t="s">
        <v>26</v>
      </c>
      <c r="C313" s="1" t="s">
        <v>70</v>
      </c>
      <c r="D313" s="54">
        <v>45773</v>
      </c>
      <c r="E313" s="55">
        <v>21.416666666666668</v>
      </c>
      <c r="F313" s="1" t="b">
        <f t="shared" si="15"/>
        <v>0</v>
      </c>
    </row>
    <row r="314" spans="1:6" x14ac:dyDescent="0.2">
      <c r="A314" s="1" t="s">
        <v>38</v>
      </c>
      <c r="B314" s="1" t="s">
        <v>26</v>
      </c>
      <c r="C314" s="1" t="s">
        <v>69</v>
      </c>
      <c r="D314" s="54">
        <v>45773</v>
      </c>
      <c r="E314" s="55">
        <v>12.5</v>
      </c>
      <c r="F314" s="1" t="b">
        <f t="shared" si="15"/>
        <v>0</v>
      </c>
    </row>
    <row r="315" spans="1:6" x14ac:dyDescent="0.2">
      <c r="A315" s="1" t="s">
        <v>36</v>
      </c>
      <c r="B315" s="1" t="s">
        <v>26</v>
      </c>
      <c r="C315" s="1" t="s">
        <v>70</v>
      </c>
      <c r="D315" s="54">
        <v>45773</v>
      </c>
      <c r="E315" s="55">
        <v>6.6</v>
      </c>
      <c r="F315" s="1" t="b">
        <f t="shared" si="15"/>
        <v>0</v>
      </c>
    </row>
    <row r="316" spans="1:6" x14ac:dyDescent="0.2">
      <c r="A316" s="1" t="s">
        <v>42</v>
      </c>
      <c r="B316" s="1" t="s">
        <v>26</v>
      </c>
      <c r="C316" s="1" t="s">
        <v>70</v>
      </c>
      <c r="D316" s="54">
        <v>45773</v>
      </c>
      <c r="E316" s="55">
        <v>5.75</v>
      </c>
      <c r="F316" s="1" t="b">
        <f t="shared" si="15"/>
        <v>0</v>
      </c>
    </row>
    <row r="317" spans="1:6" x14ac:dyDescent="0.2">
      <c r="A317" s="1" t="s">
        <v>40</v>
      </c>
      <c r="B317" s="1" t="s">
        <v>26</v>
      </c>
      <c r="C317" s="1" t="s">
        <v>69</v>
      </c>
      <c r="D317" s="54">
        <v>45773</v>
      </c>
      <c r="E317" s="55">
        <v>0</v>
      </c>
      <c r="F317" s="1" t="b">
        <f t="shared" si="15"/>
        <v>0</v>
      </c>
    </row>
    <row r="318" spans="1:6" x14ac:dyDescent="0.2">
      <c r="A318" s="1" t="s">
        <v>39</v>
      </c>
      <c r="B318" s="1" t="s">
        <v>26</v>
      </c>
      <c r="C318" s="1" t="s">
        <v>70</v>
      </c>
      <c r="D318" s="54">
        <v>45773</v>
      </c>
      <c r="E318" s="55">
        <v>0</v>
      </c>
      <c r="F318" s="1" t="b">
        <f t="shared" si="15"/>
        <v>0</v>
      </c>
    </row>
    <row r="319" spans="1:6" x14ac:dyDescent="0.2">
      <c r="A319" s="1" t="s">
        <v>235</v>
      </c>
      <c r="B319" s="1" t="s">
        <v>216</v>
      </c>
      <c r="C319" s="1" t="s">
        <v>68</v>
      </c>
      <c r="D319" s="54">
        <v>45774</v>
      </c>
      <c r="E319" s="55" t="s">
        <v>304</v>
      </c>
      <c r="F319" s="1" t="b">
        <f t="shared" si="15"/>
        <v>0</v>
      </c>
    </row>
    <row r="320" spans="1:6" x14ac:dyDescent="0.2">
      <c r="A320" s="1" t="s">
        <v>239</v>
      </c>
      <c r="B320" s="1" t="s">
        <v>216</v>
      </c>
      <c r="C320" s="1" t="s">
        <v>69</v>
      </c>
      <c r="D320" s="54">
        <v>45774</v>
      </c>
      <c r="E320" s="55" t="s">
        <v>304</v>
      </c>
      <c r="F320" s="1" t="b">
        <f t="shared" si="15"/>
        <v>0</v>
      </c>
    </row>
    <row r="321" spans="1:6" x14ac:dyDescent="0.2">
      <c r="A321" s="1" t="s">
        <v>240</v>
      </c>
      <c r="B321" s="1" t="s">
        <v>216</v>
      </c>
      <c r="C321" s="1" t="s">
        <v>69</v>
      </c>
      <c r="D321" s="54">
        <v>45774</v>
      </c>
      <c r="E321" s="55" t="s">
        <v>304</v>
      </c>
      <c r="F321" s="1" t="b">
        <f t="shared" si="15"/>
        <v>0</v>
      </c>
    </row>
    <row r="322" spans="1:6" x14ac:dyDescent="0.2">
      <c r="A322" s="1" t="s">
        <v>241</v>
      </c>
      <c r="B322" s="1" t="s">
        <v>216</v>
      </c>
      <c r="C322" s="1" t="s">
        <v>69</v>
      </c>
      <c r="D322" s="54">
        <v>45774</v>
      </c>
      <c r="E322" s="55" t="s">
        <v>304</v>
      </c>
      <c r="F322" s="1" t="b">
        <f t="shared" si="15"/>
        <v>0</v>
      </c>
    </row>
    <row r="323" spans="1:6" x14ac:dyDescent="0.2">
      <c r="A323" s="1" t="s">
        <v>242</v>
      </c>
      <c r="B323" s="1" t="s">
        <v>216</v>
      </c>
      <c r="C323" s="1" t="s">
        <v>69</v>
      </c>
      <c r="D323" s="54">
        <v>45774</v>
      </c>
      <c r="E323" s="55" t="s">
        <v>304</v>
      </c>
      <c r="F323" s="1" t="b">
        <f t="shared" ref="F323:F386" si="16">IF(
  MAX(IF(($A$2:$A$2000=A323), $D$2:$D$2000)) = MAX(IF(($A$2:$A$2000=A323) * ($D$2:$D$2000=MAX(IF($A$2:$A$2000=A323, $D$2:$D$2000))), $E$2:$E$2000)),
  MAX(IF(($A$2:$A$2000=A323) * ($D$2:$D$2000=MAX(IF($A$2:$A$2000=A323, $D$2:$D$2000))), $E$2:$E$2000)) &gt;= $O$1,
  FALSE
)</f>
        <v>0</v>
      </c>
    </row>
    <row r="324" spans="1:6" x14ac:dyDescent="0.2">
      <c r="A324" s="1" t="s">
        <v>243</v>
      </c>
      <c r="B324" s="1" t="s">
        <v>216</v>
      </c>
      <c r="C324" s="1" t="s">
        <v>68</v>
      </c>
      <c r="D324" s="54">
        <v>45774</v>
      </c>
      <c r="E324" s="55" t="s">
        <v>304</v>
      </c>
      <c r="F324" s="1" t="b">
        <f t="shared" si="16"/>
        <v>0</v>
      </c>
    </row>
    <row r="325" spans="1:6" x14ac:dyDescent="0.2">
      <c r="A325" s="1" t="s">
        <v>245</v>
      </c>
      <c r="B325" s="1" t="s">
        <v>216</v>
      </c>
      <c r="C325" s="1" t="s">
        <v>68</v>
      </c>
      <c r="D325" s="54">
        <v>45774</v>
      </c>
      <c r="E325" s="55" t="s">
        <v>304</v>
      </c>
      <c r="F325" s="1" t="b">
        <f t="shared" si="16"/>
        <v>0</v>
      </c>
    </row>
    <row r="326" spans="1:6" x14ac:dyDescent="0.2">
      <c r="A326" s="1" t="s">
        <v>215</v>
      </c>
      <c r="B326" s="1" t="s">
        <v>216</v>
      </c>
      <c r="C326" s="1" t="s">
        <v>70</v>
      </c>
      <c r="D326" s="54">
        <v>45774</v>
      </c>
      <c r="E326" s="55">
        <v>56.75</v>
      </c>
      <c r="F326" s="1" t="b">
        <f t="shared" si="16"/>
        <v>0</v>
      </c>
    </row>
    <row r="327" spans="1:6" x14ac:dyDescent="0.2">
      <c r="A327" s="1" t="s">
        <v>227</v>
      </c>
      <c r="B327" s="1" t="s">
        <v>216</v>
      </c>
      <c r="C327" s="1" t="s">
        <v>69</v>
      </c>
      <c r="D327" s="54">
        <v>45774</v>
      </c>
      <c r="E327" s="55">
        <v>55</v>
      </c>
      <c r="F327" s="1" t="b">
        <f t="shared" si="16"/>
        <v>0</v>
      </c>
    </row>
    <row r="328" spans="1:6" x14ac:dyDescent="0.2">
      <c r="A328" s="1" t="s">
        <v>229</v>
      </c>
      <c r="B328" s="1" t="s">
        <v>216</v>
      </c>
      <c r="C328" s="1" t="s">
        <v>69</v>
      </c>
      <c r="D328" s="54">
        <v>45774</v>
      </c>
      <c r="E328" s="55">
        <v>45</v>
      </c>
      <c r="F328" s="1" t="b">
        <f t="shared" si="16"/>
        <v>0</v>
      </c>
    </row>
    <row r="329" spans="1:6" x14ac:dyDescent="0.2">
      <c r="A329" s="1" t="s">
        <v>217</v>
      </c>
      <c r="B329" s="1" t="s">
        <v>216</v>
      </c>
      <c r="C329" s="1" t="s">
        <v>68</v>
      </c>
      <c r="D329" s="54">
        <v>45774</v>
      </c>
      <c r="E329" s="55">
        <v>39.791666666666664</v>
      </c>
      <c r="F329" s="1" t="b">
        <f t="shared" si="16"/>
        <v>0</v>
      </c>
    </row>
    <row r="330" spans="1:6" x14ac:dyDescent="0.2">
      <c r="A330" s="1" t="s">
        <v>219</v>
      </c>
      <c r="B330" s="1" t="s">
        <v>216</v>
      </c>
      <c r="C330" s="1" t="s">
        <v>70</v>
      </c>
      <c r="D330" s="54">
        <v>45774</v>
      </c>
      <c r="E330" s="55">
        <v>39</v>
      </c>
      <c r="F330" s="1" t="b">
        <f t="shared" si="16"/>
        <v>0</v>
      </c>
    </row>
    <row r="331" spans="1:6" x14ac:dyDescent="0.2">
      <c r="A331" s="1" t="s">
        <v>225</v>
      </c>
      <c r="B331" s="1" t="s">
        <v>216</v>
      </c>
      <c r="C331" s="1" t="s">
        <v>70</v>
      </c>
      <c r="D331" s="54">
        <v>45774</v>
      </c>
      <c r="E331" s="55">
        <v>36</v>
      </c>
      <c r="F331" s="1" t="b">
        <f t="shared" si="16"/>
        <v>0</v>
      </c>
    </row>
    <row r="332" spans="1:6" x14ac:dyDescent="0.2">
      <c r="A332" s="1" t="s">
        <v>220</v>
      </c>
      <c r="B332" s="1" t="s">
        <v>216</v>
      </c>
      <c r="C332" s="1" t="s">
        <v>70</v>
      </c>
      <c r="D332" s="54">
        <v>45774</v>
      </c>
      <c r="E332" s="55">
        <v>33.466666666666669</v>
      </c>
      <c r="F332" s="1" t="b">
        <f t="shared" si="16"/>
        <v>0</v>
      </c>
    </row>
    <row r="333" spans="1:6" x14ac:dyDescent="0.2">
      <c r="A333" s="1" t="s">
        <v>218</v>
      </c>
      <c r="B333" s="1" t="s">
        <v>216</v>
      </c>
      <c r="C333" s="1" t="s">
        <v>68</v>
      </c>
      <c r="D333" s="54">
        <v>45774</v>
      </c>
      <c r="E333" s="55">
        <v>32.458333333333329</v>
      </c>
      <c r="F333" s="1" t="b">
        <f t="shared" si="16"/>
        <v>0</v>
      </c>
    </row>
    <row r="334" spans="1:6" x14ac:dyDescent="0.2">
      <c r="A334" s="1" t="s">
        <v>231</v>
      </c>
      <c r="B334" s="1" t="s">
        <v>216</v>
      </c>
      <c r="C334" s="1" t="s">
        <v>70</v>
      </c>
      <c r="D334" s="54">
        <v>45774</v>
      </c>
      <c r="E334" s="55">
        <v>30</v>
      </c>
      <c r="F334" s="1" t="b">
        <f t="shared" si="16"/>
        <v>0</v>
      </c>
    </row>
    <row r="335" spans="1:6" x14ac:dyDescent="0.2">
      <c r="A335" s="1" t="s">
        <v>224</v>
      </c>
      <c r="B335" s="1" t="s">
        <v>216</v>
      </c>
      <c r="C335" s="1" t="s">
        <v>70</v>
      </c>
      <c r="D335" s="54">
        <v>45774</v>
      </c>
      <c r="E335" s="55">
        <v>29.708333333333336</v>
      </c>
      <c r="F335" s="1" t="b">
        <f t="shared" si="16"/>
        <v>0</v>
      </c>
    </row>
    <row r="336" spans="1:6" x14ac:dyDescent="0.2">
      <c r="A336" s="1" t="s">
        <v>223</v>
      </c>
      <c r="B336" s="1" t="s">
        <v>216</v>
      </c>
      <c r="C336" s="1" t="s">
        <v>69</v>
      </c>
      <c r="D336" s="54">
        <v>45774</v>
      </c>
      <c r="E336" s="55">
        <v>28.777777777777779</v>
      </c>
      <c r="F336" s="1" t="b">
        <f t="shared" si="16"/>
        <v>0</v>
      </c>
    </row>
    <row r="337" spans="1:6" x14ac:dyDescent="0.2">
      <c r="A337" s="1" t="s">
        <v>228</v>
      </c>
      <c r="B337" s="1" t="s">
        <v>216</v>
      </c>
      <c r="C337" s="1" t="s">
        <v>69</v>
      </c>
      <c r="D337" s="54">
        <v>45774</v>
      </c>
      <c r="E337" s="55">
        <v>28</v>
      </c>
      <c r="F337" s="1" t="b">
        <f t="shared" si="16"/>
        <v>0</v>
      </c>
    </row>
    <row r="338" spans="1:6" x14ac:dyDescent="0.2">
      <c r="A338" s="1" t="s">
        <v>230</v>
      </c>
      <c r="B338" s="1" t="s">
        <v>216</v>
      </c>
      <c r="D338" s="54">
        <v>45774</v>
      </c>
      <c r="E338" s="55">
        <v>25</v>
      </c>
      <c r="F338" s="1" t="b">
        <f t="shared" si="16"/>
        <v>0</v>
      </c>
    </row>
    <row r="339" spans="1:6" x14ac:dyDescent="0.2">
      <c r="A339" s="1" t="s">
        <v>221</v>
      </c>
      <c r="B339" s="1" t="s">
        <v>216</v>
      </c>
      <c r="C339" s="1" t="s">
        <v>70</v>
      </c>
      <c r="D339" s="54">
        <v>45774</v>
      </c>
      <c r="E339" s="55">
        <v>24.694444444444443</v>
      </c>
      <c r="F339" s="1" t="b">
        <f t="shared" si="16"/>
        <v>0</v>
      </c>
    </row>
    <row r="340" spans="1:6" x14ac:dyDescent="0.2">
      <c r="A340" s="1" t="s">
        <v>222</v>
      </c>
      <c r="B340" s="1" t="s">
        <v>216</v>
      </c>
      <c r="C340" s="1" t="s">
        <v>69</v>
      </c>
      <c r="D340" s="54">
        <v>45774</v>
      </c>
      <c r="E340" s="55">
        <v>23.888888888888889</v>
      </c>
      <c r="F340" s="1" t="b">
        <f t="shared" si="16"/>
        <v>0</v>
      </c>
    </row>
    <row r="341" spans="1:6" x14ac:dyDescent="0.2">
      <c r="A341" s="1" t="s">
        <v>226</v>
      </c>
      <c r="B341" s="1" t="s">
        <v>216</v>
      </c>
      <c r="C341" s="1" t="s">
        <v>68</v>
      </c>
      <c r="D341" s="54">
        <v>45774</v>
      </c>
      <c r="E341" s="55">
        <v>21.714285714285715</v>
      </c>
      <c r="F341" s="1" t="b">
        <f t="shared" si="16"/>
        <v>0</v>
      </c>
    </row>
    <row r="342" spans="1:6" x14ac:dyDescent="0.2">
      <c r="A342" s="1" t="s">
        <v>244</v>
      </c>
      <c r="B342" s="1" t="s">
        <v>216</v>
      </c>
      <c r="C342" s="1" t="s">
        <v>69</v>
      </c>
      <c r="D342" s="54">
        <v>45774</v>
      </c>
      <c r="E342" s="55">
        <v>20</v>
      </c>
      <c r="F342" s="1" t="b">
        <f t="shared" si="16"/>
        <v>0</v>
      </c>
    </row>
    <row r="343" spans="1:6" x14ac:dyDescent="0.2">
      <c r="A343" s="1" t="s">
        <v>156</v>
      </c>
      <c r="B343" s="1" t="s">
        <v>155</v>
      </c>
      <c r="C343" s="1" t="s">
        <v>69</v>
      </c>
      <c r="D343" s="54">
        <v>45773</v>
      </c>
      <c r="E343" s="55" t="s">
        <v>304</v>
      </c>
      <c r="F343" s="1" t="b">
        <f t="shared" si="16"/>
        <v>0</v>
      </c>
    </row>
    <row r="344" spans="1:6" x14ac:dyDescent="0.2">
      <c r="A344" s="1" t="s">
        <v>165</v>
      </c>
      <c r="B344" s="1" t="s">
        <v>155</v>
      </c>
      <c r="C344" s="1" t="s">
        <v>69</v>
      </c>
      <c r="D344" s="54">
        <v>45773</v>
      </c>
      <c r="E344" s="55" t="s">
        <v>304</v>
      </c>
      <c r="F344" s="1" t="b">
        <f t="shared" si="16"/>
        <v>0</v>
      </c>
    </row>
    <row r="345" spans="1:6" x14ac:dyDescent="0.2">
      <c r="A345" s="1" t="s">
        <v>174</v>
      </c>
      <c r="B345" s="1" t="s">
        <v>155</v>
      </c>
      <c r="C345" s="1" t="s">
        <v>68</v>
      </c>
      <c r="D345" s="54">
        <v>45773</v>
      </c>
      <c r="E345" s="55" t="s">
        <v>304</v>
      </c>
      <c r="F345" s="1" t="b">
        <f t="shared" si="16"/>
        <v>0</v>
      </c>
    </row>
    <row r="346" spans="1:6" x14ac:dyDescent="0.2">
      <c r="A346" s="1" t="s">
        <v>178</v>
      </c>
      <c r="B346" s="1" t="s">
        <v>155</v>
      </c>
      <c r="C346" s="1" t="s">
        <v>68</v>
      </c>
      <c r="D346" s="54">
        <v>45773</v>
      </c>
      <c r="E346" s="55" t="s">
        <v>304</v>
      </c>
      <c r="F346" s="1" t="b">
        <f t="shared" si="16"/>
        <v>0</v>
      </c>
    </row>
    <row r="347" spans="1:6" x14ac:dyDescent="0.2">
      <c r="A347" s="1" t="s">
        <v>183</v>
      </c>
      <c r="B347" s="1" t="s">
        <v>155</v>
      </c>
      <c r="C347" s="1" t="s">
        <v>70</v>
      </c>
      <c r="D347" s="54">
        <v>45773</v>
      </c>
      <c r="E347" s="55" t="s">
        <v>304</v>
      </c>
      <c r="F347" s="1" t="b">
        <f t="shared" si="16"/>
        <v>0</v>
      </c>
    </row>
    <row r="348" spans="1:6" x14ac:dyDescent="0.2">
      <c r="A348" s="1" t="s">
        <v>184</v>
      </c>
      <c r="B348" s="1" t="s">
        <v>155</v>
      </c>
      <c r="C348" s="1" t="s">
        <v>70</v>
      </c>
      <c r="D348" s="54">
        <v>45773</v>
      </c>
      <c r="E348" s="55" t="s">
        <v>304</v>
      </c>
      <c r="F348" s="1" t="b">
        <f t="shared" si="16"/>
        <v>0</v>
      </c>
    </row>
    <row r="349" spans="1:6" x14ac:dyDescent="0.2">
      <c r="A349" s="1" t="s">
        <v>185</v>
      </c>
      <c r="B349" s="1" t="s">
        <v>155</v>
      </c>
      <c r="C349" s="1" t="s">
        <v>69</v>
      </c>
      <c r="D349" s="54">
        <v>45773</v>
      </c>
      <c r="E349" s="55" t="s">
        <v>304</v>
      </c>
      <c r="F349" s="1" t="b">
        <f t="shared" si="16"/>
        <v>0</v>
      </c>
    </row>
    <row r="350" spans="1:6" x14ac:dyDescent="0.2">
      <c r="A350" s="1" t="s">
        <v>186</v>
      </c>
      <c r="B350" s="1" t="s">
        <v>155</v>
      </c>
      <c r="C350" s="1" t="s">
        <v>68</v>
      </c>
      <c r="D350" s="54">
        <v>45773</v>
      </c>
      <c r="E350" s="55" t="s">
        <v>304</v>
      </c>
      <c r="F350" s="1" t="b">
        <f t="shared" si="16"/>
        <v>0</v>
      </c>
    </row>
    <row r="351" spans="1:6" x14ac:dyDescent="0.2">
      <c r="A351" s="1" t="s">
        <v>189</v>
      </c>
      <c r="B351" s="1" t="s">
        <v>155</v>
      </c>
      <c r="C351" s="1" t="s">
        <v>69</v>
      </c>
      <c r="D351" s="54">
        <v>45773</v>
      </c>
      <c r="E351" s="55" t="s">
        <v>304</v>
      </c>
      <c r="F351" s="1" t="b">
        <f t="shared" si="16"/>
        <v>0</v>
      </c>
    </row>
    <row r="352" spans="1:6" x14ac:dyDescent="0.2">
      <c r="A352" s="1" t="s">
        <v>191</v>
      </c>
      <c r="B352" s="1" t="s">
        <v>155</v>
      </c>
      <c r="C352" s="1" t="s">
        <v>70</v>
      </c>
      <c r="D352" s="54">
        <v>45773</v>
      </c>
      <c r="E352" s="55" t="s">
        <v>304</v>
      </c>
      <c r="F352" s="1" t="b">
        <f t="shared" si="16"/>
        <v>0</v>
      </c>
    </row>
    <row r="353" spans="1:6" x14ac:dyDescent="0.2">
      <c r="A353" s="1" t="s">
        <v>154</v>
      </c>
      <c r="B353" s="1" t="s">
        <v>155</v>
      </c>
      <c r="C353" s="1" t="s">
        <v>68</v>
      </c>
      <c r="D353" s="54">
        <v>45773</v>
      </c>
      <c r="E353" s="55">
        <v>51.392857142857146</v>
      </c>
      <c r="F353" s="1" t="b">
        <f t="shared" si="16"/>
        <v>0</v>
      </c>
    </row>
    <row r="354" spans="1:6" x14ac:dyDescent="0.2">
      <c r="A354" s="1" t="s">
        <v>170</v>
      </c>
      <c r="B354" s="1" t="s">
        <v>155</v>
      </c>
      <c r="C354" s="1" t="s">
        <v>68</v>
      </c>
      <c r="D354" s="54">
        <v>45773</v>
      </c>
      <c r="E354" s="55">
        <v>47.214285714285715</v>
      </c>
      <c r="F354" s="1" t="b">
        <f t="shared" si="16"/>
        <v>0</v>
      </c>
    </row>
    <row r="355" spans="1:6" x14ac:dyDescent="0.2">
      <c r="A355" s="1" t="s">
        <v>196</v>
      </c>
      <c r="B355" s="1" t="s">
        <v>155</v>
      </c>
      <c r="D355" s="54">
        <v>45773</v>
      </c>
      <c r="E355" s="55">
        <v>45.791666666666664</v>
      </c>
      <c r="F355" s="1" t="b">
        <f t="shared" si="16"/>
        <v>0</v>
      </c>
    </row>
    <row r="356" spans="1:6" x14ac:dyDescent="0.2">
      <c r="A356" s="1" t="s">
        <v>166</v>
      </c>
      <c r="B356" s="1" t="s">
        <v>155</v>
      </c>
      <c r="C356" s="1" t="s">
        <v>70</v>
      </c>
      <c r="D356" s="54">
        <v>45773</v>
      </c>
      <c r="E356" s="55">
        <v>36.333333333333336</v>
      </c>
      <c r="F356" s="1" t="b">
        <f t="shared" si="16"/>
        <v>0</v>
      </c>
    </row>
    <row r="357" spans="1:6" x14ac:dyDescent="0.2">
      <c r="A357" s="1" t="s">
        <v>159</v>
      </c>
      <c r="B357" s="1" t="s">
        <v>155</v>
      </c>
      <c r="C357" s="1" t="s">
        <v>69</v>
      </c>
      <c r="D357" s="54">
        <v>45773</v>
      </c>
      <c r="E357" s="55">
        <v>32.857142857142854</v>
      </c>
      <c r="F357" s="1" t="b">
        <f t="shared" si="16"/>
        <v>0</v>
      </c>
    </row>
    <row r="358" spans="1:6" x14ac:dyDescent="0.2">
      <c r="A358" s="1" t="s">
        <v>168</v>
      </c>
      <c r="B358" s="1" t="s">
        <v>155</v>
      </c>
      <c r="C358" s="1" t="s">
        <v>69</v>
      </c>
      <c r="D358" s="54">
        <v>45773</v>
      </c>
      <c r="E358" s="55">
        <v>32.5</v>
      </c>
      <c r="F358" s="1" t="b">
        <f t="shared" si="16"/>
        <v>0</v>
      </c>
    </row>
    <row r="359" spans="1:6" x14ac:dyDescent="0.2">
      <c r="A359" s="1" t="s">
        <v>197</v>
      </c>
      <c r="B359" s="1" t="s">
        <v>155</v>
      </c>
      <c r="C359" s="1" t="s">
        <v>69</v>
      </c>
      <c r="D359" s="54">
        <v>45773</v>
      </c>
      <c r="E359" s="55">
        <v>32.5</v>
      </c>
      <c r="F359" s="1" t="b">
        <f t="shared" si="16"/>
        <v>0</v>
      </c>
    </row>
    <row r="360" spans="1:6" x14ac:dyDescent="0.2">
      <c r="A360" s="1" t="s">
        <v>180</v>
      </c>
      <c r="B360" s="1" t="s">
        <v>155</v>
      </c>
      <c r="C360" s="1" t="s">
        <v>69</v>
      </c>
      <c r="D360" s="54">
        <v>45773</v>
      </c>
      <c r="E360" s="55">
        <v>30</v>
      </c>
      <c r="F360" s="1" t="b">
        <f t="shared" si="16"/>
        <v>0</v>
      </c>
    </row>
    <row r="361" spans="1:6" x14ac:dyDescent="0.2">
      <c r="A361" s="1" t="s">
        <v>169</v>
      </c>
      <c r="B361" s="1" t="s">
        <v>155</v>
      </c>
      <c r="C361" s="1" t="s">
        <v>70</v>
      </c>
      <c r="D361" s="54">
        <v>45773</v>
      </c>
      <c r="E361" s="55">
        <v>25.583333333333332</v>
      </c>
      <c r="F361" s="1" t="b">
        <f t="shared" si="16"/>
        <v>0</v>
      </c>
    </row>
    <row r="362" spans="1:6" x14ac:dyDescent="0.2">
      <c r="A362" s="1" t="s">
        <v>175</v>
      </c>
      <c r="B362" s="1" t="s">
        <v>155</v>
      </c>
      <c r="C362" s="1" t="s">
        <v>69</v>
      </c>
      <c r="D362" s="54">
        <v>45773</v>
      </c>
      <c r="E362" s="55">
        <v>18.75</v>
      </c>
      <c r="F362" s="1" t="b">
        <f t="shared" si="16"/>
        <v>0</v>
      </c>
    </row>
    <row r="363" spans="1:6" x14ac:dyDescent="0.2">
      <c r="A363" s="1" t="s">
        <v>173</v>
      </c>
      <c r="B363" s="1" t="s">
        <v>155</v>
      </c>
      <c r="C363" s="1" t="s">
        <v>70</v>
      </c>
      <c r="D363" s="54">
        <v>45773</v>
      </c>
      <c r="E363" s="55">
        <v>17.785714285714285</v>
      </c>
      <c r="F363" s="1" t="b">
        <f t="shared" si="16"/>
        <v>0</v>
      </c>
    </row>
    <row r="364" spans="1:6" x14ac:dyDescent="0.2">
      <c r="A364" s="1" t="s">
        <v>158</v>
      </c>
      <c r="B364" s="1" t="s">
        <v>155</v>
      </c>
      <c r="C364" s="1" t="s">
        <v>68</v>
      </c>
      <c r="D364" s="54">
        <v>45773</v>
      </c>
      <c r="E364" s="55">
        <v>16.625</v>
      </c>
      <c r="F364" s="1" t="b">
        <f t="shared" si="16"/>
        <v>0</v>
      </c>
    </row>
    <row r="365" spans="1:6" x14ac:dyDescent="0.2">
      <c r="A365" s="1" t="s">
        <v>157</v>
      </c>
      <c r="B365" s="1" t="s">
        <v>155</v>
      </c>
      <c r="C365" s="1" t="s">
        <v>68</v>
      </c>
      <c r="D365" s="54">
        <v>45773</v>
      </c>
      <c r="E365" s="55">
        <v>14.666666666666668</v>
      </c>
      <c r="F365" s="1" t="b">
        <f t="shared" si="16"/>
        <v>0</v>
      </c>
    </row>
    <row r="366" spans="1:6" x14ac:dyDescent="0.2">
      <c r="A366" s="1" t="s">
        <v>190</v>
      </c>
      <c r="B366" s="1" t="s">
        <v>155</v>
      </c>
      <c r="C366" s="1" t="s">
        <v>69</v>
      </c>
      <c r="D366" s="54">
        <v>45773</v>
      </c>
      <c r="E366" s="55">
        <v>8.3333333333333321</v>
      </c>
      <c r="F366" s="1" t="b">
        <f t="shared" si="16"/>
        <v>0</v>
      </c>
    </row>
    <row r="367" spans="1:6" x14ac:dyDescent="0.2">
      <c r="A367" s="1" t="s">
        <v>181</v>
      </c>
      <c r="B367" s="1" t="s">
        <v>155</v>
      </c>
      <c r="C367" s="1" t="s">
        <v>70</v>
      </c>
      <c r="D367" s="54">
        <v>45773</v>
      </c>
      <c r="E367" s="55">
        <v>0</v>
      </c>
      <c r="F367" s="1" t="b">
        <f t="shared" si="16"/>
        <v>0</v>
      </c>
    </row>
    <row r="368" spans="1:6" x14ac:dyDescent="0.2">
      <c r="A368" s="1" t="s">
        <v>156</v>
      </c>
      <c r="B368" s="1" t="s">
        <v>155</v>
      </c>
      <c r="C368" s="1" t="s">
        <v>69</v>
      </c>
      <c r="D368" s="54">
        <v>45774</v>
      </c>
      <c r="E368" s="55" t="s">
        <v>304</v>
      </c>
      <c r="F368" s="1" t="b">
        <f t="shared" si="16"/>
        <v>0</v>
      </c>
    </row>
    <row r="369" spans="1:6" x14ac:dyDescent="0.2">
      <c r="A369" s="1" t="s">
        <v>165</v>
      </c>
      <c r="B369" s="1" t="s">
        <v>155</v>
      </c>
      <c r="C369" s="1" t="s">
        <v>69</v>
      </c>
      <c r="D369" s="54">
        <v>45774</v>
      </c>
      <c r="E369" s="55" t="s">
        <v>304</v>
      </c>
      <c r="F369" s="1" t="b">
        <f t="shared" si="16"/>
        <v>0</v>
      </c>
    </row>
    <row r="370" spans="1:6" x14ac:dyDescent="0.2">
      <c r="A370" s="1" t="s">
        <v>174</v>
      </c>
      <c r="B370" s="1" t="s">
        <v>155</v>
      </c>
      <c r="C370" s="1" t="s">
        <v>68</v>
      </c>
      <c r="D370" s="54">
        <v>45774</v>
      </c>
      <c r="E370" s="55" t="s">
        <v>304</v>
      </c>
      <c r="F370" s="1" t="b">
        <f t="shared" si="16"/>
        <v>0</v>
      </c>
    </row>
    <row r="371" spans="1:6" x14ac:dyDescent="0.2">
      <c r="A371" s="1" t="s">
        <v>178</v>
      </c>
      <c r="B371" s="1" t="s">
        <v>155</v>
      </c>
      <c r="C371" s="1" t="s">
        <v>68</v>
      </c>
      <c r="D371" s="54">
        <v>45774</v>
      </c>
      <c r="E371" s="55" t="s">
        <v>304</v>
      </c>
      <c r="F371" s="1" t="b">
        <f t="shared" si="16"/>
        <v>0</v>
      </c>
    </row>
    <row r="372" spans="1:6" x14ac:dyDescent="0.2">
      <c r="A372" s="1" t="s">
        <v>183</v>
      </c>
      <c r="B372" s="1" t="s">
        <v>155</v>
      </c>
      <c r="C372" s="1" t="s">
        <v>70</v>
      </c>
      <c r="D372" s="54">
        <v>45774</v>
      </c>
      <c r="E372" s="55" t="s">
        <v>304</v>
      </c>
      <c r="F372" s="1" t="b">
        <f t="shared" si="16"/>
        <v>0</v>
      </c>
    </row>
    <row r="373" spans="1:6" x14ac:dyDescent="0.2">
      <c r="A373" s="1" t="s">
        <v>184</v>
      </c>
      <c r="B373" s="1" t="s">
        <v>155</v>
      </c>
      <c r="C373" s="1" t="s">
        <v>70</v>
      </c>
      <c r="D373" s="54">
        <v>45774</v>
      </c>
      <c r="E373" s="55" t="s">
        <v>304</v>
      </c>
      <c r="F373" s="1" t="b">
        <f t="shared" si="16"/>
        <v>0</v>
      </c>
    </row>
    <row r="374" spans="1:6" x14ac:dyDescent="0.2">
      <c r="A374" s="1" t="s">
        <v>185</v>
      </c>
      <c r="B374" s="1" t="s">
        <v>155</v>
      </c>
      <c r="C374" s="1" t="s">
        <v>69</v>
      </c>
      <c r="D374" s="54">
        <v>45774</v>
      </c>
      <c r="E374" s="55" t="s">
        <v>304</v>
      </c>
      <c r="F374" s="1" t="b">
        <f t="shared" si="16"/>
        <v>0</v>
      </c>
    </row>
    <row r="375" spans="1:6" x14ac:dyDescent="0.2">
      <c r="A375" s="1" t="s">
        <v>186</v>
      </c>
      <c r="B375" s="1" t="s">
        <v>155</v>
      </c>
      <c r="C375" s="1" t="s">
        <v>68</v>
      </c>
      <c r="D375" s="54">
        <v>45774</v>
      </c>
      <c r="E375" s="55" t="s">
        <v>304</v>
      </c>
      <c r="F375" s="1" t="b">
        <f t="shared" si="16"/>
        <v>0</v>
      </c>
    </row>
    <row r="376" spans="1:6" x14ac:dyDescent="0.2">
      <c r="A376" s="1" t="s">
        <v>189</v>
      </c>
      <c r="B376" s="1" t="s">
        <v>155</v>
      </c>
      <c r="C376" s="1" t="s">
        <v>69</v>
      </c>
      <c r="D376" s="54">
        <v>45774</v>
      </c>
      <c r="E376" s="55" t="s">
        <v>304</v>
      </c>
      <c r="F376" s="1" t="b">
        <f t="shared" si="16"/>
        <v>0</v>
      </c>
    </row>
    <row r="377" spans="1:6" x14ac:dyDescent="0.2">
      <c r="A377" s="1" t="s">
        <v>191</v>
      </c>
      <c r="B377" s="1" t="s">
        <v>155</v>
      </c>
      <c r="C377" s="1" t="s">
        <v>70</v>
      </c>
      <c r="D377" s="54">
        <v>45774</v>
      </c>
      <c r="E377" s="55" t="s">
        <v>304</v>
      </c>
      <c r="F377" s="1" t="b">
        <f t="shared" si="16"/>
        <v>0</v>
      </c>
    </row>
    <row r="378" spans="1:6" x14ac:dyDescent="0.2">
      <c r="A378" s="1" t="s">
        <v>170</v>
      </c>
      <c r="B378" s="1" t="s">
        <v>155</v>
      </c>
      <c r="C378" s="1" t="s">
        <v>68</v>
      </c>
      <c r="D378" s="54">
        <v>45774</v>
      </c>
      <c r="E378" s="55">
        <v>53.611111111111114</v>
      </c>
      <c r="F378" s="1" t="b">
        <f t="shared" si="16"/>
        <v>0</v>
      </c>
    </row>
    <row r="379" spans="1:6" x14ac:dyDescent="0.2">
      <c r="A379" s="1" t="s">
        <v>154</v>
      </c>
      <c r="B379" s="1" t="s">
        <v>155</v>
      </c>
      <c r="C379" s="1" t="s">
        <v>68</v>
      </c>
      <c r="D379" s="54">
        <v>45774</v>
      </c>
      <c r="E379" s="55">
        <v>46.25</v>
      </c>
      <c r="F379" s="1" t="b">
        <f t="shared" si="16"/>
        <v>0</v>
      </c>
    </row>
    <row r="380" spans="1:6" x14ac:dyDescent="0.2">
      <c r="A380" s="1" t="s">
        <v>196</v>
      </c>
      <c r="B380" s="1" t="s">
        <v>155</v>
      </c>
      <c r="D380" s="54">
        <v>45774</v>
      </c>
      <c r="E380" s="55">
        <v>40.999999999999993</v>
      </c>
      <c r="F380" s="1" t="b">
        <f t="shared" si="16"/>
        <v>0</v>
      </c>
    </row>
    <row r="381" spans="1:6" x14ac:dyDescent="0.2">
      <c r="A381" s="1" t="s">
        <v>166</v>
      </c>
      <c r="B381" s="1" t="s">
        <v>155</v>
      </c>
      <c r="C381" s="1" t="s">
        <v>70</v>
      </c>
      <c r="D381" s="54">
        <v>45774</v>
      </c>
      <c r="E381" s="55">
        <v>37.571428571428569</v>
      </c>
      <c r="F381" s="1" t="b">
        <f t="shared" si="16"/>
        <v>0</v>
      </c>
    </row>
    <row r="382" spans="1:6" x14ac:dyDescent="0.2">
      <c r="A382" s="1" t="s">
        <v>197</v>
      </c>
      <c r="B382" s="1" t="s">
        <v>155</v>
      </c>
      <c r="C382" s="1" t="s">
        <v>69</v>
      </c>
      <c r="D382" s="54">
        <v>45774</v>
      </c>
      <c r="E382" s="55">
        <v>32.5</v>
      </c>
      <c r="F382" s="1" t="b">
        <f t="shared" si="16"/>
        <v>0</v>
      </c>
    </row>
    <row r="383" spans="1:6" x14ac:dyDescent="0.2">
      <c r="A383" s="1" t="s">
        <v>168</v>
      </c>
      <c r="B383" s="1" t="s">
        <v>155</v>
      </c>
      <c r="C383" s="1" t="s">
        <v>69</v>
      </c>
      <c r="D383" s="54">
        <v>45774</v>
      </c>
      <c r="E383" s="55">
        <v>28.888888888888886</v>
      </c>
      <c r="F383" s="1" t="b">
        <f t="shared" si="16"/>
        <v>0</v>
      </c>
    </row>
    <row r="384" spans="1:6" x14ac:dyDescent="0.2">
      <c r="A384" s="1" t="s">
        <v>159</v>
      </c>
      <c r="B384" s="1" t="s">
        <v>155</v>
      </c>
      <c r="C384" s="1" t="s">
        <v>69</v>
      </c>
      <c r="D384" s="54">
        <v>45774</v>
      </c>
      <c r="E384" s="55">
        <v>28.75</v>
      </c>
      <c r="F384" s="1" t="b">
        <f t="shared" si="16"/>
        <v>0</v>
      </c>
    </row>
    <row r="385" spans="1:6" x14ac:dyDescent="0.2">
      <c r="A385" s="1" t="s">
        <v>169</v>
      </c>
      <c r="B385" s="1" t="s">
        <v>155</v>
      </c>
      <c r="C385" s="1" t="s">
        <v>70</v>
      </c>
      <c r="D385" s="54">
        <v>45774</v>
      </c>
      <c r="E385" s="55">
        <v>27.19047619047619</v>
      </c>
      <c r="F385" s="1" t="b">
        <f t="shared" si="16"/>
        <v>0</v>
      </c>
    </row>
    <row r="386" spans="1:6" x14ac:dyDescent="0.2">
      <c r="A386" s="1" t="s">
        <v>180</v>
      </c>
      <c r="B386" s="1" t="s">
        <v>155</v>
      </c>
      <c r="C386" s="1" t="s">
        <v>69</v>
      </c>
      <c r="D386" s="54">
        <v>45774</v>
      </c>
      <c r="E386" s="55">
        <v>26.666666666666668</v>
      </c>
      <c r="F386" s="1" t="b">
        <f t="shared" si="16"/>
        <v>0</v>
      </c>
    </row>
    <row r="387" spans="1:6" x14ac:dyDescent="0.2">
      <c r="A387" s="1" t="s">
        <v>175</v>
      </c>
      <c r="B387" s="1" t="s">
        <v>155</v>
      </c>
      <c r="C387" s="1" t="s">
        <v>69</v>
      </c>
      <c r="D387" s="54">
        <v>45774</v>
      </c>
      <c r="E387" s="55">
        <v>18.75</v>
      </c>
      <c r="F387" s="1" t="b">
        <f t="shared" ref="F387:F450" si="17">IF(
  MAX(IF(($A$2:$A$2000=A387), $D$2:$D$2000)) = MAX(IF(($A$2:$A$2000=A387) * ($D$2:$D$2000=MAX(IF($A$2:$A$2000=A387, $D$2:$D$2000))), $E$2:$E$2000)),
  MAX(IF(($A$2:$A$2000=A387) * ($D$2:$D$2000=MAX(IF($A$2:$A$2000=A387, $D$2:$D$2000))), $E$2:$E$2000)) &gt;= $O$1,
  FALSE
)</f>
        <v>0</v>
      </c>
    </row>
    <row r="388" spans="1:6" x14ac:dyDescent="0.2">
      <c r="A388" s="1" t="s">
        <v>158</v>
      </c>
      <c r="B388" s="1" t="s">
        <v>155</v>
      </c>
      <c r="C388" s="1" t="s">
        <v>68</v>
      </c>
      <c r="D388" s="54">
        <v>45774</v>
      </c>
      <c r="E388" s="55">
        <v>18.041666666666664</v>
      </c>
      <c r="F388" s="1" t="b">
        <f t="shared" si="17"/>
        <v>0</v>
      </c>
    </row>
    <row r="389" spans="1:6" x14ac:dyDescent="0.2">
      <c r="A389" s="1" t="s">
        <v>173</v>
      </c>
      <c r="B389" s="1" t="s">
        <v>155</v>
      </c>
      <c r="C389" s="1" t="s">
        <v>70</v>
      </c>
      <c r="D389" s="54">
        <v>45774</v>
      </c>
      <c r="E389" s="55">
        <v>15.607142857142858</v>
      </c>
      <c r="F389" s="1" t="b">
        <f t="shared" si="17"/>
        <v>0</v>
      </c>
    </row>
    <row r="390" spans="1:6" x14ac:dyDescent="0.2">
      <c r="A390" s="1" t="s">
        <v>157</v>
      </c>
      <c r="B390" s="1" t="s">
        <v>155</v>
      </c>
      <c r="C390" s="1" t="s">
        <v>68</v>
      </c>
      <c r="D390" s="54">
        <v>45774</v>
      </c>
      <c r="E390" s="55">
        <v>12.80952380952381</v>
      </c>
      <c r="F390" s="1" t="b">
        <f t="shared" si="17"/>
        <v>0</v>
      </c>
    </row>
    <row r="391" spans="1:6" x14ac:dyDescent="0.2">
      <c r="A391" s="1" t="s">
        <v>190</v>
      </c>
      <c r="B391" s="1" t="s">
        <v>155</v>
      </c>
      <c r="C391" s="1" t="s">
        <v>69</v>
      </c>
      <c r="D391" s="54">
        <v>45774</v>
      </c>
      <c r="E391" s="55">
        <v>6.25</v>
      </c>
      <c r="F391" s="1" t="b">
        <f t="shared" si="17"/>
        <v>0</v>
      </c>
    </row>
    <row r="392" spans="1:6" x14ac:dyDescent="0.2">
      <c r="A392" s="1" t="s">
        <v>181</v>
      </c>
      <c r="B392" s="1" t="s">
        <v>155</v>
      </c>
      <c r="C392" s="1" t="s">
        <v>70</v>
      </c>
      <c r="D392" s="54">
        <v>45774</v>
      </c>
      <c r="E392" s="55">
        <v>0</v>
      </c>
      <c r="F392" s="1" t="b">
        <f t="shared" si="17"/>
        <v>0</v>
      </c>
    </row>
    <row r="393" spans="1:6" x14ac:dyDescent="0.2">
      <c r="A393" s="1" t="s">
        <v>135</v>
      </c>
      <c r="B393" s="1" t="s">
        <v>110</v>
      </c>
      <c r="C393" s="1" t="s">
        <v>69</v>
      </c>
      <c r="D393" s="54">
        <v>45773</v>
      </c>
      <c r="E393" s="55" t="s">
        <v>304</v>
      </c>
      <c r="F393" s="1" t="b">
        <f t="shared" si="17"/>
        <v>0</v>
      </c>
    </row>
    <row r="394" spans="1:6" x14ac:dyDescent="0.2">
      <c r="A394" s="1" t="s">
        <v>140</v>
      </c>
      <c r="B394" s="1" t="s">
        <v>110</v>
      </c>
      <c r="C394" s="1" t="s">
        <v>68</v>
      </c>
      <c r="D394" s="54">
        <v>45773</v>
      </c>
      <c r="E394" s="55" t="s">
        <v>304</v>
      </c>
      <c r="F394" s="1" t="b">
        <f t="shared" si="17"/>
        <v>0</v>
      </c>
    </row>
    <row r="395" spans="1:6" x14ac:dyDescent="0.2">
      <c r="A395" s="1" t="s">
        <v>142</v>
      </c>
      <c r="B395" s="1" t="s">
        <v>110</v>
      </c>
      <c r="C395" s="1" t="s">
        <v>70</v>
      </c>
      <c r="D395" s="54">
        <v>45773</v>
      </c>
      <c r="E395" s="55" t="s">
        <v>304</v>
      </c>
      <c r="F395" s="1" t="b">
        <f t="shared" si="17"/>
        <v>0</v>
      </c>
    </row>
    <row r="396" spans="1:6" x14ac:dyDescent="0.2">
      <c r="A396" s="1" t="s">
        <v>145</v>
      </c>
      <c r="B396" s="1" t="s">
        <v>110</v>
      </c>
      <c r="C396" s="1" t="s">
        <v>70</v>
      </c>
      <c r="D396" s="54">
        <v>45773</v>
      </c>
      <c r="E396" s="55" t="s">
        <v>304</v>
      </c>
      <c r="F396" s="1" t="b">
        <f t="shared" si="17"/>
        <v>0</v>
      </c>
    </row>
    <row r="397" spans="1:6" x14ac:dyDescent="0.2">
      <c r="A397" s="1" t="s">
        <v>146</v>
      </c>
      <c r="B397" s="1" t="s">
        <v>110</v>
      </c>
      <c r="C397" s="1" t="s">
        <v>69</v>
      </c>
      <c r="D397" s="54">
        <v>45773</v>
      </c>
      <c r="E397" s="55" t="s">
        <v>304</v>
      </c>
      <c r="F397" s="1" t="b">
        <f t="shared" si="17"/>
        <v>0</v>
      </c>
    </row>
    <row r="398" spans="1:6" x14ac:dyDescent="0.2">
      <c r="A398" s="1" t="s">
        <v>147</v>
      </c>
      <c r="B398" s="1" t="s">
        <v>110</v>
      </c>
      <c r="C398" s="1" t="s">
        <v>70</v>
      </c>
      <c r="D398" s="54">
        <v>45773</v>
      </c>
      <c r="E398" s="55" t="s">
        <v>304</v>
      </c>
      <c r="F398" s="1" t="b">
        <f t="shared" si="17"/>
        <v>0</v>
      </c>
    </row>
    <row r="399" spans="1:6" x14ac:dyDescent="0.2">
      <c r="A399" s="1" t="s">
        <v>149</v>
      </c>
      <c r="B399" s="1" t="s">
        <v>110</v>
      </c>
      <c r="C399" s="1" t="s">
        <v>70</v>
      </c>
      <c r="D399" s="54">
        <v>45773</v>
      </c>
      <c r="E399" s="55" t="s">
        <v>304</v>
      </c>
      <c r="F399" s="1" t="b">
        <f t="shared" si="17"/>
        <v>0</v>
      </c>
    </row>
    <row r="400" spans="1:6" x14ac:dyDescent="0.2">
      <c r="A400" s="1" t="s">
        <v>150</v>
      </c>
      <c r="B400" s="1" t="s">
        <v>110</v>
      </c>
      <c r="C400" s="1" t="s">
        <v>70</v>
      </c>
      <c r="D400" s="54">
        <v>45773</v>
      </c>
      <c r="E400" s="55" t="s">
        <v>304</v>
      </c>
      <c r="F400" s="1" t="b">
        <f t="shared" si="17"/>
        <v>0</v>
      </c>
    </row>
    <row r="401" spans="1:6" x14ac:dyDescent="0.2">
      <c r="A401" s="1" t="s">
        <v>111</v>
      </c>
      <c r="B401" s="1" t="s">
        <v>110</v>
      </c>
      <c r="C401" s="1" t="s">
        <v>69</v>
      </c>
      <c r="D401" s="54">
        <v>45773</v>
      </c>
      <c r="E401" s="55">
        <v>47.928571428571431</v>
      </c>
      <c r="F401" s="1" t="b">
        <f t="shared" si="17"/>
        <v>0</v>
      </c>
    </row>
    <row r="402" spans="1:6" x14ac:dyDescent="0.2">
      <c r="A402" s="1" t="s">
        <v>109</v>
      </c>
      <c r="B402" s="1" t="s">
        <v>110</v>
      </c>
      <c r="C402" s="1" t="s">
        <v>69</v>
      </c>
      <c r="D402" s="54">
        <v>45773</v>
      </c>
      <c r="E402" s="55">
        <v>45.357142857142854</v>
      </c>
      <c r="F402" s="1" t="b">
        <f t="shared" si="17"/>
        <v>0</v>
      </c>
    </row>
    <row r="403" spans="1:6" x14ac:dyDescent="0.2">
      <c r="A403" s="1" t="s">
        <v>113</v>
      </c>
      <c r="B403" s="1" t="s">
        <v>110</v>
      </c>
      <c r="C403" s="1" t="s">
        <v>68</v>
      </c>
      <c r="D403" s="54">
        <v>45773</v>
      </c>
      <c r="E403" s="55">
        <v>42.1</v>
      </c>
      <c r="F403" s="1" t="b">
        <f t="shared" si="17"/>
        <v>0</v>
      </c>
    </row>
    <row r="404" spans="1:6" x14ac:dyDescent="0.2">
      <c r="A404" s="1" t="s">
        <v>115</v>
      </c>
      <c r="B404" s="1" t="s">
        <v>110</v>
      </c>
      <c r="C404" s="1" t="s">
        <v>68</v>
      </c>
      <c r="D404" s="54">
        <v>45773</v>
      </c>
      <c r="E404" s="55">
        <v>37.023809523809526</v>
      </c>
      <c r="F404" s="1" t="b">
        <f t="shared" si="17"/>
        <v>0</v>
      </c>
    </row>
    <row r="405" spans="1:6" x14ac:dyDescent="0.2">
      <c r="A405" s="1" t="s">
        <v>112</v>
      </c>
      <c r="B405" s="1" t="s">
        <v>110</v>
      </c>
      <c r="C405" s="1" t="s">
        <v>70</v>
      </c>
      <c r="D405" s="54">
        <v>45773</v>
      </c>
      <c r="E405" s="55">
        <v>32.342857142857142</v>
      </c>
      <c r="F405" s="1" t="b">
        <f t="shared" si="17"/>
        <v>0</v>
      </c>
    </row>
    <row r="406" spans="1:6" x14ac:dyDescent="0.2">
      <c r="A406" s="1" t="s">
        <v>114</v>
      </c>
      <c r="B406" s="1" t="s">
        <v>110</v>
      </c>
      <c r="C406" s="1" t="s">
        <v>70</v>
      </c>
      <c r="D406" s="54">
        <v>45773</v>
      </c>
      <c r="E406" s="55">
        <v>32.142857142857146</v>
      </c>
      <c r="F406" s="1" t="b">
        <f t="shared" si="17"/>
        <v>0</v>
      </c>
    </row>
    <row r="407" spans="1:6" x14ac:dyDescent="0.2">
      <c r="A407" s="1" t="s">
        <v>132</v>
      </c>
      <c r="B407" s="1" t="s">
        <v>110</v>
      </c>
      <c r="C407" s="1" t="s">
        <v>68</v>
      </c>
      <c r="D407" s="54">
        <v>45773</v>
      </c>
      <c r="E407" s="55">
        <v>30.5</v>
      </c>
      <c r="F407" s="1" t="b">
        <f t="shared" si="17"/>
        <v>0</v>
      </c>
    </row>
    <row r="408" spans="1:6" x14ac:dyDescent="0.2">
      <c r="A408" s="1" t="s">
        <v>116</v>
      </c>
      <c r="B408" s="1" t="s">
        <v>110</v>
      </c>
      <c r="C408" s="1" t="s">
        <v>68</v>
      </c>
      <c r="D408" s="54">
        <v>45773</v>
      </c>
      <c r="E408" s="55">
        <v>22.976190476190474</v>
      </c>
      <c r="F408" s="1" t="b">
        <f t="shared" si="17"/>
        <v>0</v>
      </c>
    </row>
    <row r="409" spans="1:6" x14ac:dyDescent="0.2">
      <c r="A409" s="1" t="s">
        <v>119</v>
      </c>
      <c r="B409" s="1" t="s">
        <v>110</v>
      </c>
      <c r="C409" s="1" t="s">
        <v>70</v>
      </c>
      <c r="D409" s="54">
        <v>45773</v>
      </c>
      <c r="E409" s="55">
        <v>22.5</v>
      </c>
      <c r="F409" s="1" t="b">
        <f t="shared" si="17"/>
        <v>0</v>
      </c>
    </row>
    <row r="410" spans="1:6" x14ac:dyDescent="0.2">
      <c r="A410" s="1" t="s">
        <v>117</v>
      </c>
      <c r="B410" s="1" t="s">
        <v>110</v>
      </c>
      <c r="C410" s="1" t="s">
        <v>69</v>
      </c>
      <c r="D410" s="54">
        <v>45773</v>
      </c>
      <c r="E410" s="55">
        <v>20</v>
      </c>
      <c r="F410" s="1" t="b">
        <f t="shared" si="17"/>
        <v>0</v>
      </c>
    </row>
    <row r="411" spans="1:6" x14ac:dyDescent="0.2">
      <c r="A411" s="1" t="s">
        <v>118</v>
      </c>
      <c r="B411" s="1" t="s">
        <v>110</v>
      </c>
      <c r="C411" s="1" t="s">
        <v>68</v>
      </c>
      <c r="D411" s="54">
        <v>45773</v>
      </c>
      <c r="E411" s="55">
        <v>15.5</v>
      </c>
      <c r="F411" s="1" t="b">
        <f t="shared" si="17"/>
        <v>0</v>
      </c>
    </row>
    <row r="412" spans="1:6" x14ac:dyDescent="0.2">
      <c r="A412" s="1" t="s">
        <v>122</v>
      </c>
      <c r="B412" s="1" t="s">
        <v>110</v>
      </c>
      <c r="C412" s="1" t="s">
        <v>68</v>
      </c>
      <c r="D412" s="54">
        <v>45773</v>
      </c>
      <c r="E412" s="55">
        <v>10.9</v>
      </c>
      <c r="F412" s="1" t="b">
        <f t="shared" si="17"/>
        <v>0</v>
      </c>
    </row>
    <row r="413" spans="1:6" x14ac:dyDescent="0.2">
      <c r="A413" s="1" t="s">
        <v>121</v>
      </c>
      <c r="B413" s="1" t="s">
        <v>110</v>
      </c>
      <c r="C413" s="1" t="s">
        <v>69</v>
      </c>
      <c r="D413" s="54">
        <v>45773</v>
      </c>
      <c r="E413" s="55">
        <v>8.3333333333333321</v>
      </c>
      <c r="F413" s="1" t="b">
        <f t="shared" si="17"/>
        <v>0</v>
      </c>
    </row>
    <row r="414" spans="1:6" x14ac:dyDescent="0.2">
      <c r="A414" s="1" t="s">
        <v>123</v>
      </c>
      <c r="B414" s="1" t="s">
        <v>110</v>
      </c>
      <c r="C414" s="1" t="s">
        <v>70</v>
      </c>
      <c r="D414" s="54">
        <v>45773</v>
      </c>
      <c r="E414" s="55">
        <v>4</v>
      </c>
      <c r="F414" s="1" t="b">
        <f t="shared" si="17"/>
        <v>0</v>
      </c>
    </row>
    <row r="415" spans="1:6" x14ac:dyDescent="0.2">
      <c r="A415" s="1" t="s">
        <v>135</v>
      </c>
      <c r="B415" s="1" t="s">
        <v>110</v>
      </c>
      <c r="C415" s="1" t="s">
        <v>69</v>
      </c>
      <c r="D415" s="54">
        <v>45774</v>
      </c>
      <c r="E415" s="55" t="s">
        <v>304</v>
      </c>
      <c r="F415" s="1" t="b">
        <f t="shared" si="17"/>
        <v>0</v>
      </c>
    </row>
    <row r="416" spans="1:6" x14ac:dyDescent="0.2">
      <c r="A416" s="1" t="s">
        <v>140</v>
      </c>
      <c r="B416" s="1" t="s">
        <v>110</v>
      </c>
      <c r="C416" s="1" t="s">
        <v>68</v>
      </c>
      <c r="D416" s="54">
        <v>45774</v>
      </c>
      <c r="E416" s="55" t="s">
        <v>304</v>
      </c>
      <c r="F416" s="1" t="b">
        <f t="shared" si="17"/>
        <v>0</v>
      </c>
    </row>
    <row r="417" spans="1:6" x14ac:dyDescent="0.2">
      <c r="A417" s="1" t="s">
        <v>142</v>
      </c>
      <c r="B417" s="1" t="s">
        <v>110</v>
      </c>
      <c r="C417" s="1" t="s">
        <v>70</v>
      </c>
      <c r="D417" s="54">
        <v>45774</v>
      </c>
      <c r="E417" s="55" t="s">
        <v>304</v>
      </c>
      <c r="F417" s="1" t="b">
        <f t="shared" si="17"/>
        <v>0</v>
      </c>
    </row>
    <row r="418" spans="1:6" x14ac:dyDescent="0.2">
      <c r="A418" s="1" t="s">
        <v>145</v>
      </c>
      <c r="B418" s="1" t="s">
        <v>110</v>
      </c>
      <c r="C418" s="1" t="s">
        <v>70</v>
      </c>
      <c r="D418" s="54">
        <v>45774</v>
      </c>
      <c r="E418" s="55" t="s">
        <v>304</v>
      </c>
      <c r="F418" s="1" t="b">
        <f t="shared" si="17"/>
        <v>0</v>
      </c>
    </row>
    <row r="419" spans="1:6" x14ac:dyDescent="0.2">
      <c r="A419" s="1" t="s">
        <v>147</v>
      </c>
      <c r="B419" s="1" t="s">
        <v>110</v>
      </c>
      <c r="C419" s="1" t="s">
        <v>70</v>
      </c>
      <c r="D419" s="54">
        <v>45774</v>
      </c>
      <c r="E419" s="55" t="s">
        <v>304</v>
      </c>
      <c r="F419" s="1" t="b">
        <f t="shared" si="17"/>
        <v>0</v>
      </c>
    </row>
    <row r="420" spans="1:6" x14ac:dyDescent="0.2">
      <c r="A420" s="1" t="s">
        <v>149</v>
      </c>
      <c r="B420" s="1" t="s">
        <v>110</v>
      </c>
      <c r="C420" s="1" t="s">
        <v>70</v>
      </c>
      <c r="D420" s="54">
        <v>45774</v>
      </c>
      <c r="E420" s="55" t="s">
        <v>304</v>
      </c>
      <c r="F420" s="1" t="b">
        <f t="shared" si="17"/>
        <v>0</v>
      </c>
    </row>
    <row r="421" spans="1:6" x14ac:dyDescent="0.2">
      <c r="A421" s="1" t="s">
        <v>150</v>
      </c>
      <c r="B421" s="1" t="s">
        <v>110</v>
      </c>
      <c r="C421" s="1" t="s">
        <v>70</v>
      </c>
      <c r="D421" s="54">
        <v>45774</v>
      </c>
      <c r="E421" s="55" t="s">
        <v>304</v>
      </c>
      <c r="F421" s="1" t="b">
        <f t="shared" si="17"/>
        <v>0</v>
      </c>
    </row>
    <row r="422" spans="1:6" x14ac:dyDescent="0.2">
      <c r="A422" s="1" t="s">
        <v>111</v>
      </c>
      <c r="B422" s="1" t="s">
        <v>110</v>
      </c>
      <c r="C422" s="1" t="s">
        <v>69</v>
      </c>
      <c r="D422" s="54">
        <v>45774</v>
      </c>
      <c r="E422" s="55">
        <v>45.25</v>
      </c>
      <c r="F422" s="1" t="b">
        <f t="shared" si="17"/>
        <v>0</v>
      </c>
    </row>
    <row r="423" spans="1:6" x14ac:dyDescent="0.2">
      <c r="A423" s="1" t="s">
        <v>113</v>
      </c>
      <c r="B423" s="1" t="s">
        <v>110</v>
      </c>
      <c r="C423" s="1" t="s">
        <v>68</v>
      </c>
      <c r="D423" s="54">
        <v>45774</v>
      </c>
      <c r="E423" s="55">
        <v>44.761904761904766</v>
      </c>
      <c r="F423" s="1" t="b">
        <f t="shared" si="17"/>
        <v>0</v>
      </c>
    </row>
    <row r="424" spans="1:6" x14ac:dyDescent="0.2">
      <c r="A424" s="1" t="s">
        <v>109</v>
      </c>
      <c r="B424" s="1" t="s">
        <v>110</v>
      </c>
      <c r="C424" s="1" t="s">
        <v>69</v>
      </c>
      <c r="D424" s="54">
        <v>45774</v>
      </c>
      <c r="E424" s="55">
        <v>40</v>
      </c>
      <c r="F424" s="1" t="b">
        <f t="shared" si="17"/>
        <v>0</v>
      </c>
    </row>
    <row r="425" spans="1:6" x14ac:dyDescent="0.2">
      <c r="A425" s="1" t="s">
        <v>115</v>
      </c>
      <c r="B425" s="1" t="s">
        <v>110</v>
      </c>
      <c r="C425" s="1" t="s">
        <v>68</v>
      </c>
      <c r="D425" s="54">
        <v>45774</v>
      </c>
      <c r="E425" s="55">
        <v>37.291666666666671</v>
      </c>
      <c r="F425" s="1" t="b">
        <f t="shared" si="17"/>
        <v>0</v>
      </c>
    </row>
    <row r="426" spans="1:6" x14ac:dyDescent="0.2">
      <c r="A426" s="1" t="s">
        <v>112</v>
      </c>
      <c r="B426" s="1" t="s">
        <v>110</v>
      </c>
      <c r="C426" s="1" t="s">
        <v>70</v>
      </c>
      <c r="D426" s="54">
        <v>45774</v>
      </c>
      <c r="E426" s="55">
        <v>33.125</v>
      </c>
      <c r="F426" s="1" t="b">
        <f t="shared" si="17"/>
        <v>0</v>
      </c>
    </row>
    <row r="427" spans="1:6" x14ac:dyDescent="0.2">
      <c r="A427" s="1" t="s">
        <v>117</v>
      </c>
      <c r="B427" s="1" t="s">
        <v>110</v>
      </c>
      <c r="C427" s="1" t="s">
        <v>69</v>
      </c>
      <c r="D427" s="54">
        <v>45774</v>
      </c>
      <c r="E427" s="55">
        <v>31.875</v>
      </c>
      <c r="F427" s="1" t="b">
        <f t="shared" si="17"/>
        <v>0</v>
      </c>
    </row>
    <row r="428" spans="1:6" x14ac:dyDescent="0.2">
      <c r="A428" s="1" t="s">
        <v>132</v>
      </c>
      <c r="B428" s="1" t="s">
        <v>110</v>
      </c>
      <c r="C428" s="1" t="s">
        <v>68</v>
      </c>
      <c r="D428" s="54">
        <v>45774</v>
      </c>
      <c r="E428" s="55">
        <v>30.5</v>
      </c>
      <c r="F428" s="1" t="b">
        <f t="shared" si="17"/>
        <v>0</v>
      </c>
    </row>
    <row r="429" spans="1:6" x14ac:dyDescent="0.2">
      <c r="A429" s="1" t="s">
        <v>114</v>
      </c>
      <c r="B429" s="1" t="s">
        <v>110</v>
      </c>
      <c r="C429" s="1" t="s">
        <v>70</v>
      </c>
      <c r="D429" s="54">
        <v>45774</v>
      </c>
      <c r="E429" s="55">
        <v>28.75</v>
      </c>
      <c r="F429" s="1" t="b">
        <f t="shared" si="17"/>
        <v>0</v>
      </c>
    </row>
    <row r="430" spans="1:6" x14ac:dyDescent="0.2">
      <c r="A430" s="1" t="s">
        <v>116</v>
      </c>
      <c r="B430" s="1" t="s">
        <v>110</v>
      </c>
      <c r="C430" s="1" t="s">
        <v>68</v>
      </c>
      <c r="D430" s="54">
        <v>45774</v>
      </c>
      <c r="E430" s="55">
        <v>26.732142857142858</v>
      </c>
      <c r="F430" s="1" t="b">
        <f t="shared" si="17"/>
        <v>0</v>
      </c>
    </row>
    <row r="431" spans="1:6" x14ac:dyDescent="0.2">
      <c r="A431" s="1" t="s">
        <v>146</v>
      </c>
      <c r="B431" s="1" t="s">
        <v>110</v>
      </c>
      <c r="C431" s="1" t="s">
        <v>69</v>
      </c>
      <c r="D431" s="54">
        <v>45774</v>
      </c>
      <c r="E431" s="55">
        <v>25</v>
      </c>
      <c r="F431" s="1" t="b">
        <f t="shared" si="17"/>
        <v>0</v>
      </c>
    </row>
    <row r="432" spans="1:6" x14ac:dyDescent="0.2">
      <c r="A432" s="1" t="s">
        <v>119</v>
      </c>
      <c r="B432" s="1" t="s">
        <v>110</v>
      </c>
      <c r="C432" s="1" t="s">
        <v>70</v>
      </c>
      <c r="D432" s="54">
        <v>45774</v>
      </c>
      <c r="E432" s="55">
        <v>21.785714285714285</v>
      </c>
      <c r="F432" s="1" t="b">
        <f t="shared" si="17"/>
        <v>0</v>
      </c>
    </row>
    <row r="433" spans="1:6" x14ac:dyDescent="0.2">
      <c r="A433" s="1" t="s">
        <v>118</v>
      </c>
      <c r="B433" s="1" t="s">
        <v>110</v>
      </c>
      <c r="C433" s="1" t="s">
        <v>68</v>
      </c>
      <c r="D433" s="54">
        <v>45774</v>
      </c>
      <c r="E433" s="55">
        <v>15.333333333333334</v>
      </c>
      <c r="F433" s="1" t="b">
        <f t="shared" si="17"/>
        <v>0</v>
      </c>
    </row>
    <row r="434" spans="1:6" x14ac:dyDescent="0.2">
      <c r="A434" s="1" t="s">
        <v>122</v>
      </c>
      <c r="B434" s="1" t="s">
        <v>110</v>
      </c>
      <c r="C434" s="1" t="s">
        <v>68</v>
      </c>
      <c r="D434" s="54">
        <v>45774</v>
      </c>
      <c r="E434" s="55">
        <v>10.9</v>
      </c>
      <c r="F434" s="1" t="b">
        <f t="shared" si="17"/>
        <v>0</v>
      </c>
    </row>
    <row r="435" spans="1:6" x14ac:dyDescent="0.2">
      <c r="A435" s="1" t="s">
        <v>121</v>
      </c>
      <c r="B435" s="1" t="s">
        <v>110</v>
      </c>
      <c r="C435" s="1" t="s">
        <v>69</v>
      </c>
      <c r="D435" s="54">
        <v>45774</v>
      </c>
      <c r="E435" s="55">
        <v>8.3333333333333321</v>
      </c>
      <c r="F435" s="1" t="b">
        <f t="shared" si="17"/>
        <v>0</v>
      </c>
    </row>
    <row r="436" spans="1:6" x14ac:dyDescent="0.2">
      <c r="A436" s="1" t="s">
        <v>123</v>
      </c>
      <c r="B436" s="1" t="s">
        <v>110</v>
      </c>
      <c r="C436" s="1" t="s">
        <v>70</v>
      </c>
      <c r="D436" s="54">
        <v>45774</v>
      </c>
      <c r="E436" s="55">
        <v>4</v>
      </c>
      <c r="F436" s="1" t="b">
        <f t="shared" si="17"/>
        <v>0</v>
      </c>
    </row>
    <row r="437" spans="1:6" x14ac:dyDescent="0.2">
      <c r="A437" s="1" t="s">
        <v>74</v>
      </c>
      <c r="B437" s="1" t="s">
        <v>12</v>
      </c>
      <c r="C437" s="1" t="s">
        <v>68</v>
      </c>
      <c r="D437" s="54">
        <v>45774</v>
      </c>
      <c r="E437" s="55" t="s">
        <v>304</v>
      </c>
      <c r="F437" s="1" t="b">
        <f t="shared" si="17"/>
        <v>0</v>
      </c>
    </row>
    <row r="438" spans="1:6" x14ac:dyDescent="0.2">
      <c r="A438" s="1" t="s">
        <v>75</v>
      </c>
      <c r="B438" s="1" t="s">
        <v>12</v>
      </c>
      <c r="C438" s="1" t="s">
        <v>70</v>
      </c>
      <c r="D438" s="54">
        <v>45774</v>
      </c>
      <c r="E438" s="55" t="s">
        <v>304</v>
      </c>
      <c r="F438" s="1" t="b">
        <f t="shared" si="17"/>
        <v>0</v>
      </c>
    </row>
    <row r="439" spans="1:6" x14ac:dyDescent="0.2">
      <c r="A439" s="1" t="s">
        <v>76</v>
      </c>
      <c r="B439" s="1" t="s">
        <v>12</v>
      </c>
      <c r="C439" s="1" t="s">
        <v>69</v>
      </c>
      <c r="D439" s="54">
        <v>45774</v>
      </c>
      <c r="E439" s="55" t="s">
        <v>304</v>
      </c>
      <c r="F439" s="1" t="b">
        <f t="shared" si="17"/>
        <v>0</v>
      </c>
    </row>
    <row r="440" spans="1:6" x14ac:dyDescent="0.2">
      <c r="A440" s="1" t="s">
        <v>81</v>
      </c>
      <c r="B440" s="1" t="s">
        <v>12</v>
      </c>
      <c r="C440" s="1" t="s">
        <v>69</v>
      </c>
      <c r="D440" s="54">
        <v>45774</v>
      </c>
      <c r="E440" s="55" t="s">
        <v>304</v>
      </c>
      <c r="F440" s="1" t="b">
        <f t="shared" si="17"/>
        <v>0</v>
      </c>
    </row>
    <row r="441" spans="1:6" x14ac:dyDescent="0.2">
      <c r="A441" s="1" t="s">
        <v>82</v>
      </c>
      <c r="B441" s="1" t="s">
        <v>12</v>
      </c>
      <c r="C441" s="1" t="s">
        <v>70</v>
      </c>
      <c r="D441" s="54">
        <v>45774</v>
      </c>
      <c r="E441" s="55" t="s">
        <v>304</v>
      </c>
      <c r="F441" s="1" t="b">
        <f t="shared" si="17"/>
        <v>0</v>
      </c>
    </row>
    <row r="442" spans="1:6" x14ac:dyDescent="0.2">
      <c r="A442" s="1" t="s">
        <v>85</v>
      </c>
      <c r="B442" s="1" t="s">
        <v>12</v>
      </c>
      <c r="C442" s="1" t="s">
        <v>69</v>
      </c>
      <c r="D442" s="54">
        <v>45774</v>
      </c>
      <c r="E442" s="55" t="s">
        <v>304</v>
      </c>
      <c r="F442" s="1" t="b">
        <f t="shared" si="17"/>
        <v>0</v>
      </c>
    </row>
    <row r="443" spans="1:6" x14ac:dyDescent="0.2">
      <c r="A443" s="1" t="s">
        <v>86</v>
      </c>
      <c r="B443" s="1" t="s">
        <v>12</v>
      </c>
      <c r="C443" s="1" t="s">
        <v>69</v>
      </c>
      <c r="D443" s="54">
        <v>45774</v>
      </c>
      <c r="E443" s="55" t="s">
        <v>304</v>
      </c>
      <c r="F443" s="1" t="b">
        <f t="shared" si="17"/>
        <v>0</v>
      </c>
    </row>
    <row r="444" spans="1:6" x14ac:dyDescent="0.2">
      <c r="A444" s="1" t="s">
        <v>13</v>
      </c>
      <c r="B444" s="1" t="s">
        <v>12</v>
      </c>
      <c r="C444" s="1" t="s">
        <v>69</v>
      </c>
      <c r="D444" s="54">
        <v>45774</v>
      </c>
      <c r="E444" s="55">
        <v>44.444444444444443</v>
      </c>
      <c r="F444" s="1" t="b">
        <f t="shared" si="17"/>
        <v>0</v>
      </c>
    </row>
    <row r="445" spans="1:6" x14ac:dyDescent="0.2">
      <c r="A445" s="1" t="s">
        <v>14</v>
      </c>
      <c r="B445" s="1" t="s">
        <v>12</v>
      </c>
      <c r="C445" s="1" t="s">
        <v>68</v>
      </c>
      <c r="D445" s="54">
        <v>45774</v>
      </c>
      <c r="E445" s="55">
        <v>43.208333333333336</v>
      </c>
      <c r="F445" s="1" t="b">
        <f t="shared" si="17"/>
        <v>0</v>
      </c>
    </row>
    <row r="446" spans="1:6" x14ac:dyDescent="0.2">
      <c r="A446" s="1" t="s">
        <v>18</v>
      </c>
      <c r="B446" s="1" t="s">
        <v>12</v>
      </c>
      <c r="C446" s="1" t="s">
        <v>70</v>
      </c>
      <c r="D446" s="54">
        <v>45774</v>
      </c>
      <c r="E446" s="55">
        <v>38.666666666666664</v>
      </c>
      <c r="F446" s="1" t="b">
        <f t="shared" si="17"/>
        <v>0</v>
      </c>
    </row>
    <row r="447" spans="1:6" x14ac:dyDescent="0.2">
      <c r="A447" s="1" t="s">
        <v>21</v>
      </c>
      <c r="B447" s="1" t="s">
        <v>12</v>
      </c>
      <c r="C447" s="1" t="s">
        <v>70</v>
      </c>
      <c r="D447" s="54">
        <v>45774</v>
      </c>
      <c r="E447" s="55">
        <v>34.666666666666664</v>
      </c>
      <c r="F447" s="1" t="b">
        <f t="shared" si="17"/>
        <v>0</v>
      </c>
    </row>
    <row r="448" spans="1:6" x14ac:dyDescent="0.2">
      <c r="A448" s="1" t="s">
        <v>19</v>
      </c>
      <c r="B448" s="1" t="s">
        <v>12</v>
      </c>
      <c r="C448" s="1" t="s">
        <v>68</v>
      </c>
      <c r="D448" s="54">
        <v>45774</v>
      </c>
      <c r="E448" s="55">
        <v>33.5</v>
      </c>
      <c r="F448" s="1" t="b">
        <f t="shared" si="17"/>
        <v>0</v>
      </c>
    </row>
    <row r="449" spans="1:6" x14ac:dyDescent="0.2">
      <c r="A449" s="1" t="s">
        <v>11</v>
      </c>
      <c r="B449" s="1" t="s">
        <v>12</v>
      </c>
      <c r="C449" s="1" t="s">
        <v>68</v>
      </c>
      <c r="D449" s="54">
        <v>45774</v>
      </c>
      <c r="E449" s="55">
        <v>31.75</v>
      </c>
      <c r="F449" s="1" t="b">
        <f t="shared" si="17"/>
        <v>0</v>
      </c>
    </row>
    <row r="450" spans="1:6" x14ac:dyDescent="0.2">
      <c r="A450" s="1" t="s">
        <v>16</v>
      </c>
      <c r="B450" s="1" t="s">
        <v>12</v>
      </c>
      <c r="C450" s="1" t="s">
        <v>69</v>
      </c>
      <c r="D450" s="54">
        <v>45774</v>
      </c>
      <c r="E450" s="55">
        <v>30.666666666666668</v>
      </c>
      <c r="F450" s="1" t="b">
        <f t="shared" si="17"/>
        <v>0</v>
      </c>
    </row>
    <row r="451" spans="1:6" x14ac:dyDescent="0.2">
      <c r="A451" s="1" t="s">
        <v>23</v>
      </c>
      <c r="B451" s="1" t="s">
        <v>12</v>
      </c>
      <c r="C451" s="1" t="s">
        <v>68</v>
      </c>
      <c r="D451" s="54">
        <v>45774</v>
      </c>
      <c r="E451" s="55">
        <v>26.017857142857142</v>
      </c>
      <c r="F451" s="1" t="b">
        <f t="shared" ref="F451:F514" si="18">IF(
  MAX(IF(($A$2:$A$2000=A451), $D$2:$D$2000)) = MAX(IF(($A$2:$A$2000=A451) * ($D$2:$D$2000=MAX(IF($A$2:$A$2000=A451, $D$2:$D$2000))), $E$2:$E$2000)),
  MAX(IF(($A$2:$A$2000=A451) * ($D$2:$D$2000=MAX(IF($A$2:$A$2000=A451, $D$2:$D$2000))), $E$2:$E$2000)) &gt;= $O$1,
  FALSE
)</f>
        <v>0</v>
      </c>
    </row>
    <row r="452" spans="1:6" x14ac:dyDescent="0.2">
      <c r="A452" s="1" t="s">
        <v>15</v>
      </c>
      <c r="B452" s="1" t="s">
        <v>12</v>
      </c>
      <c r="C452" s="1" t="s">
        <v>68</v>
      </c>
      <c r="D452" s="54">
        <v>45774</v>
      </c>
      <c r="E452" s="55">
        <v>25.904761904761905</v>
      </c>
      <c r="F452" s="1" t="b">
        <f t="shared" si="18"/>
        <v>0</v>
      </c>
    </row>
    <row r="453" spans="1:6" x14ac:dyDescent="0.2">
      <c r="A453" s="1" t="s">
        <v>17</v>
      </c>
      <c r="B453" s="1" t="s">
        <v>12</v>
      </c>
      <c r="C453" s="1" t="s">
        <v>69</v>
      </c>
      <c r="D453" s="54">
        <v>45774</v>
      </c>
      <c r="E453" s="55">
        <v>23.888888888888889</v>
      </c>
      <c r="F453" s="1" t="b">
        <f t="shared" si="18"/>
        <v>0</v>
      </c>
    </row>
    <row r="454" spans="1:6" x14ac:dyDescent="0.2">
      <c r="A454" s="1" t="s">
        <v>20</v>
      </c>
      <c r="B454" s="1" t="s">
        <v>12</v>
      </c>
      <c r="C454" s="1" t="s">
        <v>70</v>
      </c>
      <c r="D454" s="54">
        <v>45774</v>
      </c>
      <c r="E454" s="55">
        <v>20.171428571428571</v>
      </c>
      <c r="F454" s="1" t="b">
        <f t="shared" si="18"/>
        <v>0</v>
      </c>
    </row>
    <row r="455" spans="1:6" x14ac:dyDescent="0.2">
      <c r="A455" s="1" t="s">
        <v>71</v>
      </c>
      <c r="B455" s="1" t="s">
        <v>12</v>
      </c>
      <c r="C455" s="1" t="s">
        <v>70</v>
      </c>
      <c r="D455" s="54">
        <v>45774</v>
      </c>
      <c r="E455" s="55">
        <v>20</v>
      </c>
      <c r="F455" s="1" t="b">
        <f t="shared" si="18"/>
        <v>0</v>
      </c>
    </row>
    <row r="456" spans="1:6" x14ac:dyDescent="0.2">
      <c r="A456" s="1" t="s">
        <v>24</v>
      </c>
      <c r="B456" s="1" t="s">
        <v>12</v>
      </c>
      <c r="C456" s="1" t="s">
        <v>69</v>
      </c>
      <c r="D456" s="54">
        <v>45774</v>
      </c>
      <c r="E456" s="55">
        <v>20</v>
      </c>
      <c r="F456" s="1" t="b">
        <f t="shared" si="18"/>
        <v>0</v>
      </c>
    </row>
    <row r="457" spans="1:6" x14ac:dyDescent="0.2">
      <c r="A457" s="1" t="s">
        <v>79</v>
      </c>
      <c r="B457" s="1" t="s">
        <v>12</v>
      </c>
      <c r="C457" s="1" t="s">
        <v>70</v>
      </c>
      <c r="D457" s="54">
        <v>45774</v>
      </c>
      <c r="E457" s="55">
        <v>15</v>
      </c>
      <c r="F457" s="1" t="b">
        <f t="shared" si="18"/>
        <v>0</v>
      </c>
    </row>
    <row r="458" spans="1:6" x14ac:dyDescent="0.2">
      <c r="A458" s="1" t="s">
        <v>22</v>
      </c>
      <c r="B458" s="1" t="s">
        <v>12</v>
      </c>
      <c r="C458" s="1" t="s">
        <v>69</v>
      </c>
      <c r="D458" s="54">
        <v>45774</v>
      </c>
      <c r="E458" s="55">
        <v>14.375</v>
      </c>
      <c r="F458" s="1" t="b">
        <f t="shared" si="18"/>
        <v>0</v>
      </c>
    </row>
    <row r="459" spans="1:6" x14ac:dyDescent="0.2">
      <c r="A459" s="1" t="s">
        <v>133</v>
      </c>
      <c r="B459" s="1" t="s">
        <v>94</v>
      </c>
      <c r="C459" s="1" t="s">
        <v>68</v>
      </c>
      <c r="D459" s="54">
        <v>45774</v>
      </c>
      <c r="E459" s="55" t="s">
        <v>304</v>
      </c>
      <c r="F459" s="1" t="b">
        <f t="shared" si="18"/>
        <v>0</v>
      </c>
    </row>
    <row r="460" spans="1:6" x14ac:dyDescent="0.2">
      <c r="A460" s="1" t="s">
        <v>134</v>
      </c>
      <c r="B460" s="1" t="s">
        <v>94</v>
      </c>
      <c r="C460" s="1" t="s">
        <v>68</v>
      </c>
      <c r="D460" s="54">
        <v>45774</v>
      </c>
      <c r="E460" s="55" t="s">
        <v>304</v>
      </c>
      <c r="F460" s="1" t="b">
        <f t="shared" si="18"/>
        <v>0</v>
      </c>
    </row>
    <row r="461" spans="1:6" x14ac:dyDescent="0.2">
      <c r="A461" s="1" t="s">
        <v>136</v>
      </c>
      <c r="B461" s="1" t="s">
        <v>94</v>
      </c>
      <c r="C461" s="1" t="s">
        <v>70</v>
      </c>
      <c r="D461" s="54">
        <v>45774</v>
      </c>
      <c r="E461" s="55" t="s">
        <v>304</v>
      </c>
      <c r="F461" s="1" t="b">
        <f t="shared" si="18"/>
        <v>0</v>
      </c>
    </row>
    <row r="462" spans="1:6" x14ac:dyDescent="0.2">
      <c r="A462" s="1" t="s">
        <v>137</v>
      </c>
      <c r="B462" s="1" t="s">
        <v>94</v>
      </c>
      <c r="C462" s="1" t="s">
        <v>70</v>
      </c>
      <c r="D462" s="54">
        <v>45774</v>
      </c>
      <c r="E462" s="55" t="s">
        <v>304</v>
      </c>
      <c r="F462" s="1" t="b">
        <f t="shared" si="18"/>
        <v>0</v>
      </c>
    </row>
    <row r="463" spans="1:6" x14ac:dyDescent="0.2">
      <c r="A463" s="1" t="s">
        <v>138</v>
      </c>
      <c r="B463" s="1" t="s">
        <v>94</v>
      </c>
      <c r="C463" s="1" t="s">
        <v>68</v>
      </c>
      <c r="D463" s="54">
        <v>45774</v>
      </c>
      <c r="E463" s="55" t="s">
        <v>304</v>
      </c>
      <c r="F463" s="1" t="b">
        <f t="shared" si="18"/>
        <v>0</v>
      </c>
    </row>
    <row r="464" spans="1:6" x14ac:dyDescent="0.2">
      <c r="A464" s="1" t="s">
        <v>139</v>
      </c>
      <c r="B464" s="1" t="s">
        <v>94</v>
      </c>
      <c r="C464" s="1" t="s">
        <v>69</v>
      </c>
      <c r="D464" s="54">
        <v>45774</v>
      </c>
      <c r="E464" s="55" t="s">
        <v>304</v>
      </c>
      <c r="F464" s="1" t="b">
        <f t="shared" si="18"/>
        <v>0</v>
      </c>
    </row>
    <row r="465" spans="1:6" x14ac:dyDescent="0.2">
      <c r="A465" s="1" t="s">
        <v>141</v>
      </c>
      <c r="B465" s="1" t="s">
        <v>94</v>
      </c>
      <c r="C465" s="1" t="s">
        <v>69</v>
      </c>
      <c r="D465" s="54">
        <v>45774</v>
      </c>
      <c r="E465" s="55" t="s">
        <v>304</v>
      </c>
      <c r="F465" s="1" t="b">
        <f t="shared" si="18"/>
        <v>0</v>
      </c>
    </row>
    <row r="466" spans="1:6" x14ac:dyDescent="0.2">
      <c r="A466" s="1" t="s">
        <v>143</v>
      </c>
      <c r="B466" s="1" t="s">
        <v>94</v>
      </c>
      <c r="C466" s="1" t="s">
        <v>69</v>
      </c>
      <c r="D466" s="54">
        <v>45774</v>
      </c>
      <c r="E466" s="55" t="s">
        <v>304</v>
      </c>
      <c r="F466" s="1" t="b">
        <f t="shared" si="18"/>
        <v>0</v>
      </c>
    </row>
    <row r="467" spans="1:6" x14ac:dyDescent="0.2">
      <c r="A467" s="1" t="s">
        <v>144</v>
      </c>
      <c r="B467" s="1" t="s">
        <v>94</v>
      </c>
      <c r="C467" s="1" t="s">
        <v>70</v>
      </c>
      <c r="D467" s="54">
        <v>45774</v>
      </c>
      <c r="E467" s="55" t="s">
        <v>304</v>
      </c>
      <c r="F467" s="1" t="b">
        <f t="shared" si="18"/>
        <v>0</v>
      </c>
    </row>
    <row r="468" spans="1:6" x14ac:dyDescent="0.2">
      <c r="A468" s="1" t="s">
        <v>148</v>
      </c>
      <c r="B468" s="1" t="s">
        <v>94</v>
      </c>
      <c r="C468" s="1" t="s">
        <v>70</v>
      </c>
      <c r="D468" s="54">
        <v>45774</v>
      </c>
      <c r="E468" s="55" t="s">
        <v>304</v>
      </c>
      <c r="F468" s="1" t="b">
        <f t="shared" si="18"/>
        <v>0</v>
      </c>
    </row>
    <row r="469" spans="1:6" x14ac:dyDescent="0.2">
      <c r="A469" s="1" t="s">
        <v>124</v>
      </c>
      <c r="B469" s="1" t="s">
        <v>94</v>
      </c>
      <c r="C469" s="1" t="s">
        <v>70</v>
      </c>
      <c r="D469" s="54">
        <v>45774</v>
      </c>
      <c r="E469" s="55">
        <v>61.9</v>
      </c>
      <c r="F469" s="1" t="b">
        <f t="shared" si="18"/>
        <v>0</v>
      </c>
    </row>
    <row r="470" spans="1:6" x14ac:dyDescent="0.2">
      <c r="A470" s="1" t="s">
        <v>99</v>
      </c>
      <c r="B470" s="1" t="s">
        <v>94</v>
      </c>
      <c r="C470" s="1" t="s">
        <v>70</v>
      </c>
      <c r="D470" s="54">
        <v>45774</v>
      </c>
      <c r="E470" s="55">
        <v>49.166666666666671</v>
      </c>
      <c r="F470" s="1" t="b">
        <f t="shared" si="18"/>
        <v>0</v>
      </c>
    </row>
    <row r="471" spans="1:6" x14ac:dyDescent="0.2">
      <c r="A471" s="1" t="s">
        <v>95</v>
      </c>
      <c r="B471" s="1" t="s">
        <v>94</v>
      </c>
      <c r="C471" s="1" t="s">
        <v>69</v>
      </c>
      <c r="D471" s="54">
        <v>45774</v>
      </c>
      <c r="E471" s="55">
        <v>44.166666666666671</v>
      </c>
      <c r="F471" s="1" t="b">
        <f t="shared" si="18"/>
        <v>0</v>
      </c>
    </row>
    <row r="472" spans="1:6" x14ac:dyDescent="0.2">
      <c r="A472" s="1" t="s">
        <v>96</v>
      </c>
      <c r="B472" s="1" t="s">
        <v>94</v>
      </c>
      <c r="C472" s="1" t="s">
        <v>69</v>
      </c>
      <c r="D472" s="54">
        <v>45774</v>
      </c>
      <c r="E472" s="55">
        <v>44.166666666666671</v>
      </c>
      <c r="F472" s="1" t="b">
        <f t="shared" si="18"/>
        <v>0</v>
      </c>
    </row>
    <row r="473" spans="1:6" x14ac:dyDescent="0.2">
      <c r="A473" s="1" t="s">
        <v>108</v>
      </c>
      <c r="B473" s="1" t="s">
        <v>94</v>
      </c>
      <c r="C473" s="1" t="s">
        <v>69</v>
      </c>
      <c r="D473" s="54">
        <v>45774</v>
      </c>
      <c r="E473" s="55">
        <v>40</v>
      </c>
      <c r="F473" s="1" t="b">
        <f t="shared" si="18"/>
        <v>0</v>
      </c>
    </row>
    <row r="474" spans="1:6" x14ac:dyDescent="0.2">
      <c r="A474" s="1" t="s">
        <v>98</v>
      </c>
      <c r="B474" s="1" t="s">
        <v>94</v>
      </c>
      <c r="C474" s="1" t="s">
        <v>68</v>
      </c>
      <c r="D474" s="54">
        <v>45774</v>
      </c>
      <c r="E474" s="55">
        <v>36.9</v>
      </c>
      <c r="F474" s="1" t="b">
        <f t="shared" si="18"/>
        <v>0</v>
      </c>
    </row>
    <row r="475" spans="1:6" x14ac:dyDescent="0.2">
      <c r="A475" s="1" t="s">
        <v>97</v>
      </c>
      <c r="B475" s="1" t="s">
        <v>94</v>
      </c>
      <c r="C475" s="1" t="s">
        <v>68</v>
      </c>
      <c r="D475" s="54">
        <v>45774</v>
      </c>
      <c r="E475" s="55">
        <v>34</v>
      </c>
      <c r="F475" s="1" t="b">
        <f t="shared" si="18"/>
        <v>0</v>
      </c>
    </row>
    <row r="476" spans="1:6" x14ac:dyDescent="0.2">
      <c r="A476" s="1" t="s">
        <v>100</v>
      </c>
      <c r="B476" s="1" t="s">
        <v>94</v>
      </c>
      <c r="C476" s="1" t="s">
        <v>69</v>
      </c>
      <c r="D476" s="54">
        <v>45774</v>
      </c>
      <c r="E476" s="55">
        <v>29.166666666666664</v>
      </c>
      <c r="F476" s="1" t="b">
        <f t="shared" si="18"/>
        <v>0</v>
      </c>
    </row>
    <row r="477" spans="1:6" x14ac:dyDescent="0.2">
      <c r="A477" s="1" t="s">
        <v>105</v>
      </c>
      <c r="B477" s="1" t="s">
        <v>94</v>
      </c>
      <c r="C477" s="1" t="s">
        <v>69</v>
      </c>
      <c r="D477" s="54">
        <v>45774</v>
      </c>
      <c r="E477" s="55">
        <v>25</v>
      </c>
      <c r="F477" s="1" t="b">
        <f t="shared" si="18"/>
        <v>0</v>
      </c>
    </row>
    <row r="478" spans="1:6" x14ac:dyDescent="0.2">
      <c r="A478" s="1" t="s">
        <v>103</v>
      </c>
      <c r="B478" s="1" t="s">
        <v>94</v>
      </c>
      <c r="C478" s="1" t="s">
        <v>70</v>
      </c>
      <c r="D478" s="54">
        <v>45774</v>
      </c>
      <c r="E478" s="55">
        <v>23.75</v>
      </c>
      <c r="F478" s="1" t="b">
        <f t="shared" si="18"/>
        <v>0</v>
      </c>
    </row>
    <row r="479" spans="1:6" x14ac:dyDescent="0.2">
      <c r="A479" s="1" t="s">
        <v>101</v>
      </c>
      <c r="B479" s="1" t="s">
        <v>94</v>
      </c>
      <c r="C479" s="1" t="s">
        <v>68</v>
      </c>
      <c r="D479" s="54">
        <v>45774</v>
      </c>
      <c r="E479" s="55">
        <v>22.4</v>
      </c>
      <c r="F479" s="1" t="b">
        <f t="shared" si="18"/>
        <v>0</v>
      </c>
    </row>
    <row r="480" spans="1:6" x14ac:dyDescent="0.2">
      <c r="A480" s="1" t="s">
        <v>102</v>
      </c>
      <c r="B480" s="1" t="s">
        <v>94</v>
      </c>
      <c r="C480" s="1" t="s">
        <v>70</v>
      </c>
      <c r="D480" s="54">
        <v>45774</v>
      </c>
      <c r="E480" s="55">
        <v>22</v>
      </c>
      <c r="F480" s="1" t="b">
        <f t="shared" si="18"/>
        <v>0</v>
      </c>
    </row>
    <row r="481" spans="1:6" x14ac:dyDescent="0.2">
      <c r="A481" s="1" t="s">
        <v>107</v>
      </c>
      <c r="B481" s="1" t="s">
        <v>94</v>
      </c>
      <c r="C481" s="1" t="s">
        <v>69</v>
      </c>
      <c r="D481" s="54">
        <v>45774</v>
      </c>
      <c r="E481" s="55">
        <v>18.333333333333332</v>
      </c>
      <c r="F481" s="1" t="b">
        <f t="shared" si="18"/>
        <v>0</v>
      </c>
    </row>
    <row r="482" spans="1:6" x14ac:dyDescent="0.2">
      <c r="A482" s="1" t="s">
        <v>104</v>
      </c>
      <c r="B482" s="1" t="s">
        <v>94</v>
      </c>
      <c r="C482" s="1" t="s">
        <v>70</v>
      </c>
      <c r="D482" s="54">
        <v>45774</v>
      </c>
      <c r="E482" s="55">
        <v>11.166666666666666</v>
      </c>
      <c r="F482" s="1" t="b">
        <f t="shared" si="18"/>
        <v>0</v>
      </c>
    </row>
    <row r="483" spans="1:6" x14ac:dyDescent="0.2">
      <c r="A483" s="1" t="s">
        <v>106</v>
      </c>
      <c r="B483" s="1" t="s">
        <v>94</v>
      </c>
      <c r="C483" s="1" t="s">
        <v>70</v>
      </c>
      <c r="D483" s="54">
        <v>45774</v>
      </c>
      <c r="E483" s="55">
        <v>9.5</v>
      </c>
      <c r="F483" s="1" t="b">
        <f t="shared" si="18"/>
        <v>0</v>
      </c>
    </row>
    <row r="484" spans="1:6" x14ac:dyDescent="0.2">
      <c r="A484" s="1" t="s">
        <v>163</v>
      </c>
      <c r="B484" s="1" t="s">
        <v>152</v>
      </c>
      <c r="C484" s="1" t="s">
        <v>69</v>
      </c>
      <c r="D484" s="54">
        <v>45775</v>
      </c>
      <c r="E484" s="55" t="s">
        <v>304</v>
      </c>
      <c r="F484" s="1" t="b">
        <f t="shared" si="18"/>
        <v>0</v>
      </c>
    </row>
    <row r="485" spans="1:6" x14ac:dyDescent="0.2">
      <c r="A485" s="1" t="s">
        <v>179</v>
      </c>
      <c r="B485" s="1" t="s">
        <v>152</v>
      </c>
      <c r="C485" s="1" t="s">
        <v>68</v>
      </c>
      <c r="D485" s="54">
        <v>45775</v>
      </c>
      <c r="E485" s="55" t="s">
        <v>304</v>
      </c>
      <c r="F485" s="1" t="b">
        <f t="shared" si="18"/>
        <v>0</v>
      </c>
    </row>
    <row r="486" spans="1:6" x14ac:dyDescent="0.2">
      <c r="A486" s="1" t="s">
        <v>188</v>
      </c>
      <c r="B486" s="1" t="s">
        <v>152</v>
      </c>
      <c r="C486" s="1" t="s">
        <v>69</v>
      </c>
      <c r="D486" s="54">
        <v>45775</v>
      </c>
      <c r="E486" s="55" t="s">
        <v>304</v>
      </c>
      <c r="F486" s="1" t="b">
        <f t="shared" si="18"/>
        <v>0</v>
      </c>
    </row>
    <row r="487" spans="1:6" x14ac:dyDescent="0.2">
      <c r="A487" s="1" t="s">
        <v>192</v>
      </c>
      <c r="B487" s="1" t="s">
        <v>152</v>
      </c>
      <c r="C487" s="1" t="s">
        <v>69</v>
      </c>
      <c r="D487" s="54">
        <v>45775</v>
      </c>
      <c r="E487" s="55" t="s">
        <v>304</v>
      </c>
      <c r="F487" s="1" t="b">
        <f t="shared" si="18"/>
        <v>0</v>
      </c>
    </row>
    <row r="488" spans="1:6" x14ac:dyDescent="0.2">
      <c r="A488" s="1" t="s">
        <v>151</v>
      </c>
      <c r="B488" s="1" t="s">
        <v>152</v>
      </c>
      <c r="C488" s="1" t="s">
        <v>70</v>
      </c>
      <c r="D488" s="54">
        <v>45775</v>
      </c>
      <c r="E488" s="55">
        <v>46.791666666666664</v>
      </c>
      <c r="F488" s="1" t="b">
        <f t="shared" si="18"/>
        <v>0</v>
      </c>
    </row>
    <row r="489" spans="1:6" x14ac:dyDescent="0.2">
      <c r="A489" s="1" t="s">
        <v>171</v>
      </c>
      <c r="B489" s="1" t="s">
        <v>152</v>
      </c>
      <c r="C489" s="1" t="s">
        <v>69</v>
      </c>
      <c r="D489" s="54">
        <v>45775</v>
      </c>
      <c r="E489" s="55">
        <v>42.5</v>
      </c>
      <c r="F489" s="1" t="b">
        <f t="shared" si="18"/>
        <v>0</v>
      </c>
    </row>
    <row r="490" spans="1:6" x14ac:dyDescent="0.2">
      <c r="A490" s="1" t="s">
        <v>160</v>
      </c>
      <c r="B490" s="1" t="s">
        <v>152</v>
      </c>
      <c r="C490" s="1" t="s">
        <v>70</v>
      </c>
      <c r="D490" s="54">
        <v>45775</v>
      </c>
      <c r="E490" s="55">
        <v>32.208333333333336</v>
      </c>
      <c r="F490" s="1" t="b">
        <f t="shared" si="18"/>
        <v>0</v>
      </c>
    </row>
    <row r="491" spans="1:6" x14ac:dyDescent="0.2">
      <c r="A491" s="1" t="s">
        <v>153</v>
      </c>
      <c r="B491" s="1" t="s">
        <v>152</v>
      </c>
      <c r="C491" s="1" t="s">
        <v>68</v>
      </c>
      <c r="D491" s="54">
        <v>45775</v>
      </c>
      <c r="E491" s="55">
        <v>30.619047619047617</v>
      </c>
      <c r="F491" s="1" t="b">
        <f t="shared" si="18"/>
        <v>0</v>
      </c>
    </row>
    <row r="492" spans="1:6" x14ac:dyDescent="0.2">
      <c r="A492" s="1" t="s">
        <v>161</v>
      </c>
      <c r="B492" s="1" t="s">
        <v>152</v>
      </c>
      <c r="C492" s="1" t="s">
        <v>68</v>
      </c>
      <c r="D492" s="54">
        <v>45775</v>
      </c>
      <c r="E492" s="55">
        <v>30.208333333333332</v>
      </c>
      <c r="F492" s="1" t="b">
        <f t="shared" si="18"/>
        <v>0</v>
      </c>
    </row>
    <row r="493" spans="1:6" x14ac:dyDescent="0.2">
      <c r="A493" s="1" t="s">
        <v>167</v>
      </c>
      <c r="B493" s="1" t="s">
        <v>152</v>
      </c>
      <c r="C493" s="1" t="s">
        <v>68</v>
      </c>
      <c r="D493" s="54">
        <v>45775</v>
      </c>
      <c r="E493" s="55">
        <v>29.333333333333336</v>
      </c>
      <c r="F493" s="1" t="b">
        <f t="shared" si="18"/>
        <v>0</v>
      </c>
    </row>
    <row r="494" spans="1:6" x14ac:dyDescent="0.2">
      <c r="A494" s="1" t="s">
        <v>194</v>
      </c>
      <c r="B494" s="1" t="s">
        <v>152</v>
      </c>
      <c r="C494" s="1" t="s">
        <v>69</v>
      </c>
      <c r="D494" s="54">
        <v>45775</v>
      </c>
      <c r="E494" s="55">
        <v>27.916666666666668</v>
      </c>
      <c r="F494" s="1" t="b">
        <f t="shared" si="18"/>
        <v>0</v>
      </c>
    </row>
    <row r="495" spans="1:6" x14ac:dyDescent="0.2">
      <c r="A495" s="1" t="s">
        <v>162</v>
      </c>
      <c r="B495" s="1" t="s">
        <v>152</v>
      </c>
      <c r="C495" s="1" t="s">
        <v>69</v>
      </c>
      <c r="D495" s="54">
        <v>45775</v>
      </c>
      <c r="E495" s="55">
        <v>23.888888888888889</v>
      </c>
      <c r="F495" s="1" t="b">
        <f t="shared" si="18"/>
        <v>0</v>
      </c>
    </row>
    <row r="496" spans="1:6" x14ac:dyDescent="0.2">
      <c r="A496" s="1" t="s">
        <v>172</v>
      </c>
      <c r="B496" s="1" t="s">
        <v>152</v>
      </c>
      <c r="C496" s="1" t="s">
        <v>69</v>
      </c>
      <c r="D496" s="54">
        <v>45775</v>
      </c>
      <c r="E496" s="55">
        <v>23.375</v>
      </c>
      <c r="F496" s="1" t="b">
        <f t="shared" si="18"/>
        <v>0</v>
      </c>
    </row>
    <row r="497" spans="1:6" x14ac:dyDescent="0.2">
      <c r="A497" s="1" t="s">
        <v>176</v>
      </c>
      <c r="B497" s="1" t="s">
        <v>152</v>
      </c>
      <c r="C497" s="1" t="s">
        <v>69</v>
      </c>
      <c r="D497" s="54">
        <v>45775</v>
      </c>
      <c r="E497" s="55">
        <v>21.958333333333332</v>
      </c>
      <c r="F497" s="1" t="b">
        <f t="shared" si="18"/>
        <v>0</v>
      </c>
    </row>
    <row r="498" spans="1:6" x14ac:dyDescent="0.2">
      <c r="A498" s="1" t="s">
        <v>164</v>
      </c>
      <c r="B498" s="1" t="s">
        <v>152</v>
      </c>
      <c r="C498" s="1" t="s">
        <v>70</v>
      </c>
      <c r="D498" s="54">
        <v>45775</v>
      </c>
      <c r="E498" s="55">
        <v>18.708333333333332</v>
      </c>
      <c r="F498" s="1" t="b">
        <f t="shared" si="18"/>
        <v>0</v>
      </c>
    </row>
    <row r="499" spans="1:6" x14ac:dyDescent="0.2">
      <c r="A499" s="1" t="s">
        <v>195</v>
      </c>
      <c r="B499" s="1" t="s">
        <v>152</v>
      </c>
      <c r="C499" s="1" t="s">
        <v>69</v>
      </c>
      <c r="D499" s="54">
        <v>45775</v>
      </c>
      <c r="E499" s="55">
        <v>16.666666666666664</v>
      </c>
      <c r="F499" s="1" t="b">
        <f t="shared" si="18"/>
        <v>0</v>
      </c>
    </row>
    <row r="500" spans="1:6" x14ac:dyDescent="0.2">
      <c r="A500" s="1" t="s">
        <v>193</v>
      </c>
      <c r="B500" s="1" t="s">
        <v>152</v>
      </c>
      <c r="C500" s="1" t="s">
        <v>68</v>
      </c>
      <c r="D500" s="54">
        <v>45775</v>
      </c>
      <c r="E500" s="55">
        <v>16</v>
      </c>
      <c r="F500" s="1" t="b">
        <f t="shared" si="18"/>
        <v>0</v>
      </c>
    </row>
    <row r="501" spans="1:6" x14ac:dyDescent="0.2">
      <c r="A501" s="1" t="s">
        <v>177</v>
      </c>
      <c r="B501" s="1" t="s">
        <v>152</v>
      </c>
      <c r="C501" s="1" t="s">
        <v>68</v>
      </c>
      <c r="D501" s="54">
        <v>45775</v>
      </c>
      <c r="E501" s="55">
        <v>8.75</v>
      </c>
      <c r="F501" s="1" t="b">
        <f t="shared" si="18"/>
        <v>0</v>
      </c>
    </row>
    <row r="502" spans="1:6" x14ac:dyDescent="0.2">
      <c r="A502" s="1" t="s">
        <v>182</v>
      </c>
      <c r="B502" s="1" t="s">
        <v>152</v>
      </c>
      <c r="C502" s="1" t="s">
        <v>70</v>
      </c>
      <c r="D502" s="54">
        <v>45775</v>
      </c>
      <c r="E502" s="55">
        <v>0</v>
      </c>
      <c r="F502" s="1" t="b">
        <f t="shared" si="18"/>
        <v>0</v>
      </c>
    </row>
    <row r="503" spans="1:6" x14ac:dyDescent="0.2">
      <c r="A503" s="1" t="s">
        <v>187</v>
      </c>
      <c r="B503" s="1" t="s">
        <v>152</v>
      </c>
      <c r="C503" s="1" t="s">
        <v>69</v>
      </c>
      <c r="D503" s="54">
        <v>45775</v>
      </c>
      <c r="E503" s="55">
        <v>0</v>
      </c>
      <c r="F503" s="1" t="b">
        <f t="shared" si="18"/>
        <v>0</v>
      </c>
    </row>
    <row r="504" spans="1:6" x14ac:dyDescent="0.2">
      <c r="A504" s="1" t="s">
        <v>133</v>
      </c>
      <c r="B504" s="1" t="s">
        <v>94</v>
      </c>
      <c r="C504" s="1" t="s">
        <v>68</v>
      </c>
      <c r="D504" s="54">
        <v>45775</v>
      </c>
      <c r="E504" s="55" t="s">
        <v>304</v>
      </c>
      <c r="F504" s="1" t="b">
        <f t="shared" si="18"/>
        <v>0</v>
      </c>
    </row>
    <row r="505" spans="1:6" x14ac:dyDescent="0.2">
      <c r="A505" s="1" t="s">
        <v>134</v>
      </c>
      <c r="B505" s="1" t="s">
        <v>94</v>
      </c>
      <c r="C505" s="1" t="s">
        <v>68</v>
      </c>
      <c r="D505" s="54">
        <v>45775</v>
      </c>
      <c r="E505" s="55" t="s">
        <v>304</v>
      </c>
      <c r="F505" s="1" t="b">
        <f t="shared" si="18"/>
        <v>0</v>
      </c>
    </row>
    <row r="506" spans="1:6" x14ac:dyDescent="0.2">
      <c r="A506" s="1" t="s">
        <v>136</v>
      </c>
      <c r="B506" s="1" t="s">
        <v>94</v>
      </c>
      <c r="C506" s="1" t="s">
        <v>70</v>
      </c>
      <c r="D506" s="54">
        <v>45775</v>
      </c>
      <c r="E506" s="55" t="s">
        <v>304</v>
      </c>
      <c r="F506" s="1" t="b">
        <f t="shared" si="18"/>
        <v>0</v>
      </c>
    </row>
    <row r="507" spans="1:6" x14ac:dyDescent="0.2">
      <c r="A507" s="1" t="s">
        <v>137</v>
      </c>
      <c r="B507" s="1" t="s">
        <v>94</v>
      </c>
      <c r="C507" s="1" t="s">
        <v>70</v>
      </c>
      <c r="D507" s="54">
        <v>45775</v>
      </c>
      <c r="E507" s="55" t="s">
        <v>304</v>
      </c>
      <c r="F507" s="1" t="b">
        <f t="shared" si="18"/>
        <v>0</v>
      </c>
    </row>
    <row r="508" spans="1:6" x14ac:dyDescent="0.2">
      <c r="A508" s="1" t="s">
        <v>138</v>
      </c>
      <c r="B508" s="1" t="s">
        <v>94</v>
      </c>
      <c r="C508" s="1" t="s">
        <v>68</v>
      </c>
      <c r="D508" s="54">
        <v>45775</v>
      </c>
      <c r="E508" s="55" t="s">
        <v>304</v>
      </c>
      <c r="F508" s="1" t="b">
        <f t="shared" si="18"/>
        <v>0</v>
      </c>
    </row>
    <row r="509" spans="1:6" x14ac:dyDescent="0.2">
      <c r="A509" s="1" t="s">
        <v>139</v>
      </c>
      <c r="B509" s="1" t="s">
        <v>94</v>
      </c>
      <c r="C509" s="1" t="s">
        <v>69</v>
      </c>
      <c r="D509" s="54">
        <v>45775</v>
      </c>
      <c r="E509" s="55" t="s">
        <v>304</v>
      </c>
      <c r="F509" s="1" t="b">
        <f t="shared" si="18"/>
        <v>0</v>
      </c>
    </row>
    <row r="510" spans="1:6" x14ac:dyDescent="0.2">
      <c r="A510" s="1" t="s">
        <v>141</v>
      </c>
      <c r="B510" s="1" t="s">
        <v>94</v>
      </c>
      <c r="C510" s="1" t="s">
        <v>69</v>
      </c>
      <c r="D510" s="54">
        <v>45775</v>
      </c>
      <c r="E510" s="55" t="s">
        <v>304</v>
      </c>
      <c r="F510" s="1" t="b">
        <f t="shared" si="18"/>
        <v>0</v>
      </c>
    </row>
    <row r="511" spans="1:6" x14ac:dyDescent="0.2">
      <c r="A511" s="1" t="s">
        <v>143</v>
      </c>
      <c r="B511" s="1" t="s">
        <v>94</v>
      </c>
      <c r="C511" s="1" t="s">
        <v>69</v>
      </c>
      <c r="D511" s="54">
        <v>45775</v>
      </c>
      <c r="E511" s="55" t="s">
        <v>304</v>
      </c>
      <c r="F511" s="1" t="b">
        <f t="shared" si="18"/>
        <v>0</v>
      </c>
    </row>
    <row r="512" spans="1:6" x14ac:dyDescent="0.2">
      <c r="A512" s="1" t="s">
        <v>144</v>
      </c>
      <c r="B512" s="1" t="s">
        <v>94</v>
      </c>
      <c r="C512" s="1" t="s">
        <v>70</v>
      </c>
      <c r="D512" s="54">
        <v>45775</v>
      </c>
      <c r="E512" s="55" t="s">
        <v>304</v>
      </c>
      <c r="F512" s="1" t="b">
        <f t="shared" si="18"/>
        <v>0</v>
      </c>
    </row>
    <row r="513" spans="1:6" x14ac:dyDescent="0.2">
      <c r="A513" s="1" t="s">
        <v>148</v>
      </c>
      <c r="B513" s="1" t="s">
        <v>94</v>
      </c>
      <c r="C513" s="1" t="s">
        <v>70</v>
      </c>
      <c r="D513" s="54">
        <v>45775</v>
      </c>
      <c r="E513" s="55" t="s">
        <v>304</v>
      </c>
      <c r="F513" s="1" t="b">
        <f t="shared" si="18"/>
        <v>0</v>
      </c>
    </row>
    <row r="514" spans="1:6" x14ac:dyDescent="0.2">
      <c r="A514" s="1" t="s">
        <v>124</v>
      </c>
      <c r="B514" s="1" t="s">
        <v>94</v>
      </c>
      <c r="C514" s="1" t="s">
        <v>70</v>
      </c>
      <c r="D514" s="54">
        <v>45775</v>
      </c>
      <c r="E514" s="55">
        <v>57.232142857142854</v>
      </c>
      <c r="F514" s="1" t="b">
        <f t="shared" si="18"/>
        <v>0</v>
      </c>
    </row>
    <row r="515" spans="1:6" x14ac:dyDescent="0.2">
      <c r="A515" s="1" t="s">
        <v>96</v>
      </c>
      <c r="B515" s="1" t="s">
        <v>94</v>
      </c>
      <c r="C515" s="1" t="s">
        <v>69</v>
      </c>
      <c r="D515" s="54">
        <v>45775</v>
      </c>
      <c r="E515" s="55">
        <v>55.625</v>
      </c>
      <c r="F515" s="1" t="b">
        <f t="shared" ref="F515:F578" si="19">IF(
  MAX(IF(($A$2:$A$2000=A515), $D$2:$D$2000)) = MAX(IF(($A$2:$A$2000=A515) * ($D$2:$D$2000=MAX(IF($A$2:$A$2000=A515, $D$2:$D$2000))), $E$2:$E$2000)),
  MAX(IF(($A$2:$A$2000=A515) * ($D$2:$D$2000=MAX(IF($A$2:$A$2000=A515, $D$2:$D$2000))), $E$2:$E$2000)) &gt;= $O$1,
  FALSE
)</f>
        <v>0</v>
      </c>
    </row>
    <row r="516" spans="1:6" x14ac:dyDescent="0.2">
      <c r="A516" s="1" t="s">
        <v>99</v>
      </c>
      <c r="B516" s="1" t="s">
        <v>94</v>
      </c>
      <c r="C516" s="1" t="s">
        <v>70</v>
      </c>
      <c r="D516" s="54">
        <v>45775</v>
      </c>
      <c r="E516" s="55">
        <v>45</v>
      </c>
      <c r="F516" s="1" t="b">
        <f t="shared" si="19"/>
        <v>0</v>
      </c>
    </row>
    <row r="517" spans="1:6" x14ac:dyDescent="0.2">
      <c r="A517" s="1" t="s">
        <v>97</v>
      </c>
      <c r="B517" s="1" t="s">
        <v>94</v>
      </c>
      <c r="C517" s="1" t="s">
        <v>68</v>
      </c>
      <c r="D517" s="54">
        <v>45775</v>
      </c>
      <c r="E517" s="55">
        <v>44.5</v>
      </c>
      <c r="F517" s="1" t="b">
        <f t="shared" si="19"/>
        <v>0</v>
      </c>
    </row>
    <row r="518" spans="1:6" x14ac:dyDescent="0.2">
      <c r="A518" s="1" t="s">
        <v>95</v>
      </c>
      <c r="B518" s="1" t="s">
        <v>94</v>
      </c>
      <c r="C518" s="1" t="s">
        <v>69</v>
      </c>
      <c r="D518" s="54">
        <v>45775</v>
      </c>
      <c r="E518" s="55">
        <v>41.25</v>
      </c>
      <c r="F518" s="1" t="b">
        <f t="shared" si="19"/>
        <v>0</v>
      </c>
    </row>
    <row r="519" spans="1:6" x14ac:dyDescent="0.2">
      <c r="A519" s="1" t="s">
        <v>108</v>
      </c>
      <c r="B519" s="1" t="s">
        <v>94</v>
      </c>
      <c r="C519" s="1" t="s">
        <v>69</v>
      </c>
      <c r="D519" s="54">
        <v>45775</v>
      </c>
      <c r="E519" s="55">
        <v>40</v>
      </c>
      <c r="F519" s="1" t="b">
        <f t="shared" si="19"/>
        <v>0</v>
      </c>
    </row>
    <row r="520" spans="1:6" x14ac:dyDescent="0.2">
      <c r="A520" s="1" t="s">
        <v>98</v>
      </c>
      <c r="B520" s="1" t="s">
        <v>94</v>
      </c>
      <c r="C520" s="1" t="s">
        <v>68</v>
      </c>
      <c r="D520" s="54">
        <v>45775</v>
      </c>
      <c r="E520" s="55">
        <v>38.214285714285715</v>
      </c>
      <c r="F520" s="1" t="b">
        <f t="shared" si="19"/>
        <v>0</v>
      </c>
    </row>
    <row r="521" spans="1:6" x14ac:dyDescent="0.2">
      <c r="A521" s="1" t="s">
        <v>100</v>
      </c>
      <c r="B521" s="1" t="s">
        <v>94</v>
      </c>
      <c r="C521" s="1" t="s">
        <v>69</v>
      </c>
      <c r="D521" s="54">
        <v>45775</v>
      </c>
      <c r="E521" s="55">
        <v>29.375</v>
      </c>
      <c r="F521" s="1" t="b">
        <f t="shared" si="19"/>
        <v>0</v>
      </c>
    </row>
    <row r="522" spans="1:6" x14ac:dyDescent="0.2">
      <c r="A522" s="1" t="s">
        <v>102</v>
      </c>
      <c r="B522" s="1" t="s">
        <v>94</v>
      </c>
      <c r="C522" s="1" t="s">
        <v>70</v>
      </c>
      <c r="D522" s="54">
        <v>45775</v>
      </c>
      <c r="E522" s="55">
        <v>28.666666666666664</v>
      </c>
      <c r="F522" s="1" t="b">
        <f t="shared" si="19"/>
        <v>0</v>
      </c>
    </row>
    <row r="523" spans="1:6" x14ac:dyDescent="0.2">
      <c r="A523" s="1" t="s">
        <v>103</v>
      </c>
      <c r="B523" s="1" t="s">
        <v>94</v>
      </c>
      <c r="C523" s="1" t="s">
        <v>70</v>
      </c>
      <c r="D523" s="54">
        <v>45775</v>
      </c>
      <c r="E523" s="55">
        <v>27</v>
      </c>
      <c r="F523" s="1" t="b">
        <f t="shared" si="19"/>
        <v>0</v>
      </c>
    </row>
    <row r="524" spans="1:6" x14ac:dyDescent="0.2">
      <c r="A524" s="1" t="s">
        <v>101</v>
      </c>
      <c r="B524" s="1" t="s">
        <v>94</v>
      </c>
      <c r="C524" s="1" t="s">
        <v>68</v>
      </c>
      <c r="D524" s="54">
        <v>45775</v>
      </c>
      <c r="E524" s="55">
        <v>25.833333333333332</v>
      </c>
      <c r="F524" s="1" t="b">
        <f t="shared" si="19"/>
        <v>0</v>
      </c>
    </row>
    <row r="525" spans="1:6" x14ac:dyDescent="0.2">
      <c r="A525" s="1" t="s">
        <v>105</v>
      </c>
      <c r="B525" s="1" t="s">
        <v>94</v>
      </c>
      <c r="C525" s="1" t="s">
        <v>69</v>
      </c>
      <c r="D525" s="54">
        <v>45775</v>
      </c>
      <c r="E525" s="55">
        <v>25</v>
      </c>
      <c r="F525" s="1" t="b">
        <f t="shared" si="19"/>
        <v>0</v>
      </c>
    </row>
    <row r="526" spans="1:6" x14ac:dyDescent="0.2">
      <c r="A526" s="1" t="s">
        <v>107</v>
      </c>
      <c r="B526" s="1" t="s">
        <v>94</v>
      </c>
      <c r="C526" s="1" t="s">
        <v>69</v>
      </c>
      <c r="D526" s="54">
        <v>45775</v>
      </c>
      <c r="E526" s="55">
        <v>21</v>
      </c>
      <c r="F526" s="1" t="b">
        <f t="shared" si="19"/>
        <v>0</v>
      </c>
    </row>
    <row r="527" spans="1:6" x14ac:dyDescent="0.2">
      <c r="A527" s="1" t="s">
        <v>104</v>
      </c>
      <c r="B527" s="1" t="s">
        <v>94</v>
      </c>
      <c r="C527" s="1" t="s">
        <v>70</v>
      </c>
      <c r="D527" s="54">
        <v>45775</v>
      </c>
      <c r="E527" s="55">
        <v>13</v>
      </c>
      <c r="F527" s="1" t="b">
        <f t="shared" si="19"/>
        <v>0</v>
      </c>
    </row>
    <row r="528" spans="1:6" x14ac:dyDescent="0.2">
      <c r="A528" s="1" t="s">
        <v>106</v>
      </c>
      <c r="B528" s="1" t="s">
        <v>94</v>
      </c>
      <c r="C528" s="1" t="s">
        <v>70</v>
      </c>
      <c r="D528" s="54">
        <v>45775</v>
      </c>
      <c r="E528" s="55">
        <v>10.9</v>
      </c>
      <c r="F528" s="1" t="b">
        <f t="shared" si="19"/>
        <v>0</v>
      </c>
    </row>
    <row r="529" spans="1:6" x14ac:dyDescent="0.2">
      <c r="A529" s="1" t="s">
        <v>135</v>
      </c>
      <c r="B529" s="1" t="s">
        <v>110</v>
      </c>
      <c r="C529" s="1" t="s">
        <v>69</v>
      </c>
      <c r="D529" s="54">
        <v>45776</v>
      </c>
      <c r="E529" s="55" t="s">
        <v>304</v>
      </c>
      <c r="F529" s="1" t="b">
        <f t="shared" si="19"/>
        <v>0</v>
      </c>
    </row>
    <row r="530" spans="1:6" x14ac:dyDescent="0.2">
      <c r="A530" s="1" t="s">
        <v>140</v>
      </c>
      <c r="B530" s="1" t="s">
        <v>110</v>
      </c>
      <c r="C530" s="1" t="s">
        <v>68</v>
      </c>
      <c r="D530" s="54">
        <v>45776</v>
      </c>
      <c r="E530" s="55" t="s">
        <v>304</v>
      </c>
      <c r="F530" s="1" t="b">
        <f t="shared" si="19"/>
        <v>0</v>
      </c>
    </row>
    <row r="531" spans="1:6" x14ac:dyDescent="0.2">
      <c r="A531" s="1" t="s">
        <v>142</v>
      </c>
      <c r="B531" s="1" t="s">
        <v>110</v>
      </c>
      <c r="C531" s="1" t="s">
        <v>70</v>
      </c>
      <c r="D531" s="54">
        <v>45776</v>
      </c>
      <c r="E531" s="55" t="s">
        <v>304</v>
      </c>
      <c r="F531" s="1" t="b">
        <f t="shared" si="19"/>
        <v>0</v>
      </c>
    </row>
    <row r="532" spans="1:6" x14ac:dyDescent="0.2">
      <c r="A532" s="1" t="s">
        <v>145</v>
      </c>
      <c r="B532" s="1" t="s">
        <v>110</v>
      </c>
      <c r="C532" s="1" t="s">
        <v>70</v>
      </c>
      <c r="D532" s="54">
        <v>45776</v>
      </c>
      <c r="E532" s="55" t="s">
        <v>304</v>
      </c>
      <c r="F532" s="1" t="b">
        <f t="shared" si="19"/>
        <v>0</v>
      </c>
    </row>
    <row r="533" spans="1:6" x14ac:dyDescent="0.2">
      <c r="A533" s="1" t="s">
        <v>147</v>
      </c>
      <c r="B533" s="1" t="s">
        <v>110</v>
      </c>
      <c r="C533" s="1" t="s">
        <v>70</v>
      </c>
      <c r="D533" s="54">
        <v>45776</v>
      </c>
      <c r="E533" s="55" t="s">
        <v>304</v>
      </c>
      <c r="F533" s="1" t="b">
        <f t="shared" si="19"/>
        <v>0</v>
      </c>
    </row>
    <row r="534" spans="1:6" x14ac:dyDescent="0.2">
      <c r="A534" s="1" t="s">
        <v>149</v>
      </c>
      <c r="B534" s="1" t="s">
        <v>110</v>
      </c>
      <c r="C534" s="1" t="s">
        <v>70</v>
      </c>
      <c r="D534" s="54">
        <v>45776</v>
      </c>
      <c r="E534" s="55" t="s">
        <v>304</v>
      </c>
      <c r="F534" s="1" t="b">
        <f t="shared" si="19"/>
        <v>0</v>
      </c>
    </row>
    <row r="535" spans="1:6" x14ac:dyDescent="0.2">
      <c r="A535" s="1" t="s">
        <v>150</v>
      </c>
      <c r="B535" s="1" t="s">
        <v>110</v>
      </c>
      <c r="C535" s="1" t="s">
        <v>70</v>
      </c>
      <c r="D535" s="54">
        <v>45776</v>
      </c>
      <c r="E535" s="55" t="s">
        <v>304</v>
      </c>
      <c r="F535" s="1" t="b">
        <f t="shared" si="19"/>
        <v>0</v>
      </c>
    </row>
    <row r="536" spans="1:6" x14ac:dyDescent="0.2">
      <c r="A536" s="1" t="s">
        <v>113</v>
      </c>
      <c r="B536" s="1" t="s">
        <v>110</v>
      </c>
      <c r="C536" s="1" t="s">
        <v>68</v>
      </c>
      <c r="D536" s="54">
        <v>45776</v>
      </c>
      <c r="E536" s="55">
        <v>44.339285714285715</v>
      </c>
      <c r="F536" s="1" t="b">
        <f t="shared" si="19"/>
        <v>0</v>
      </c>
    </row>
    <row r="537" spans="1:6" x14ac:dyDescent="0.2">
      <c r="A537" s="1" t="s">
        <v>111</v>
      </c>
      <c r="B537" s="1" t="s">
        <v>110</v>
      </c>
      <c r="C537" s="1" t="s">
        <v>69</v>
      </c>
      <c r="D537" s="54">
        <v>45776</v>
      </c>
      <c r="E537" s="55">
        <v>41.555555555555557</v>
      </c>
      <c r="F537" s="1" t="b">
        <f t="shared" si="19"/>
        <v>0</v>
      </c>
    </row>
    <row r="538" spans="1:6" x14ac:dyDescent="0.2">
      <c r="A538" s="1" t="s">
        <v>115</v>
      </c>
      <c r="B538" s="1" t="s">
        <v>110</v>
      </c>
      <c r="C538" s="1" t="s">
        <v>68</v>
      </c>
      <c r="D538" s="54">
        <v>45776</v>
      </c>
      <c r="E538" s="55">
        <v>37.238095238095241</v>
      </c>
      <c r="F538" s="1" t="b">
        <f t="shared" si="19"/>
        <v>0</v>
      </c>
    </row>
    <row r="539" spans="1:6" x14ac:dyDescent="0.2">
      <c r="A539" s="1" t="s">
        <v>112</v>
      </c>
      <c r="B539" s="1" t="s">
        <v>110</v>
      </c>
      <c r="C539" s="1" t="s">
        <v>70</v>
      </c>
      <c r="D539" s="54">
        <v>45776</v>
      </c>
      <c r="E539" s="55">
        <v>36.428571428571423</v>
      </c>
      <c r="F539" s="1" t="b">
        <f t="shared" si="19"/>
        <v>0</v>
      </c>
    </row>
    <row r="540" spans="1:6" x14ac:dyDescent="0.2">
      <c r="A540" s="1" t="s">
        <v>109</v>
      </c>
      <c r="B540" s="1" t="s">
        <v>110</v>
      </c>
      <c r="C540" s="1" t="s">
        <v>69</v>
      </c>
      <c r="D540" s="54">
        <v>45776</v>
      </c>
      <c r="E540" s="55">
        <v>35.833333333333329</v>
      </c>
      <c r="F540" s="1" t="b">
        <f t="shared" si="19"/>
        <v>0</v>
      </c>
    </row>
    <row r="541" spans="1:6" x14ac:dyDescent="0.2">
      <c r="A541" s="1" t="s">
        <v>132</v>
      </c>
      <c r="B541" s="1" t="s">
        <v>110</v>
      </c>
      <c r="C541" s="1" t="s">
        <v>68</v>
      </c>
      <c r="D541" s="54">
        <v>45776</v>
      </c>
      <c r="E541" s="55">
        <v>28.916666666666668</v>
      </c>
      <c r="F541" s="1" t="b">
        <f t="shared" si="19"/>
        <v>0</v>
      </c>
    </row>
    <row r="542" spans="1:6" x14ac:dyDescent="0.2">
      <c r="A542" s="1" t="s">
        <v>117</v>
      </c>
      <c r="B542" s="1" t="s">
        <v>110</v>
      </c>
      <c r="C542" s="1" t="s">
        <v>69</v>
      </c>
      <c r="D542" s="54">
        <v>45776</v>
      </c>
      <c r="E542" s="55">
        <v>28.333333333333332</v>
      </c>
      <c r="F542" s="1" t="b">
        <f t="shared" si="19"/>
        <v>0</v>
      </c>
    </row>
    <row r="543" spans="1:6" x14ac:dyDescent="0.2">
      <c r="A543" s="1" t="s">
        <v>114</v>
      </c>
      <c r="B543" s="1" t="s">
        <v>110</v>
      </c>
      <c r="C543" s="1" t="s">
        <v>70</v>
      </c>
      <c r="D543" s="54">
        <v>45776</v>
      </c>
      <c r="E543" s="55">
        <v>27.861111111111114</v>
      </c>
      <c r="F543" s="1" t="b">
        <f t="shared" si="19"/>
        <v>0</v>
      </c>
    </row>
    <row r="544" spans="1:6" x14ac:dyDescent="0.2">
      <c r="A544" s="1" t="s">
        <v>116</v>
      </c>
      <c r="B544" s="1" t="s">
        <v>110</v>
      </c>
      <c r="C544" s="1" t="s">
        <v>68</v>
      </c>
      <c r="D544" s="54">
        <v>45776</v>
      </c>
      <c r="E544" s="55">
        <v>26.916666666666668</v>
      </c>
      <c r="F544" s="1" t="b">
        <f t="shared" si="19"/>
        <v>0</v>
      </c>
    </row>
    <row r="545" spans="1:6" x14ac:dyDescent="0.2">
      <c r="A545" s="1" t="s">
        <v>146</v>
      </c>
      <c r="B545" s="1" t="s">
        <v>110</v>
      </c>
      <c r="C545" s="1" t="s">
        <v>69</v>
      </c>
      <c r="D545" s="54">
        <v>45776</v>
      </c>
      <c r="E545" s="55">
        <v>25</v>
      </c>
      <c r="F545" s="1" t="b">
        <f t="shared" si="19"/>
        <v>0</v>
      </c>
    </row>
    <row r="546" spans="1:6" x14ac:dyDescent="0.2">
      <c r="A546" s="1" t="s">
        <v>119</v>
      </c>
      <c r="B546" s="1" t="s">
        <v>110</v>
      </c>
      <c r="C546" s="1" t="s">
        <v>70</v>
      </c>
      <c r="D546" s="54">
        <v>45776</v>
      </c>
      <c r="E546" s="55">
        <v>18.149999999999999</v>
      </c>
      <c r="F546" s="1" t="b">
        <f t="shared" si="19"/>
        <v>0</v>
      </c>
    </row>
    <row r="547" spans="1:6" x14ac:dyDescent="0.2">
      <c r="A547" s="1" t="s">
        <v>118</v>
      </c>
      <c r="B547" s="1" t="s">
        <v>110</v>
      </c>
      <c r="C547" s="1" t="s">
        <v>68</v>
      </c>
      <c r="D547" s="54">
        <v>45776</v>
      </c>
      <c r="E547" s="55">
        <v>15.5</v>
      </c>
      <c r="F547" s="1" t="b">
        <f t="shared" si="19"/>
        <v>0</v>
      </c>
    </row>
    <row r="548" spans="1:6" x14ac:dyDescent="0.2">
      <c r="A548" s="1" t="s">
        <v>122</v>
      </c>
      <c r="B548" s="1" t="s">
        <v>110</v>
      </c>
      <c r="C548" s="1" t="s">
        <v>68</v>
      </c>
      <c r="D548" s="54">
        <v>45776</v>
      </c>
      <c r="E548" s="55">
        <v>10.9</v>
      </c>
      <c r="F548" s="1" t="b">
        <f t="shared" si="19"/>
        <v>0</v>
      </c>
    </row>
    <row r="549" spans="1:6" x14ac:dyDescent="0.2">
      <c r="A549" s="1" t="s">
        <v>121</v>
      </c>
      <c r="B549" s="1" t="s">
        <v>110</v>
      </c>
      <c r="C549" s="1" t="s">
        <v>69</v>
      </c>
      <c r="D549" s="54">
        <v>45776</v>
      </c>
      <c r="E549" s="55">
        <v>8.3333333333333321</v>
      </c>
      <c r="F549" s="1" t="b">
        <f t="shared" si="19"/>
        <v>0</v>
      </c>
    </row>
    <row r="550" spans="1:6" x14ac:dyDescent="0.2">
      <c r="A550" s="1" t="s">
        <v>123</v>
      </c>
      <c r="B550" s="1" t="s">
        <v>110</v>
      </c>
      <c r="C550" s="1" t="s">
        <v>70</v>
      </c>
      <c r="D550" s="54">
        <v>45776</v>
      </c>
      <c r="E550" s="55">
        <v>4</v>
      </c>
      <c r="F550" s="1" t="b">
        <f t="shared" si="19"/>
        <v>0</v>
      </c>
    </row>
    <row r="551" spans="1:6" x14ac:dyDescent="0.2">
      <c r="A551" s="1" t="s">
        <v>296</v>
      </c>
      <c r="B551" s="1" t="s">
        <v>279</v>
      </c>
      <c r="C551" s="1" t="s">
        <v>69</v>
      </c>
      <c r="D551" s="54">
        <v>45776</v>
      </c>
      <c r="E551" s="55" t="s">
        <v>304</v>
      </c>
      <c r="F551" s="1" t="b">
        <f t="shared" si="19"/>
        <v>0</v>
      </c>
    </row>
    <row r="552" spans="1:6" x14ac:dyDescent="0.2">
      <c r="A552" s="1" t="s">
        <v>298</v>
      </c>
      <c r="B552" s="1" t="s">
        <v>279</v>
      </c>
      <c r="C552" s="1" t="s">
        <v>68</v>
      </c>
      <c r="D552" s="54">
        <v>45776</v>
      </c>
      <c r="E552" s="55" t="s">
        <v>304</v>
      </c>
      <c r="F552" s="1" t="b">
        <f t="shared" si="19"/>
        <v>0</v>
      </c>
    </row>
    <row r="553" spans="1:6" x14ac:dyDescent="0.2">
      <c r="A553" s="1" t="s">
        <v>299</v>
      </c>
      <c r="B553" s="1" t="s">
        <v>279</v>
      </c>
      <c r="C553" s="1" t="s">
        <v>69</v>
      </c>
      <c r="D553" s="54">
        <v>45776</v>
      </c>
      <c r="E553" s="55" t="s">
        <v>304</v>
      </c>
      <c r="F553" s="1" t="b">
        <f t="shared" si="19"/>
        <v>0</v>
      </c>
    </row>
    <row r="554" spans="1:6" x14ac:dyDescent="0.2">
      <c r="A554" s="1" t="s">
        <v>301</v>
      </c>
      <c r="B554" s="1" t="s">
        <v>279</v>
      </c>
      <c r="C554" s="1" t="s">
        <v>70</v>
      </c>
      <c r="D554" s="54">
        <v>45776</v>
      </c>
      <c r="E554" s="55" t="s">
        <v>304</v>
      </c>
      <c r="F554" s="1" t="b">
        <f t="shared" si="19"/>
        <v>0</v>
      </c>
    </row>
    <row r="555" spans="1:6" x14ac:dyDescent="0.2">
      <c r="A555" s="1" t="s">
        <v>280</v>
      </c>
      <c r="B555" s="1" t="s">
        <v>279</v>
      </c>
      <c r="C555" s="1" t="s">
        <v>69</v>
      </c>
      <c r="D555" s="54">
        <v>45776</v>
      </c>
      <c r="E555" s="55">
        <v>40.472222222222221</v>
      </c>
      <c r="F555" s="1" t="b">
        <f t="shared" si="19"/>
        <v>0</v>
      </c>
    </row>
    <row r="556" spans="1:6" x14ac:dyDescent="0.2">
      <c r="A556" s="1" t="s">
        <v>282</v>
      </c>
      <c r="B556" s="1" t="s">
        <v>279</v>
      </c>
      <c r="C556" s="1" t="s">
        <v>69</v>
      </c>
      <c r="D556" s="54">
        <v>45776</v>
      </c>
      <c r="E556" s="55">
        <v>40</v>
      </c>
      <c r="F556" s="1" t="b">
        <f t="shared" si="19"/>
        <v>0</v>
      </c>
    </row>
    <row r="557" spans="1:6" x14ac:dyDescent="0.2">
      <c r="A557" s="1" t="s">
        <v>278</v>
      </c>
      <c r="B557" s="1" t="s">
        <v>279</v>
      </c>
      <c r="C557" s="1" t="s">
        <v>69</v>
      </c>
      <c r="D557" s="54">
        <v>45776</v>
      </c>
      <c r="E557" s="55">
        <v>39.035714285714285</v>
      </c>
      <c r="F557" s="1" t="b">
        <f t="shared" si="19"/>
        <v>0</v>
      </c>
    </row>
    <row r="558" spans="1:6" x14ac:dyDescent="0.2">
      <c r="A558" s="1" t="s">
        <v>281</v>
      </c>
      <c r="B558" s="1" t="s">
        <v>279</v>
      </c>
      <c r="C558" s="1" t="s">
        <v>68</v>
      </c>
      <c r="D558" s="54">
        <v>45776</v>
      </c>
      <c r="E558" s="55">
        <v>36.666666666666664</v>
      </c>
      <c r="F558" s="1" t="b">
        <f t="shared" si="19"/>
        <v>0</v>
      </c>
    </row>
    <row r="559" spans="1:6" x14ac:dyDescent="0.2">
      <c r="A559" s="1" t="s">
        <v>294</v>
      </c>
      <c r="B559" s="1" t="s">
        <v>279</v>
      </c>
      <c r="C559" s="1" t="s">
        <v>70</v>
      </c>
      <c r="D559" s="54">
        <v>45776</v>
      </c>
      <c r="E559" s="55">
        <v>32.222222222222221</v>
      </c>
      <c r="F559" s="1" t="b">
        <f t="shared" si="19"/>
        <v>0</v>
      </c>
    </row>
    <row r="560" spans="1:6" x14ac:dyDescent="0.2">
      <c r="A560" s="1" t="s">
        <v>287</v>
      </c>
      <c r="B560" s="1" t="s">
        <v>279</v>
      </c>
      <c r="C560" s="1" t="s">
        <v>70</v>
      </c>
      <c r="D560" s="54">
        <v>45776</v>
      </c>
      <c r="E560" s="55">
        <v>29.577777777777779</v>
      </c>
      <c r="F560" s="1" t="b">
        <f t="shared" si="19"/>
        <v>0</v>
      </c>
    </row>
    <row r="561" spans="1:6" x14ac:dyDescent="0.2">
      <c r="A561" s="1" t="s">
        <v>284</v>
      </c>
      <c r="B561" s="1" t="s">
        <v>279</v>
      </c>
      <c r="C561" s="1" t="s">
        <v>68</v>
      </c>
      <c r="D561" s="54">
        <v>45776</v>
      </c>
      <c r="E561" s="55">
        <v>26.375</v>
      </c>
      <c r="F561" s="1" t="b">
        <f t="shared" si="19"/>
        <v>0</v>
      </c>
    </row>
    <row r="562" spans="1:6" x14ac:dyDescent="0.2">
      <c r="A562" s="1" t="s">
        <v>289</v>
      </c>
      <c r="B562" s="1" t="s">
        <v>279</v>
      </c>
      <c r="C562" s="1" t="s">
        <v>70</v>
      </c>
      <c r="D562" s="54">
        <v>45776</v>
      </c>
      <c r="E562" s="55">
        <v>26.25</v>
      </c>
      <c r="F562" s="1" t="b">
        <f t="shared" si="19"/>
        <v>0</v>
      </c>
    </row>
    <row r="563" spans="1:6" x14ac:dyDescent="0.2">
      <c r="A563" s="1" t="s">
        <v>291</v>
      </c>
      <c r="B563" s="1" t="s">
        <v>279</v>
      </c>
      <c r="C563" s="1" t="s">
        <v>69</v>
      </c>
      <c r="D563" s="54">
        <v>45776</v>
      </c>
      <c r="E563" s="55">
        <v>25</v>
      </c>
      <c r="F563" s="1" t="b">
        <f t="shared" si="19"/>
        <v>0</v>
      </c>
    </row>
    <row r="564" spans="1:6" x14ac:dyDescent="0.2">
      <c r="A564" s="1" t="s">
        <v>285</v>
      </c>
      <c r="B564" s="1" t="s">
        <v>279</v>
      </c>
      <c r="C564" s="1" t="s">
        <v>70</v>
      </c>
      <c r="D564" s="54">
        <v>45776</v>
      </c>
      <c r="E564" s="55">
        <v>21.666666666666664</v>
      </c>
      <c r="F564" s="1" t="b">
        <f t="shared" si="19"/>
        <v>0</v>
      </c>
    </row>
    <row r="565" spans="1:6" x14ac:dyDescent="0.2">
      <c r="A565" s="1" t="s">
        <v>286</v>
      </c>
      <c r="B565" s="1" t="s">
        <v>279</v>
      </c>
      <c r="C565" s="1" t="s">
        <v>68</v>
      </c>
      <c r="D565" s="54">
        <v>45776</v>
      </c>
      <c r="E565" s="55">
        <v>20.833333333333336</v>
      </c>
      <c r="F565" s="1" t="b">
        <f t="shared" si="19"/>
        <v>0</v>
      </c>
    </row>
    <row r="566" spans="1:6" x14ac:dyDescent="0.2">
      <c r="A566" s="1" t="s">
        <v>300</v>
      </c>
      <c r="B566" s="1" t="s">
        <v>279</v>
      </c>
      <c r="C566" s="1" t="s">
        <v>68</v>
      </c>
      <c r="D566" s="54">
        <v>45776</v>
      </c>
      <c r="E566" s="55">
        <v>15</v>
      </c>
      <c r="F566" s="1" t="b">
        <f t="shared" si="19"/>
        <v>0</v>
      </c>
    </row>
    <row r="567" spans="1:6" x14ac:dyDescent="0.2">
      <c r="A567" s="1" t="s">
        <v>295</v>
      </c>
      <c r="B567" s="1" t="s">
        <v>279</v>
      </c>
      <c r="C567" s="1" t="s">
        <v>68</v>
      </c>
      <c r="D567" s="54">
        <v>45776</v>
      </c>
      <c r="E567" s="55">
        <v>14.095238095238095</v>
      </c>
      <c r="F567" s="1" t="b">
        <f t="shared" si="19"/>
        <v>0</v>
      </c>
    </row>
    <row r="568" spans="1:6" x14ac:dyDescent="0.2">
      <c r="A568" s="1" t="s">
        <v>290</v>
      </c>
      <c r="B568" s="1" t="s">
        <v>279</v>
      </c>
      <c r="C568" s="1" t="s">
        <v>70</v>
      </c>
      <c r="D568" s="54">
        <v>45776</v>
      </c>
      <c r="E568" s="55">
        <v>11.375</v>
      </c>
      <c r="F568" s="1" t="b">
        <f t="shared" si="19"/>
        <v>0</v>
      </c>
    </row>
    <row r="569" spans="1:6" x14ac:dyDescent="0.2">
      <c r="A569" s="1" t="s">
        <v>288</v>
      </c>
      <c r="B569" s="1" t="s">
        <v>279</v>
      </c>
      <c r="C569" s="1" t="s">
        <v>69</v>
      </c>
      <c r="D569" s="54">
        <v>45776</v>
      </c>
      <c r="E569" s="55">
        <v>11</v>
      </c>
      <c r="F569" s="1" t="b">
        <f t="shared" si="19"/>
        <v>0</v>
      </c>
    </row>
    <row r="570" spans="1:6" x14ac:dyDescent="0.2">
      <c r="A570" s="1" t="s">
        <v>297</v>
      </c>
      <c r="B570" s="1" t="s">
        <v>279</v>
      </c>
      <c r="C570" s="1" t="s">
        <v>68</v>
      </c>
      <c r="D570" s="54">
        <v>45776</v>
      </c>
      <c r="E570" s="55">
        <v>8.5</v>
      </c>
      <c r="F570" s="1" t="b">
        <f t="shared" si="19"/>
        <v>0</v>
      </c>
    </row>
    <row r="571" spans="1:6" x14ac:dyDescent="0.2">
      <c r="A571" s="1" t="s">
        <v>348</v>
      </c>
      <c r="B571" s="1" t="s">
        <v>279</v>
      </c>
      <c r="D571" s="54">
        <v>45776</v>
      </c>
      <c r="E571" s="55">
        <v>0</v>
      </c>
      <c r="F571" s="1" t="b">
        <f t="shared" si="19"/>
        <v>0</v>
      </c>
    </row>
    <row r="572" spans="1:6" x14ac:dyDescent="0.2">
      <c r="A572" s="1" t="s">
        <v>292</v>
      </c>
      <c r="B572" s="1" t="s">
        <v>279</v>
      </c>
      <c r="C572" s="1" t="s">
        <v>68</v>
      </c>
      <c r="D572" s="54">
        <v>45776</v>
      </c>
      <c r="E572" s="55">
        <v>0</v>
      </c>
      <c r="F572" s="1" t="b">
        <f t="shared" si="19"/>
        <v>0</v>
      </c>
    </row>
    <row r="573" spans="1:6" x14ac:dyDescent="0.2">
      <c r="A573" s="1" t="s">
        <v>73</v>
      </c>
      <c r="B573" s="1" t="s">
        <v>26</v>
      </c>
      <c r="C573" s="1" t="s">
        <v>68</v>
      </c>
      <c r="D573" s="54">
        <v>45777</v>
      </c>
      <c r="E573" s="55" t="s">
        <v>304</v>
      </c>
      <c r="F573" s="1" t="b">
        <f t="shared" si="19"/>
        <v>0</v>
      </c>
    </row>
    <row r="574" spans="1:6" x14ac:dyDescent="0.2">
      <c r="A574" s="1" t="s">
        <v>77</v>
      </c>
      <c r="B574" s="1" t="s">
        <v>26</v>
      </c>
      <c r="C574" s="1" t="s">
        <v>68</v>
      </c>
      <c r="D574" s="54">
        <v>45777</v>
      </c>
      <c r="E574" s="55" t="s">
        <v>304</v>
      </c>
      <c r="F574" s="1" t="b">
        <f t="shared" si="19"/>
        <v>0</v>
      </c>
    </row>
    <row r="575" spans="1:6" x14ac:dyDescent="0.2">
      <c r="A575" s="1" t="s">
        <v>78</v>
      </c>
      <c r="B575" s="1" t="s">
        <v>26</v>
      </c>
      <c r="C575" s="1" t="s">
        <v>69</v>
      </c>
      <c r="D575" s="54">
        <v>45777</v>
      </c>
      <c r="E575" s="55" t="s">
        <v>304</v>
      </c>
      <c r="F575" s="1" t="b">
        <f t="shared" si="19"/>
        <v>0</v>
      </c>
    </row>
    <row r="576" spans="1:6" x14ac:dyDescent="0.2">
      <c r="A576" s="1" t="s">
        <v>80</v>
      </c>
      <c r="B576" s="1" t="s">
        <v>26</v>
      </c>
      <c r="C576" s="1" t="s">
        <v>70</v>
      </c>
      <c r="D576" s="54">
        <v>45777</v>
      </c>
      <c r="E576" s="55" t="s">
        <v>304</v>
      </c>
      <c r="F576" s="1" t="b">
        <f t="shared" si="19"/>
        <v>0</v>
      </c>
    </row>
    <row r="577" spans="1:6" x14ac:dyDescent="0.2">
      <c r="A577" s="1" t="s">
        <v>83</v>
      </c>
      <c r="B577" s="1" t="s">
        <v>26</v>
      </c>
      <c r="C577" s="1" t="s">
        <v>70</v>
      </c>
      <c r="D577" s="54">
        <v>45777</v>
      </c>
      <c r="E577" s="55" t="s">
        <v>304</v>
      </c>
      <c r="F577" s="1" t="b">
        <f t="shared" si="19"/>
        <v>0</v>
      </c>
    </row>
    <row r="578" spans="1:6" x14ac:dyDescent="0.2">
      <c r="A578" s="1" t="s">
        <v>84</v>
      </c>
      <c r="B578" s="1" t="s">
        <v>26</v>
      </c>
      <c r="C578" s="1" t="s">
        <v>70</v>
      </c>
      <c r="D578" s="54">
        <v>45777</v>
      </c>
      <c r="E578" s="55" t="s">
        <v>304</v>
      </c>
      <c r="F578" s="1" t="b">
        <f t="shared" si="19"/>
        <v>0</v>
      </c>
    </row>
    <row r="579" spans="1:6" x14ac:dyDescent="0.2">
      <c r="A579" s="1" t="s">
        <v>87</v>
      </c>
      <c r="B579" s="1" t="s">
        <v>26</v>
      </c>
      <c r="C579" s="1" t="s">
        <v>68</v>
      </c>
      <c r="D579" s="54">
        <v>45777</v>
      </c>
      <c r="E579" s="55" t="s">
        <v>304</v>
      </c>
      <c r="F579" s="1" t="b">
        <f t="shared" ref="F579:F642" si="20">IF(
  MAX(IF(($A$2:$A$2000=A579), $D$2:$D$2000)) = MAX(IF(($A$2:$A$2000=A579) * ($D$2:$D$2000=MAX(IF($A$2:$A$2000=A579, $D$2:$D$2000))), $E$2:$E$2000)),
  MAX(IF(($A$2:$A$2000=A579) * ($D$2:$D$2000=MAX(IF($A$2:$A$2000=A579, $D$2:$D$2000))), $E$2:$E$2000)) &gt;= $O$1,
  FALSE
)</f>
        <v>0</v>
      </c>
    </row>
    <row r="580" spans="1:6" x14ac:dyDescent="0.2">
      <c r="A580" s="1" t="s">
        <v>30</v>
      </c>
      <c r="B580" s="1" t="s">
        <v>26</v>
      </c>
      <c r="C580" s="1" t="s">
        <v>70</v>
      </c>
      <c r="D580" s="54">
        <v>45777</v>
      </c>
      <c r="E580" s="55">
        <v>36.288888888888884</v>
      </c>
      <c r="F580" s="1" t="b">
        <f t="shared" si="20"/>
        <v>0</v>
      </c>
    </row>
    <row r="581" spans="1:6" x14ac:dyDescent="0.2">
      <c r="A581" s="1" t="s">
        <v>27</v>
      </c>
      <c r="B581" s="1" t="s">
        <v>26</v>
      </c>
      <c r="C581" s="1" t="s">
        <v>70</v>
      </c>
      <c r="D581" s="54">
        <v>45777</v>
      </c>
      <c r="E581" s="55">
        <v>32.5</v>
      </c>
      <c r="F581" s="1" t="b">
        <f t="shared" si="20"/>
        <v>0</v>
      </c>
    </row>
    <row r="582" spans="1:6" x14ac:dyDescent="0.2">
      <c r="A582" s="1" t="s">
        <v>37</v>
      </c>
      <c r="B582" s="1" t="s">
        <v>26</v>
      </c>
      <c r="C582" s="1" t="s">
        <v>69</v>
      </c>
      <c r="D582" s="54">
        <v>45777</v>
      </c>
      <c r="E582" s="55">
        <v>31.666666666666664</v>
      </c>
      <c r="F582" s="1" t="b">
        <f t="shared" si="20"/>
        <v>0</v>
      </c>
    </row>
    <row r="583" spans="1:6" x14ac:dyDescent="0.2">
      <c r="A583" s="1" t="s">
        <v>28</v>
      </c>
      <c r="B583" s="1" t="s">
        <v>26</v>
      </c>
      <c r="C583" s="1" t="s">
        <v>69</v>
      </c>
      <c r="D583" s="54">
        <v>45777</v>
      </c>
      <c r="E583" s="55">
        <v>31.555555555555557</v>
      </c>
      <c r="F583" s="1" t="b">
        <f t="shared" si="20"/>
        <v>0</v>
      </c>
    </row>
    <row r="584" spans="1:6" x14ac:dyDescent="0.2">
      <c r="A584" s="1" t="s">
        <v>35</v>
      </c>
      <c r="B584" s="1" t="s">
        <v>26</v>
      </c>
      <c r="C584" s="1" t="s">
        <v>69</v>
      </c>
      <c r="D584" s="54">
        <v>45777</v>
      </c>
      <c r="E584" s="55">
        <v>31.25</v>
      </c>
      <c r="F584" s="1" t="b">
        <f t="shared" si="20"/>
        <v>0</v>
      </c>
    </row>
    <row r="585" spans="1:6" x14ac:dyDescent="0.2">
      <c r="A585" s="1" t="s">
        <v>31</v>
      </c>
      <c r="B585" s="1" t="s">
        <v>26</v>
      </c>
      <c r="C585" s="1" t="s">
        <v>70</v>
      </c>
      <c r="D585" s="54">
        <v>45777</v>
      </c>
      <c r="E585" s="55">
        <v>28.6</v>
      </c>
      <c r="F585" s="1" t="b">
        <f t="shared" si="20"/>
        <v>0</v>
      </c>
    </row>
    <row r="586" spans="1:6" x14ac:dyDescent="0.2">
      <c r="A586" s="1" t="s">
        <v>33</v>
      </c>
      <c r="B586" s="1" t="s">
        <v>26</v>
      </c>
      <c r="C586" s="1" t="s">
        <v>69</v>
      </c>
      <c r="D586" s="54">
        <v>45777</v>
      </c>
      <c r="E586" s="55">
        <v>28.333333333333332</v>
      </c>
      <c r="F586" s="1" t="b">
        <f t="shared" si="20"/>
        <v>0</v>
      </c>
    </row>
    <row r="587" spans="1:6" x14ac:dyDescent="0.2">
      <c r="A587" s="1" t="s">
        <v>29</v>
      </c>
      <c r="B587" s="1" t="s">
        <v>26</v>
      </c>
      <c r="C587" s="1" t="s">
        <v>68</v>
      </c>
      <c r="D587" s="54">
        <v>45777</v>
      </c>
      <c r="E587" s="55">
        <v>27.791666666666668</v>
      </c>
      <c r="F587" s="1" t="b">
        <f t="shared" si="20"/>
        <v>0</v>
      </c>
    </row>
    <row r="588" spans="1:6" x14ac:dyDescent="0.2">
      <c r="A588" s="1" t="s">
        <v>25</v>
      </c>
      <c r="B588" s="1" t="s">
        <v>26</v>
      </c>
      <c r="C588" s="1" t="s">
        <v>68</v>
      </c>
      <c r="D588" s="54">
        <v>45777</v>
      </c>
      <c r="E588" s="55">
        <v>27.208333333333332</v>
      </c>
      <c r="F588" s="1" t="b">
        <f t="shared" si="20"/>
        <v>0</v>
      </c>
    </row>
    <row r="589" spans="1:6" x14ac:dyDescent="0.2">
      <c r="A589" s="1" t="s">
        <v>72</v>
      </c>
      <c r="B589" s="1" t="s">
        <v>26</v>
      </c>
      <c r="C589" s="1" t="s">
        <v>70</v>
      </c>
      <c r="D589" s="54">
        <v>45777</v>
      </c>
      <c r="E589" s="55">
        <v>25</v>
      </c>
      <c r="F589" s="1" t="b">
        <f t="shared" si="20"/>
        <v>0</v>
      </c>
    </row>
    <row r="590" spans="1:6" x14ac:dyDescent="0.2">
      <c r="A590" s="1" t="s">
        <v>32</v>
      </c>
      <c r="B590" s="1" t="s">
        <v>26</v>
      </c>
      <c r="C590" s="1" t="s">
        <v>68</v>
      </c>
      <c r="D590" s="54">
        <v>45777</v>
      </c>
      <c r="E590" s="55">
        <v>24.916666666666668</v>
      </c>
      <c r="F590" s="1" t="b">
        <f t="shared" si="20"/>
        <v>0</v>
      </c>
    </row>
    <row r="591" spans="1:6" x14ac:dyDescent="0.2">
      <c r="A591" s="1" t="s">
        <v>34</v>
      </c>
      <c r="B591" s="1" t="s">
        <v>26</v>
      </c>
      <c r="C591" s="1" t="s">
        <v>70</v>
      </c>
      <c r="D591" s="54">
        <v>45777</v>
      </c>
      <c r="E591" s="55">
        <v>21</v>
      </c>
      <c r="F591" s="1" t="b">
        <f t="shared" si="20"/>
        <v>0</v>
      </c>
    </row>
    <row r="592" spans="1:6" x14ac:dyDescent="0.2">
      <c r="A592" s="1" t="s">
        <v>41</v>
      </c>
      <c r="B592" s="1" t="s">
        <v>26</v>
      </c>
      <c r="C592" s="1" t="s">
        <v>68</v>
      </c>
      <c r="D592" s="54">
        <v>45777</v>
      </c>
      <c r="E592" s="55">
        <v>20.25</v>
      </c>
      <c r="F592" s="1" t="b">
        <f t="shared" si="20"/>
        <v>0</v>
      </c>
    </row>
    <row r="593" spans="1:6" x14ac:dyDescent="0.2">
      <c r="A593" s="1" t="s">
        <v>38</v>
      </c>
      <c r="B593" s="1" t="s">
        <v>26</v>
      </c>
      <c r="C593" s="1" t="s">
        <v>69</v>
      </c>
      <c r="D593" s="54">
        <v>45777</v>
      </c>
      <c r="E593" s="55">
        <v>12.5</v>
      </c>
      <c r="F593" s="1" t="b">
        <f t="shared" si="20"/>
        <v>0</v>
      </c>
    </row>
    <row r="594" spans="1:6" x14ac:dyDescent="0.2">
      <c r="A594" s="1" t="s">
        <v>36</v>
      </c>
      <c r="B594" s="1" t="s">
        <v>26</v>
      </c>
      <c r="C594" s="1" t="s">
        <v>70</v>
      </c>
      <c r="D594" s="54">
        <v>45777</v>
      </c>
      <c r="E594" s="55">
        <v>6.6</v>
      </c>
      <c r="F594" s="1" t="b">
        <f t="shared" si="20"/>
        <v>0</v>
      </c>
    </row>
    <row r="595" spans="1:6" x14ac:dyDescent="0.2">
      <c r="A595" s="1" t="s">
        <v>42</v>
      </c>
      <c r="B595" s="1" t="s">
        <v>26</v>
      </c>
      <c r="C595" s="1" t="s">
        <v>70</v>
      </c>
      <c r="D595" s="54">
        <v>45777</v>
      </c>
      <c r="E595" s="55">
        <v>5.75</v>
      </c>
      <c r="F595" s="1" t="b">
        <f t="shared" si="20"/>
        <v>0</v>
      </c>
    </row>
    <row r="596" spans="1:6" x14ac:dyDescent="0.2">
      <c r="A596" s="1" t="s">
        <v>40</v>
      </c>
      <c r="B596" s="1" t="s">
        <v>26</v>
      </c>
      <c r="C596" s="1" t="s">
        <v>69</v>
      </c>
      <c r="D596" s="54">
        <v>45777</v>
      </c>
      <c r="E596" s="55">
        <v>0</v>
      </c>
      <c r="F596" s="1" t="b">
        <f t="shared" si="20"/>
        <v>0</v>
      </c>
    </row>
    <row r="597" spans="1:6" x14ac:dyDescent="0.2">
      <c r="A597" s="1" t="s">
        <v>39</v>
      </c>
      <c r="B597" s="1" t="s">
        <v>26</v>
      </c>
      <c r="C597" s="1" t="s">
        <v>70</v>
      </c>
      <c r="D597" s="54">
        <v>45777</v>
      </c>
      <c r="E597" s="55">
        <v>0</v>
      </c>
      <c r="F597" s="1" t="b">
        <f t="shared" si="20"/>
        <v>0</v>
      </c>
    </row>
    <row r="598" spans="1:6" x14ac:dyDescent="0.2">
      <c r="A598" s="1" t="s">
        <v>257</v>
      </c>
      <c r="B598" s="1" t="s">
        <v>247</v>
      </c>
      <c r="C598" s="1" t="s">
        <v>69</v>
      </c>
      <c r="D598" s="54">
        <v>45777</v>
      </c>
      <c r="E598" s="55" t="s">
        <v>304</v>
      </c>
      <c r="F598" s="1" t="b">
        <f t="shared" si="20"/>
        <v>0</v>
      </c>
    </row>
    <row r="599" spans="1:6" x14ac:dyDescent="0.2">
      <c r="A599" s="1" t="s">
        <v>266</v>
      </c>
      <c r="B599" s="1" t="s">
        <v>247</v>
      </c>
      <c r="C599" s="1" t="s">
        <v>68</v>
      </c>
      <c r="D599" s="54">
        <v>45777</v>
      </c>
      <c r="E599" s="55" t="s">
        <v>304</v>
      </c>
      <c r="F599" s="1" t="b">
        <f t="shared" si="20"/>
        <v>0</v>
      </c>
    </row>
    <row r="600" spans="1:6" x14ac:dyDescent="0.2">
      <c r="A600" s="1" t="s">
        <v>267</v>
      </c>
      <c r="B600" s="1" t="s">
        <v>247</v>
      </c>
      <c r="C600" s="1" t="s">
        <v>68</v>
      </c>
      <c r="D600" s="54">
        <v>45777</v>
      </c>
      <c r="E600" s="55" t="s">
        <v>304</v>
      </c>
      <c r="F600" s="1" t="b">
        <f t="shared" si="20"/>
        <v>0</v>
      </c>
    </row>
    <row r="601" spans="1:6" x14ac:dyDescent="0.2">
      <c r="A601" s="1" t="s">
        <v>268</v>
      </c>
      <c r="B601" s="1" t="s">
        <v>247</v>
      </c>
      <c r="C601" s="1" t="s">
        <v>69</v>
      </c>
      <c r="D601" s="54">
        <v>45777</v>
      </c>
      <c r="E601" s="55" t="s">
        <v>304</v>
      </c>
      <c r="F601" s="1" t="b">
        <f t="shared" si="20"/>
        <v>0</v>
      </c>
    </row>
    <row r="602" spans="1:6" x14ac:dyDescent="0.2">
      <c r="A602" s="1" t="s">
        <v>270</v>
      </c>
      <c r="B602" s="1" t="s">
        <v>247</v>
      </c>
      <c r="C602" s="1" t="s">
        <v>70</v>
      </c>
      <c r="D602" s="54">
        <v>45777</v>
      </c>
      <c r="E602" s="55" t="s">
        <v>304</v>
      </c>
      <c r="F602" s="1" t="b">
        <f t="shared" si="20"/>
        <v>0</v>
      </c>
    </row>
    <row r="603" spans="1:6" x14ac:dyDescent="0.2">
      <c r="A603" s="1" t="s">
        <v>271</v>
      </c>
      <c r="B603" s="1" t="s">
        <v>247</v>
      </c>
      <c r="C603" s="1" t="s">
        <v>70</v>
      </c>
      <c r="D603" s="54">
        <v>45777</v>
      </c>
      <c r="E603" s="55" t="s">
        <v>304</v>
      </c>
      <c r="F603" s="1" t="b">
        <f t="shared" si="20"/>
        <v>0</v>
      </c>
    </row>
    <row r="604" spans="1:6" x14ac:dyDescent="0.2">
      <c r="A604" s="1" t="s">
        <v>343</v>
      </c>
      <c r="B604" s="1" t="s">
        <v>247</v>
      </c>
      <c r="D604" s="54">
        <v>45777</v>
      </c>
      <c r="E604" s="55">
        <v>45</v>
      </c>
      <c r="F604" s="1" t="b">
        <f t="shared" si="20"/>
        <v>0</v>
      </c>
    </row>
    <row r="605" spans="1:6" x14ac:dyDescent="0.2">
      <c r="A605" s="1" t="s">
        <v>262</v>
      </c>
      <c r="B605" s="1" t="s">
        <v>247</v>
      </c>
      <c r="C605" s="1" t="s">
        <v>69</v>
      </c>
      <c r="D605" s="54">
        <v>45777</v>
      </c>
      <c r="E605" s="55">
        <v>39.388888888888893</v>
      </c>
      <c r="F605" s="1" t="b">
        <f t="shared" si="20"/>
        <v>0</v>
      </c>
    </row>
    <row r="606" spans="1:6" x14ac:dyDescent="0.2">
      <c r="A606" s="1" t="s">
        <v>248</v>
      </c>
      <c r="B606" s="1" t="s">
        <v>247</v>
      </c>
      <c r="C606" s="1" t="s">
        <v>70</v>
      </c>
      <c r="D606" s="54">
        <v>45777</v>
      </c>
      <c r="E606" s="55">
        <v>35.791666666666664</v>
      </c>
      <c r="F606" s="1" t="b">
        <f t="shared" si="20"/>
        <v>0</v>
      </c>
    </row>
    <row r="607" spans="1:6" x14ac:dyDescent="0.2">
      <c r="A607" s="1" t="s">
        <v>256</v>
      </c>
      <c r="B607" s="1" t="s">
        <v>247</v>
      </c>
      <c r="C607" s="1" t="s">
        <v>69</v>
      </c>
      <c r="D607" s="54">
        <v>45777</v>
      </c>
      <c r="E607" s="55">
        <v>33.333333333333329</v>
      </c>
      <c r="F607" s="1" t="b">
        <f t="shared" si="20"/>
        <v>0</v>
      </c>
    </row>
    <row r="608" spans="1:6" x14ac:dyDescent="0.2">
      <c r="A608" s="1" t="s">
        <v>254</v>
      </c>
      <c r="B608" s="1" t="s">
        <v>247</v>
      </c>
      <c r="C608" s="1" t="s">
        <v>69</v>
      </c>
      <c r="D608" s="54">
        <v>45777</v>
      </c>
      <c r="E608" s="55">
        <v>29.285714285714285</v>
      </c>
      <c r="F608" s="1" t="b">
        <f t="shared" si="20"/>
        <v>0</v>
      </c>
    </row>
    <row r="609" spans="1:6" x14ac:dyDescent="0.2">
      <c r="A609" s="1" t="s">
        <v>253</v>
      </c>
      <c r="B609" s="1" t="s">
        <v>247</v>
      </c>
      <c r="C609" s="1" t="s">
        <v>70</v>
      </c>
      <c r="D609" s="54">
        <v>45777</v>
      </c>
      <c r="E609" s="55">
        <v>27.428571428571431</v>
      </c>
      <c r="F609" s="1" t="b">
        <f t="shared" si="20"/>
        <v>0</v>
      </c>
    </row>
    <row r="610" spans="1:6" x14ac:dyDescent="0.2">
      <c r="A610" s="1" t="s">
        <v>255</v>
      </c>
      <c r="B610" s="1" t="s">
        <v>247</v>
      </c>
      <c r="C610" s="1" t="s">
        <v>70</v>
      </c>
      <c r="D610" s="54">
        <v>45777</v>
      </c>
      <c r="E610" s="55">
        <v>27.333333333333332</v>
      </c>
      <c r="F610" s="1" t="b">
        <f t="shared" si="20"/>
        <v>0</v>
      </c>
    </row>
    <row r="611" spans="1:6" x14ac:dyDescent="0.2">
      <c r="A611" s="1" t="s">
        <v>265</v>
      </c>
      <c r="B611" s="1" t="s">
        <v>247</v>
      </c>
      <c r="C611" s="1" t="s">
        <v>70</v>
      </c>
      <c r="D611" s="54">
        <v>45777</v>
      </c>
      <c r="E611" s="55">
        <v>27</v>
      </c>
      <c r="F611" s="1" t="b">
        <f t="shared" si="20"/>
        <v>0</v>
      </c>
    </row>
    <row r="612" spans="1:6" x14ac:dyDescent="0.2">
      <c r="A612" s="1" t="s">
        <v>260</v>
      </c>
      <c r="B612" s="1" t="s">
        <v>247</v>
      </c>
      <c r="C612" s="1" t="s">
        <v>69</v>
      </c>
      <c r="D612" s="54">
        <v>45777</v>
      </c>
      <c r="E612" s="55">
        <v>25</v>
      </c>
      <c r="F612" s="1" t="b">
        <f t="shared" si="20"/>
        <v>0</v>
      </c>
    </row>
    <row r="613" spans="1:6" x14ac:dyDescent="0.2">
      <c r="A613" s="1" t="s">
        <v>246</v>
      </c>
      <c r="B613" s="1" t="s">
        <v>247</v>
      </c>
      <c r="C613" s="1" t="s">
        <v>68</v>
      </c>
      <c r="D613" s="54">
        <v>45777</v>
      </c>
      <c r="E613" s="55">
        <v>23.75</v>
      </c>
      <c r="F613" s="1" t="b">
        <f t="shared" si="20"/>
        <v>0</v>
      </c>
    </row>
    <row r="614" spans="1:6" x14ac:dyDescent="0.2">
      <c r="A614" s="1" t="s">
        <v>261</v>
      </c>
      <c r="B614" s="1" t="s">
        <v>247</v>
      </c>
      <c r="C614" s="1" t="s">
        <v>70</v>
      </c>
      <c r="D614" s="54">
        <v>45777</v>
      </c>
      <c r="E614" s="55">
        <v>21.75</v>
      </c>
      <c r="F614" s="1" t="b">
        <f t="shared" si="20"/>
        <v>0</v>
      </c>
    </row>
    <row r="615" spans="1:6" x14ac:dyDescent="0.2">
      <c r="A615" s="1" t="s">
        <v>250</v>
      </c>
      <c r="B615" s="1" t="s">
        <v>247</v>
      </c>
      <c r="C615" s="1" t="s">
        <v>68</v>
      </c>
      <c r="D615" s="54">
        <v>45777</v>
      </c>
      <c r="E615" s="55">
        <v>18.75</v>
      </c>
      <c r="F615" s="1" t="b">
        <f t="shared" si="20"/>
        <v>0</v>
      </c>
    </row>
    <row r="616" spans="1:6" x14ac:dyDescent="0.2">
      <c r="A616" s="1" t="s">
        <v>249</v>
      </c>
      <c r="B616" s="1" t="s">
        <v>247</v>
      </c>
      <c r="C616" s="1" t="s">
        <v>68</v>
      </c>
      <c r="D616" s="54">
        <v>45777</v>
      </c>
      <c r="E616" s="55">
        <v>17.5</v>
      </c>
      <c r="F616" s="1" t="b">
        <f t="shared" si="20"/>
        <v>0</v>
      </c>
    </row>
    <row r="617" spans="1:6" x14ac:dyDescent="0.2">
      <c r="A617" s="1" t="s">
        <v>263</v>
      </c>
      <c r="B617" s="1" t="s">
        <v>247</v>
      </c>
      <c r="C617" s="1" t="s">
        <v>70</v>
      </c>
      <c r="D617" s="54">
        <v>45777</v>
      </c>
      <c r="E617" s="55">
        <v>17.25</v>
      </c>
      <c r="F617" s="1" t="b">
        <f t="shared" si="20"/>
        <v>0</v>
      </c>
    </row>
    <row r="618" spans="1:6" x14ac:dyDescent="0.2">
      <c r="A618" s="1" t="s">
        <v>252</v>
      </c>
      <c r="B618" s="1" t="s">
        <v>247</v>
      </c>
      <c r="C618" s="1" t="s">
        <v>70</v>
      </c>
      <c r="D618" s="54">
        <v>45777</v>
      </c>
      <c r="E618" s="55">
        <v>16</v>
      </c>
      <c r="F618" s="1" t="b">
        <f t="shared" si="20"/>
        <v>0</v>
      </c>
    </row>
    <row r="619" spans="1:6" x14ac:dyDescent="0.2">
      <c r="A619" s="1" t="s">
        <v>264</v>
      </c>
      <c r="B619" s="1" t="s">
        <v>247</v>
      </c>
      <c r="C619" s="1" t="s">
        <v>68</v>
      </c>
      <c r="D619" s="54">
        <v>45777</v>
      </c>
      <c r="E619" s="55">
        <v>14.5</v>
      </c>
      <c r="F619" s="1" t="b">
        <f t="shared" si="20"/>
        <v>0</v>
      </c>
    </row>
    <row r="620" spans="1:6" x14ac:dyDescent="0.2">
      <c r="A620" s="1" t="s">
        <v>259</v>
      </c>
      <c r="B620" s="1" t="s">
        <v>247</v>
      </c>
      <c r="C620" s="1" t="s">
        <v>70</v>
      </c>
      <c r="D620" s="54">
        <v>45777</v>
      </c>
      <c r="E620" s="55">
        <v>13.583333333333334</v>
      </c>
      <c r="F620" s="1" t="b">
        <f t="shared" si="20"/>
        <v>0</v>
      </c>
    </row>
    <row r="621" spans="1:6" x14ac:dyDescent="0.2">
      <c r="A621" s="1" t="s">
        <v>258</v>
      </c>
      <c r="B621" s="1" t="s">
        <v>247</v>
      </c>
      <c r="C621" s="1" t="s">
        <v>69</v>
      </c>
      <c r="D621" s="54">
        <v>45777</v>
      </c>
      <c r="E621" s="55">
        <v>12.5</v>
      </c>
      <c r="F621" s="1" t="b">
        <f t="shared" si="20"/>
        <v>0</v>
      </c>
    </row>
    <row r="622" spans="1:6" x14ac:dyDescent="0.2">
      <c r="A622" s="1" t="s">
        <v>251</v>
      </c>
      <c r="B622" s="1" t="s">
        <v>247</v>
      </c>
      <c r="C622" s="1" t="s">
        <v>68</v>
      </c>
      <c r="D622" s="54">
        <v>45777</v>
      </c>
      <c r="E622" s="55">
        <v>11</v>
      </c>
      <c r="F622" s="1" t="b">
        <f t="shared" si="20"/>
        <v>0</v>
      </c>
    </row>
    <row r="623" spans="1:6" x14ac:dyDescent="0.2">
      <c r="A623" s="1" t="s">
        <v>269</v>
      </c>
      <c r="B623" s="1" t="s">
        <v>247</v>
      </c>
      <c r="C623" s="1" t="s">
        <v>70</v>
      </c>
      <c r="D623" s="54">
        <v>45777</v>
      </c>
      <c r="E623" s="55">
        <v>4</v>
      </c>
      <c r="F623" s="1" t="b">
        <f t="shared" si="20"/>
        <v>0</v>
      </c>
    </row>
    <row r="624" spans="1:6" x14ac:dyDescent="0.2">
      <c r="A624" s="1" t="s">
        <v>349</v>
      </c>
      <c r="B624" s="1" t="s">
        <v>247</v>
      </c>
      <c r="D624" s="54">
        <v>45777</v>
      </c>
      <c r="E624" s="55">
        <v>0</v>
      </c>
      <c r="F624" s="1" t="b">
        <f t="shared" si="20"/>
        <v>0</v>
      </c>
    </row>
    <row r="625" spans="1:6" x14ac:dyDescent="0.2">
      <c r="A625" s="1" t="s">
        <v>235</v>
      </c>
      <c r="B625" s="1" t="s">
        <v>216</v>
      </c>
      <c r="C625" s="1" t="s">
        <v>68</v>
      </c>
      <c r="D625" s="54">
        <v>45778</v>
      </c>
      <c r="E625" s="55" t="s">
        <v>304</v>
      </c>
      <c r="F625" s="1" t="b">
        <f t="shared" si="20"/>
        <v>0</v>
      </c>
    </row>
    <row r="626" spans="1:6" x14ac:dyDescent="0.2">
      <c r="A626" s="1" t="s">
        <v>239</v>
      </c>
      <c r="B626" s="1" t="s">
        <v>216</v>
      </c>
      <c r="C626" s="1" t="s">
        <v>69</v>
      </c>
      <c r="D626" s="54">
        <v>45778</v>
      </c>
      <c r="E626" s="55" t="s">
        <v>304</v>
      </c>
      <c r="F626" s="1" t="b">
        <f t="shared" si="20"/>
        <v>0</v>
      </c>
    </row>
    <row r="627" spans="1:6" x14ac:dyDescent="0.2">
      <c r="A627" s="1" t="s">
        <v>240</v>
      </c>
      <c r="B627" s="1" t="s">
        <v>216</v>
      </c>
      <c r="C627" s="1" t="s">
        <v>69</v>
      </c>
      <c r="D627" s="54">
        <v>45778</v>
      </c>
      <c r="E627" s="55" t="s">
        <v>304</v>
      </c>
      <c r="F627" s="1" t="b">
        <f t="shared" si="20"/>
        <v>0</v>
      </c>
    </row>
    <row r="628" spans="1:6" x14ac:dyDescent="0.2">
      <c r="A628" s="1" t="s">
        <v>241</v>
      </c>
      <c r="B628" s="1" t="s">
        <v>216</v>
      </c>
      <c r="C628" s="1" t="s">
        <v>69</v>
      </c>
      <c r="D628" s="54">
        <v>45778</v>
      </c>
      <c r="E628" s="55" t="s">
        <v>304</v>
      </c>
      <c r="F628" s="1" t="b">
        <f t="shared" si="20"/>
        <v>0</v>
      </c>
    </row>
    <row r="629" spans="1:6" x14ac:dyDescent="0.2">
      <c r="A629" s="1" t="s">
        <v>242</v>
      </c>
      <c r="B629" s="1" t="s">
        <v>216</v>
      </c>
      <c r="C629" s="1" t="s">
        <v>69</v>
      </c>
      <c r="D629" s="54">
        <v>45778</v>
      </c>
      <c r="E629" s="55" t="s">
        <v>304</v>
      </c>
      <c r="F629" s="1" t="b">
        <f t="shared" si="20"/>
        <v>0</v>
      </c>
    </row>
    <row r="630" spans="1:6" x14ac:dyDescent="0.2">
      <c r="A630" s="1" t="s">
        <v>243</v>
      </c>
      <c r="B630" s="1" t="s">
        <v>216</v>
      </c>
      <c r="C630" s="1" t="s">
        <v>68</v>
      </c>
      <c r="D630" s="54">
        <v>45778</v>
      </c>
      <c r="E630" s="55" t="s">
        <v>304</v>
      </c>
      <c r="F630" s="1" t="b">
        <f t="shared" si="20"/>
        <v>0</v>
      </c>
    </row>
    <row r="631" spans="1:6" x14ac:dyDescent="0.2">
      <c r="A631" s="1" t="s">
        <v>245</v>
      </c>
      <c r="B631" s="1" t="s">
        <v>216</v>
      </c>
      <c r="C631" s="1" t="s">
        <v>68</v>
      </c>
      <c r="D631" s="54">
        <v>45778</v>
      </c>
      <c r="E631" s="55" t="s">
        <v>304</v>
      </c>
      <c r="F631" s="1" t="b">
        <f t="shared" si="20"/>
        <v>0</v>
      </c>
    </row>
    <row r="632" spans="1:6" x14ac:dyDescent="0.2">
      <c r="A632" s="1" t="s">
        <v>227</v>
      </c>
      <c r="B632" s="1" t="s">
        <v>216</v>
      </c>
      <c r="C632" s="1" t="s">
        <v>69</v>
      </c>
      <c r="D632" s="54">
        <v>45778</v>
      </c>
      <c r="E632" s="55">
        <v>55</v>
      </c>
      <c r="F632" s="1" t="b">
        <f t="shared" si="20"/>
        <v>0</v>
      </c>
    </row>
    <row r="633" spans="1:6" x14ac:dyDescent="0.2">
      <c r="A633" s="1" t="s">
        <v>215</v>
      </c>
      <c r="B633" s="1" t="s">
        <v>216</v>
      </c>
      <c r="C633" s="1" t="s">
        <v>70</v>
      </c>
      <c r="D633" s="54">
        <v>45778</v>
      </c>
      <c r="E633" s="55">
        <v>53.666666666666671</v>
      </c>
      <c r="F633" s="1" t="b">
        <f t="shared" si="20"/>
        <v>0</v>
      </c>
    </row>
    <row r="634" spans="1:6" x14ac:dyDescent="0.2">
      <c r="A634" s="1" t="s">
        <v>229</v>
      </c>
      <c r="B634" s="1" t="s">
        <v>216</v>
      </c>
      <c r="C634" s="1" t="s">
        <v>69</v>
      </c>
      <c r="D634" s="54">
        <v>45778</v>
      </c>
      <c r="E634" s="55">
        <v>48.75</v>
      </c>
      <c r="F634" s="1" t="b">
        <f t="shared" si="20"/>
        <v>0</v>
      </c>
    </row>
    <row r="635" spans="1:6" x14ac:dyDescent="0.2">
      <c r="A635" s="1" t="s">
        <v>217</v>
      </c>
      <c r="B635" s="1" t="s">
        <v>216</v>
      </c>
      <c r="C635" s="1" t="s">
        <v>68</v>
      </c>
      <c r="D635" s="54">
        <v>45778</v>
      </c>
      <c r="E635" s="55">
        <v>46.154545454545456</v>
      </c>
      <c r="F635" s="1" t="b">
        <f t="shared" si="20"/>
        <v>0</v>
      </c>
    </row>
    <row r="636" spans="1:6" x14ac:dyDescent="0.2">
      <c r="A636" s="1" t="s">
        <v>228</v>
      </c>
      <c r="B636" s="1" t="s">
        <v>216</v>
      </c>
      <c r="C636" s="1" t="s">
        <v>69</v>
      </c>
      <c r="D636" s="54">
        <v>45778</v>
      </c>
      <c r="E636" s="55">
        <v>43.571428571428569</v>
      </c>
      <c r="F636" s="1" t="b">
        <f t="shared" si="20"/>
        <v>0</v>
      </c>
    </row>
    <row r="637" spans="1:6" x14ac:dyDescent="0.2">
      <c r="A637" s="1" t="s">
        <v>223</v>
      </c>
      <c r="B637" s="1" t="s">
        <v>216</v>
      </c>
      <c r="C637" s="1" t="s">
        <v>69</v>
      </c>
      <c r="D637" s="54">
        <v>45778</v>
      </c>
      <c r="E637" s="55">
        <v>38.727272727272734</v>
      </c>
      <c r="F637" s="1" t="b">
        <f t="shared" si="20"/>
        <v>0</v>
      </c>
    </row>
    <row r="638" spans="1:6" x14ac:dyDescent="0.2">
      <c r="A638" s="1" t="s">
        <v>218</v>
      </c>
      <c r="B638" s="1" t="s">
        <v>216</v>
      </c>
      <c r="C638" s="1" t="s">
        <v>68</v>
      </c>
      <c r="D638" s="54">
        <v>45778</v>
      </c>
      <c r="E638" s="55">
        <v>38.109090909090909</v>
      </c>
      <c r="F638" s="1" t="b">
        <f t="shared" si="20"/>
        <v>0</v>
      </c>
    </row>
    <row r="639" spans="1:6" x14ac:dyDescent="0.2">
      <c r="A639" s="1" t="s">
        <v>224</v>
      </c>
      <c r="B639" s="1" t="s">
        <v>216</v>
      </c>
      <c r="C639" s="1" t="s">
        <v>70</v>
      </c>
      <c r="D639" s="54">
        <v>45778</v>
      </c>
      <c r="E639" s="55">
        <v>36.642857142857139</v>
      </c>
      <c r="F639" s="1" t="b">
        <f t="shared" si="20"/>
        <v>0</v>
      </c>
    </row>
    <row r="640" spans="1:6" x14ac:dyDescent="0.2">
      <c r="A640" s="1" t="s">
        <v>219</v>
      </c>
      <c r="B640" s="1" t="s">
        <v>216</v>
      </c>
      <c r="C640" s="1" t="s">
        <v>70</v>
      </c>
      <c r="D640" s="54">
        <v>45778</v>
      </c>
      <c r="E640" s="55">
        <v>36.623376623376629</v>
      </c>
      <c r="F640" s="1" t="b">
        <f t="shared" si="20"/>
        <v>0</v>
      </c>
    </row>
    <row r="641" spans="1:6" x14ac:dyDescent="0.2">
      <c r="A641" s="1" t="s">
        <v>225</v>
      </c>
      <c r="B641" s="1" t="s">
        <v>216</v>
      </c>
      <c r="C641" s="1" t="s">
        <v>70</v>
      </c>
      <c r="D641" s="54">
        <v>45778</v>
      </c>
      <c r="E641" s="55">
        <v>36</v>
      </c>
      <c r="F641" s="1" t="b">
        <f t="shared" si="20"/>
        <v>0</v>
      </c>
    </row>
    <row r="642" spans="1:6" x14ac:dyDescent="0.2">
      <c r="A642" s="1" t="s">
        <v>220</v>
      </c>
      <c r="B642" s="1" t="s">
        <v>216</v>
      </c>
      <c r="C642" s="1" t="s">
        <v>70</v>
      </c>
      <c r="D642" s="54">
        <v>45778</v>
      </c>
      <c r="E642" s="55">
        <v>33.166666666666671</v>
      </c>
      <c r="F642" s="1" t="b">
        <f t="shared" si="20"/>
        <v>0</v>
      </c>
    </row>
    <row r="643" spans="1:6" x14ac:dyDescent="0.2">
      <c r="A643" s="1" t="s">
        <v>231</v>
      </c>
      <c r="B643" s="1" t="s">
        <v>216</v>
      </c>
      <c r="C643" s="1" t="s">
        <v>70</v>
      </c>
      <c r="D643" s="54">
        <v>45778</v>
      </c>
      <c r="E643" s="55">
        <v>30</v>
      </c>
      <c r="F643" s="1" t="b">
        <f t="shared" ref="F643:F706" si="21">IF(
  MAX(IF(($A$2:$A$2000=A643), $D$2:$D$2000)) = MAX(IF(($A$2:$A$2000=A643) * ($D$2:$D$2000=MAX(IF($A$2:$A$2000=A643, $D$2:$D$2000))), $E$2:$E$2000)),
  MAX(IF(($A$2:$A$2000=A643) * ($D$2:$D$2000=MAX(IF($A$2:$A$2000=A643, $D$2:$D$2000))), $E$2:$E$2000)) &gt;= $O$1,
  FALSE
)</f>
        <v>0</v>
      </c>
    </row>
    <row r="644" spans="1:6" x14ac:dyDescent="0.2">
      <c r="A644" s="1" t="s">
        <v>350</v>
      </c>
      <c r="B644" s="1" t="s">
        <v>216</v>
      </c>
      <c r="D644" s="54">
        <v>45778</v>
      </c>
      <c r="E644" s="55">
        <v>27.5</v>
      </c>
      <c r="F644" s="1" t="b">
        <f t="shared" si="21"/>
        <v>0</v>
      </c>
    </row>
    <row r="645" spans="1:6" x14ac:dyDescent="0.2">
      <c r="A645" s="1" t="s">
        <v>226</v>
      </c>
      <c r="B645" s="1" t="s">
        <v>216</v>
      </c>
      <c r="C645" s="1" t="s">
        <v>68</v>
      </c>
      <c r="D645" s="54">
        <v>45778</v>
      </c>
      <c r="E645" s="55">
        <v>25.611111111111111</v>
      </c>
      <c r="F645" s="1" t="b">
        <f t="shared" si="21"/>
        <v>0</v>
      </c>
    </row>
    <row r="646" spans="1:6" x14ac:dyDescent="0.2">
      <c r="A646" s="1" t="s">
        <v>230</v>
      </c>
      <c r="B646" s="1" t="s">
        <v>216</v>
      </c>
      <c r="D646" s="54">
        <v>45778</v>
      </c>
      <c r="E646" s="55">
        <v>25</v>
      </c>
      <c r="F646" s="1" t="b">
        <f t="shared" si="21"/>
        <v>0</v>
      </c>
    </row>
    <row r="647" spans="1:6" x14ac:dyDescent="0.2">
      <c r="A647" s="1" t="s">
        <v>221</v>
      </c>
      <c r="B647" s="1" t="s">
        <v>216</v>
      </c>
      <c r="C647" s="1" t="s">
        <v>70</v>
      </c>
      <c r="D647" s="54">
        <v>45778</v>
      </c>
      <c r="E647" s="55">
        <v>24.694444444444443</v>
      </c>
      <c r="F647" s="1" t="b">
        <f t="shared" si="21"/>
        <v>0</v>
      </c>
    </row>
    <row r="648" spans="1:6" x14ac:dyDescent="0.2">
      <c r="A648" s="1" t="s">
        <v>222</v>
      </c>
      <c r="B648" s="1" t="s">
        <v>216</v>
      </c>
      <c r="C648" s="1" t="s">
        <v>69</v>
      </c>
      <c r="D648" s="54">
        <v>45778</v>
      </c>
      <c r="E648" s="55">
        <v>23.681818181818183</v>
      </c>
      <c r="F648" s="1" t="b">
        <f t="shared" si="21"/>
        <v>0</v>
      </c>
    </row>
    <row r="649" spans="1:6" x14ac:dyDescent="0.2">
      <c r="A649" s="1" t="s">
        <v>244</v>
      </c>
      <c r="B649" s="1" t="s">
        <v>216</v>
      </c>
      <c r="C649" s="1" t="s">
        <v>69</v>
      </c>
      <c r="D649" s="54">
        <v>45778</v>
      </c>
      <c r="E649" s="55">
        <v>20</v>
      </c>
      <c r="F649" s="1" t="b">
        <f t="shared" si="21"/>
        <v>0</v>
      </c>
    </row>
    <row r="650" spans="1:6" x14ac:dyDescent="0.2">
      <c r="A650" s="1" t="s">
        <v>179</v>
      </c>
      <c r="B650" s="1" t="s">
        <v>152</v>
      </c>
      <c r="C650" s="1" t="s">
        <v>68</v>
      </c>
      <c r="D650" s="54">
        <v>45778</v>
      </c>
      <c r="E650" s="55" t="s">
        <v>304</v>
      </c>
      <c r="F650" s="1" t="b">
        <f t="shared" si="21"/>
        <v>0</v>
      </c>
    </row>
    <row r="651" spans="1:6" x14ac:dyDescent="0.2">
      <c r="A651" s="1" t="s">
        <v>188</v>
      </c>
      <c r="B651" s="1" t="s">
        <v>152</v>
      </c>
      <c r="C651" s="1" t="s">
        <v>69</v>
      </c>
      <c r="D651" s="54">
        <v>45778</v>
      </c>
      <c r="E651" s="55" t="s">
        <v>304</v>
      </c>
      <c r="F651" s="1" t="b">
        <f t="shared" si="21"/>
        <v>0</v>
      </c>
    </row>
    <row r="652" spans="1:6" x14ac:dyDescent="0.2">
      <c r="A652" s="1" t="s">
        <v>192</v>
      </c>
      <c r="B652" s="1" t="s">
        <v>152</v>
      </c>
      <c r="C652" s="1" t="s">
        <v>69</v>
      </c>
      <c r="D652" s="54">
        <v>45778</v>
      </c>
      <c r="E652" s="55" t="s">
        <v>304</v>
      </c>
      <c r="F652" s="1" t="b">
        <f t="shared" si="21"/>
        <v>0</v>
      </c>
    </row>
    <row r="653" spans="1:6" x14ac:dyDescent="0.2">
      <c r="A653" s="1" t="s">
        <v>151</v>
      </c>
      <c r="B653" s="1" t="s">
        <v>152</v>
      </c>
      <c r="C653" s="1" t="s">
        <v>70</v>
      </c>
      <c r="D653" s="54">
        <v>45778</v>
      </c>
      <c r="E653" s="55">
        <v>47.309090909090912</v>
      </c>
      <c r="F653" s="1" t="b">
        <f t="shared" si="21"/>
        <v>0</v>
      </c>
    </row>
    <row r="654" spans="1:6" x14ac:dyDescent="0.2">
      <c r="A654" s="1" t="s">
        <v>171</v>
      </c>
      <c r="B654" s="1" t="s">
        <v>152</v>
      </c>
      <c r="C654" s="1" t="s">
        <v>69</v>
      </c>
      <c r="D654" s="54">
        <v>45778</v>
      </c>
      <c r="E654" s="55">
        <v>37.5</v>
      </c>
      <c r="F654" s="1" t="b">
        <f t="shared" si="21"/>
        <v>0</v>
      </c>
    </row>
    <row r="655" spans="1:6" x14ac:dyDescent="0.2">
      <c r="A655" s="1" t="s">
        <v>160</v>
      </c>
      <c r="B655" s="1" t="s">
        <v>152</v>
      </c>
      <c r="C655" s="1" t="s">
        <v>70</v>
      </c>
      <c r="D655" s="54">
        <v>45778</v>
      </c>
      <c r="E655" s="55">
        <v>35.718181818181819</v>
      </c>
      <c r="F655" s="1" t="b">
        <f t="shared" si="21"/>
        <v>0</v>
      </c>
    </row>
    <row r="656" spans="1:6" x14ac:dyDescent="0.2">
      <c r="A656" s="1" t="s">
        <v>153</v>
      </c>
      <c r="B656" s="1" t="s">
        <v>152</v>
      </c>
      <c r="C656" s="1" t="s">
        <v>68</v>
      </c>
      <c r="D656" s="54">
        <v>45778</v>
      </c>
      <c r="E656" s="55">
        <v>30.619047619047617</v>
      </c>
      <c r="F656" s="1" t="b">
        <f t="shared" si="21"/>
        <v>0</v>
      </c>
    </row>
    <row r="657" spans="1:6" x14ac:dyDescent="0.2">
      <c r="A657" s="1" t="s">
        <v>194</v>
      </c>
      <c r="B657" s="1" t="s">
        <v>152</v>
      </c>
      <c r="C657" s="1" t="s">
        <v>69</v>
      </c>
      <c r="D657" s="54">
        <v>45778</v>
      </c>
      <c r="E657" s="55">
        <v>28.290909090909089</v>
      </c>
      <c r="F657" s="1" t="b">
        <f t="shared" si="21"/>
        <v>0</v>
      </c>
    </row>
    <row r="658" spans="1:6" x14ac:dyDescent="0.2">
      <c r="A658" s="1" t="s">
        <v>161</v>
      </c>
      <c r="B658" s="1" t="s">
        <v>152</v>
      </c>
      <c r="C658" s="1" t="s">
        <v>68</v>
      </c>
      <c r="D658" s="54">
        <v>45778</v>
      </c>
      <c r="E658" s="55">
        <v>27.272727272727273</v>
      </c>
      <c r="F658" s="1" t="b">
        <f t="shared" si="21"/>
        <v>0</v>
      </c>
    </row>
    <row r="659" spans="1:6" x14ac:dyDescent="0.2">
      <c r="A659" s="1" t="s">
        <v>167</v>
      </c>
      <c r="B659" s="1" t="s">
        <v>152</v>
      </c>
      <c r="C659" s="1" t="s">
        <v>68</v>
      </c>
      <c r="D659" s="54">
        <v>45778</v>
      </c>
      <c r="E659" s="55">
        <v>26.707070707070706</v>
      </c>
      <c r="F659" s="1" t="b">
        <f t="shared" si="21"/>
        <v>0</v>
      </c>
    </row>
    <row r="660" spans="1:6" x14ac:dyDescent="0.2">
      <c r="A660" s="1" t="s">
        <v>172</v>
      </c>
      <c r="B660" s="1" t="s">
        <v>152</v>
      </c>
      <c r="C660" s="1" t="s">
        <v>69</v>
      </c>
      <c r="D660" s="54">
        <v>45778</v>
      </c>
      <c r="E660" s="55">
        <v>26.666666666666668</v>
      </c>
      <c r="F660" s="1" t="b">
        <f t="shared" si="21"/>
        <v>0</v>
      </c>
    </row>
    <row r="661" spans="1:6" x14ac:dyDescent="0.2">
      <c r="A661" s="1" t="s">
        <v>162</v>
      </c>
      <c r="B661" s="1" t="s">
        <v>152</v>
      </c>
      <c r="C661" s="1" t="s">
        <v>69</v>
      </c>
      <c r="D661" s="54">
        <v>45778</v>
      </c>
      <c r="E661" s="55">
        <v>24</v>
      </c>
      <c r="F661" s="1" t="b">
        <f t="shared" si="21"/>
        <v>0</v>
      </c>
    </row>
    <row r="662" spans="1:6" x14ac:dyDescent="0.2">
      <c r="A662" s="1" t="s">
        <v>176</v>
      </c>
      <c r="B662" s="1" t="s">
        <v>152</v>
      </c>
      <c r="C662" s="1" t="s">
        <v>69</v>
      </c>
      <c r="D662" s="54">
        <v>45778</v>
      </c>
      <c r="E662" s="55">
        <v>21.958333333333332</v>
      </c>
      <c r="F662" s="1" t="b">
        <f t="shared" si="21"/>
        <v>0</v>
      </c>
    </row>
    <row r="663" spans="1:6" x14ac:dyDescent="0.2">
      <c r="A663" s="1" t="s">
        <v>193</v>
      </c>
      <c r="B663" s="1" t="s">
        <v>152</v>
      </c>
      <c r="C663" s="1" t="s">
        <v>68</v>
      </c>
      <c r="D663" s="54">
        <v>45778</v>
      </c>
      <c r="E663" s="55">
        <v>16.666666666666668</v>
      </c>
      <c r="F663" s="1" t="b">
        <f t="shared" si="21"/>
        <v>0</v>
      </c>
    </row>
    <row r="664" spans="1:6" x14ac:dyDescent="0.2">
      <c r="A664" s="1" t="s">
        <v>164</v>
      </c>
      <c r="B664" s="1" t="s">
        <v>152</v>
      </c>
      <c r="C664" s="1" t="s">
        <v>70</v>
      </c>
      <c r="D664" s="54">
        <v>45778</v>
      </c>
      <c r="E664" s="55">
        <v>16.327272727272728</v>
      </c>
      <c r="F664" s="1" t="b">
        <f t="shared" si="21"/>
        <v>0</v>
      </c>
    </row>
    <row r="665" spans="1:6" x14ac:dyDescent="0.2">
      <c r="A665" s="1" t="s">
        <v>195</v>
      </c>
      <c r="B665" s="1" t="s">
        <v>152</v>
      </c>
      <c r="C665" s="1" t="s">
        <v>69</v>
      </c>
      <c r="D665" s="54">
        <v>45778</v>
      </c>
      <c r="E665" s="55">
        <v>13.5</v>
      </c>
      <c r="F665" s="1" t="b">
        <f t="shared" si="21"/>
        <v>0</v>
      </c>
    </row>
    <row r="666" spans="1:6" x14ac:dyDescent="0.2">
      <c r="A666" s="1" t="s">
        <v>177</v>
      </c>
      <c r="B666" s="1" t="s">
        <v>152</v>
      </c>
      <c r="C666" s="1" t="s">
        <v>68</v>
      </c>
      <c r="D666" s="54">
        <v>45778</v>
      </c>
      <c r="E666" s="55">
        <v>9.875</v>
      </c>
      <c r="F666" s="1" t="b">
        <f t="shared" si="21"/>
        <v>0</v>
      </c>
    </row>
    <row r="667" spans="1:6" x14ac:dyDescent="0.2">
      <c r="A667" s="1" t="s">
        <v>163</v>
      </c>
      <c r="B667" s="1" t="s">
        <v>152</v>
      </c>
      <c r="C667" s="1" t="s">
        <v>69</v>
      </c>
      <c r="D667" s="54">
        <v>45778</v>
      </c>
      <c r="E667" s="55">
        <v>0</v>
      </c>
      <c r="F667" s="1" t="b">
        <f t="shared" si="21"/>
        <v>0</v>
      </c>
    </row>
    <row r="668" spans="1:6" x14ac:dyDescent="0.2">
      <c r="A668" s="1" t="s">
        <v>182</v>
      </c>
      <c r="B668" s="1" t="s">
        <v>152</v>
      </c>
      <c r="C668" s="1" t="s">
        <v>70</v>
      </c>
      <c r="D668" s="54">
        <v>45778</v>
      </c>
      <c r="E668" s="55">
        <v>0</v>
      </c>
      <c r="F668" s="1" t="b">
        <f t="shared" si="21"/>
        <v>0</v>
      </c>
    </row>
    <row r="669" spans="1:6" x14ac:dyDescent="0.2">
      <c r="A669" s="1" t="s">
        <v>187</v>
      </c>
      <c r="B669" s="1" t="s">
        <v>152</v>
      </c>
      <c r="C669" s="1" t="s">
        <v>69</v>
      </c>
      <c r="D669" s="54">
        <v>45778</v>
      </c>
      <c r="E669" s="55">
        <v>0</v>
      </c>
      <c r="F669" s="1" t="b">
        <f t="shared" si="21"/>
        <v>0</v>
      </c>
    </row>
    <row r="670" spans="1:6" x14ac:dyDescent="0.2">
      <c r="A670" s="1" t="s">
        <v>133</v>
      </c>
      <c r="B670" s="1" t="s">
        <v>94</v>
      </c>
      <c r="C670" s="1" t="s">
        <v>68</v>
      </c>
      <c r="D670" s="54">
        <v>45779</v>
      </c>
      <c r="E670" s="55" t="s">
        <v>304</v>
      </c>
      <c r="F670" s="1" t="b">
        <f t="shared" si="21"/>
        <v>0</v>
      </c>
    </row>
    <row r="671" spans="1:6" x14ac:dyDescent="0.2">
      <c r="A671" s="1" t="s">
        <v>134</v>
      </c>
      <c r="B671" s="1" t="s">
        <v>94</v>
      </c>
      <c r="C671" s="1" t="s">
        <v>68</v>
      </c>
      <c r="D671" s="54">
        <v>45779</v>
      </c>
      <c r="E671" s="55" t="s">
        <v>304</v>
      </c>
      <c r="F671" s="1" t="b">
        <f t="shared" si="21"/>
        <v>0</v>
      </c>
    </row>
    <row r="672" spans="1:6" x14ac:dyDescent="0.2">
      <c r="A672" s="1" t="s">
        <v>136</v>
      </c>
      <c r="B672" s="1" t="s">
        <v>94</v>
      </c>
      <c r="C672" s="1" t="s">
        <v>70</v>
      </c>
      <c r="D672" s="54">
        <v>45779</v>
      </c>
      <c r="E672" s="55" t="s">
        <v>304</v>
      </c>
      <c r="F672" s="1" t="b">
        <f t="shared" si="21"/>
        <v>0</v>
      </c>
    </row>
    <row r="673" spans="1:6" x14ac:dyDescent="0.2">
      <c r="A673" s="1" t="s">
        <v>137</v>
      </c>
      <c r="B673" s="1" t="s">
        <v>94</v>
      </c>
      <c r="C673" s="1" t="s">
        <v>70</v>
      </c>
      <c r="D673" s="54">
        <v>45779</v>
      </c>
      <c r="E673" s="55" t="s">
        <v>304</v>
      </c>
      <c r="F673" s="1" t="b">
        <f t="shared" si="21"/>
        <v>0</v>
      </c>
    </row>
    <row r="674" spans="1:6" x14ac:dyDescent="0.2">
      <c r="A674" s="1" t="s">
        <v>138</v>
      </c>
      <c r="B674" s="1" t="s">
        <v>94</v>
      </c>
      <c r="C674" s="1" t="s">
        <v>68</v>
      </c>
      <c r="D674" s="54">
        <v>45779</v>
      </c>
      <c r="E674" s="55" t="s">
        <v>304</v>
      </c>
      <c r="F674" s="1" t="b">
        <f t="shared" si="21"/>
        <v>0</v>
      </c>
    </row>
    <row r="675" spans="1:6" x14ac:dyDescent="0.2">
      <c r="A675" s="1" t="s">
        <v>139</v>
      </c>
      <c r="B675" s="1" t="s">
        <v>94</v>
      </c>
      <c r="C675" s="1" t="s">
        <v>69</v>
      </c>
      <c r="D675" s="54">
        <v>45779</v>
      </c>
      <c r="E675" s="55" t="s">
        <v>304</v>
      </c>
      <c r="F675" s="1" t="b">
        <f t="shared" si="21"/>
        <v>0</v>
      </c>
    </row>
    <row r="676" spans="1:6" x14ac:dyDescent="0.2">
      <c r="A676" s="1" t="s">
        <v>141</v>
      </c>
      <c r="B676" s="1" t="s">
        <v>94</v>
      </c>
      <c r="C676" s="1" t="s">
        <v>69</v>
      </c>
      <c r="D676" s="54">
        <v>45779</v>
      </c>
      <c r="E676" s="55" t="s">
        <v>304</v>
      </c>
      <c r="F676" s="1" t="b">
        <f t="shared" si="21"/>
        <v>0</v>
      </c>
    </row>
    <row r="677" spans="1:6" x14ac:dyDescent="0.2">
      <c r="A677" s="1" t="s">
        <v>143</v>
      </c>
      <c r="B677" s="1" t="s">
        <v>94</v>
      </c>
      <c r="C677" s="1" t="s">
        <v>69</v>
      </c>
      <c r="D677" s="54">
        <v>45779</v>
      </c>
      <c r="E677" s="55" t="s">
        <v>304</v>
      </c>
      <c r="F677" s="1" t="b">
        <f t="shared" si="21"/>
        <v>0</v>
      </c>
    </row>
    <row r="678" spans="1:6" x14ac:dyDescent="0.2">
      <c r="A678" s="1" t="s">
        <v>144</v>
      </c>
      <c r="B678" s="1" t="s">
        <v>94</v>
      </c>
      <c r="C678" s="1" t="s">
        <v>70</v>
      </c>
      <c r="D678" s="54">
        <v>45779</v>
      </c>
      <c r="E678" s="55" t="s">
        <v>304</v>
      </c>
      <c r="F678" s="1" t="b">
        <f t="shared" si="21"/>
        <v>0</v>
      </c>
    </row>
    <row r="679" spans="1:6" x14ac:dyDescent="0.2">
      <c r="A679" s="1" t="s">
        <v>148</v>
      </c>
      <c r="B679" s="1" t="s">
        <v>94</v>
      </c>
      <c r="C679" s="1" t="s">
        <v>70</v>
      </c>
      <c r="D679" s="54">
        <v>45779</v>
      </c>
      <c r="E679" s="55" t="s">
        <v>304</v>
      </c>
      <c r="F679" s="1" t="b">
        <f t="shared" si="21"/>
        <v>0</v>
      </c>
    </row>
    <row r="680" spans="1:6" x14ac:dyDescent="0.2">
      <c r="A680" s="1" t="s">
        <v>124</v>
      </c>
      <c r="B680" s="1" t="s">
        <v>94</v>
      </c>
      <c r="C680" s="1" t="s">
        <v>70</v>
      </c>
      <c r="D680" s="54">
        <v>45779</v>
      </c>
      <c r="E680" s="55">
        <v>55.083333333333336</v>
      </c>
      <c r="F680" s="1" t="b">
        <f t="shared" si="21"/>
        <v>0</v>
      </c>
    </row>
    <row r="681" spans="1:6" x14ac:dyDescent="0.2">
      <c r="A681" s="1" t="s">
        <v>96</v>
      </c>
      <c r="B681" s="1" t="s">
        <v>94</v>
      </c>
      <c r="C681" s="1" t="s">
        <v>69</v>
      </c>
      <c r="D681" s="54">
        <v>45779</v>
      </c>
      <c r="E681" s="55">
        <v>52.222222222222221</v>
      </c>
      <c r="F681" s="1" t="b">
        <f t="shared" si="21"/>
        <v>0</v>
      </c>
    </row>
    <row r="682" spans="1:6" x14ac:dyDescent="0.2">
      <c r="A682" s="1" t="s">
        <v>97</v>
      </c>
      <c r="B682" s="1" t="s">
        <v>94</v>
      </c>
      <c r="C682" s="1" t="s">
        <v>68</v>
      </c>
      <c r="D682" s="54">
        <v>45779</v>
      </c>
      <c r="E682" s="55">
        <v>45.291666666666664</v>
      </c>
      <c r="F682" s="1" t="b">
        <f t="shared" si="21"/>
        <v>0</v>
      </c>
    </row>
    <row r="683" spans="1:6" x14ac:dyDescent="0.2">
      <c r="A683" s="1" t="s">
        <v>98</v>
      </c>
      <c r="B683" s="1" t="s">
        <v>94</v>
      </c>
      <c r="C683" s="1" t="s">
        <v>68</v>
      </c>
      <c r="D683" s="54">
        <v>45779</v>
      </c>
      <c r="E683" s="55">
        <v>44.041666666666664</v>
      </c>
      <c r="F683" s="1" t="b">
        <f t="shared" si="21"/>
        <v>0</v>
      </c>
    </row>
    <row r="684" spans="1:6" x14ac:dyDescent="0.2">
      <c r="A684" s="1" t="s">
        <v>108</v>
      </c>
      <c r="B684" s="1" t="s">
        <v>94</v>
      </c>
      <c r="C684" s="1" t="s">
        <v>69</v>
      </c>
      <c r="D684" s="54">
        <v>45779</v>
      </c>
      <c r="E684" s="55">
        <v>40</v>
      </c>
      <c r="F684" s="1" t="b">
        <f t="shared" si="21"/>
        <v>0</v>
      </c>
    </row>
    <row r="685" spans="1:6" x14ac:dyDescent="0.2">
      <c r="A685" s="1" t="s">
        <v>99</v>
      </c>
      <c r="B685" s="1" t="s">
        <v>94</v>
      </c>
      <c r="C685" s="1" t="s">
        <v>70</v>
      </c>
      <c r="D685" s="54">
        <v>45779</v>
      </c>
      <c r="E685" s="55">
        <v>39.999999999999993</v>
      </c>
      <c r="F685" s="1" t="b">
        <f t="shared" si="21"/>
        <v>0</v>
      </c>
    </row>
    <row r="686" spans="1:6" x14ac:dyDescent="0.2">
      <c r="A686" s="1" t="s">
        <v>95</v>
      </c>
      <c r="B686" s="1" t="s">
        <v>94</v>
      </c>
      <c r="C686" s="1" t="s">
        <v>69</v>
      </c>
      <c r="D686" s="54">
        <v>45779</v>
      </c>
      <c r="E686" s="55">
        <v>36.666666666666664</v>
      </c>
      <c r="F686" s="1" t="b">
        <f t="shared" si="21"/>
        <v>0</v>
      </c>
    </row>
    <row r="687" spans="1:6" x14ac:dyDescent="0.2">
      <c r="A687" s="1" t="s">
        <v>100</v>
      </c>
      <c r="B687" s="1" t="s">
        <v>94</v>
      </c>
      <c r="C687" s="1" t="s">
        <v>69</v>
      </c>
      <c r="D687" s="54">
        <v>45779</v>
      </c>
      <c r="E687" s="55">
        <v>29.444444444444446</v>
      </c>
      <c r="F687" s="1" t="b">
        <f t="shared" si="21"/>
        <v>0</v>
      </c>
    </row>
    <row r="688" spans="1:6" x14ac:dyDescent="0.2">
      <c r="A688" s="1" t="s">
        <v>102</v>
      </c>
      <c r="B688" s="1" t="s">
        <v>94</v>
      </c>
      <c r="C688" s="1" t="s">
        <v>70</v>
      </c>
      <c r="D688" s="54">
        <v>45779</v>
      </c>
      <c r="E688" s="55">
        <v>27.5</v>
      </c>
      <c r="F688" s="1" t="b">
        <f t="shared" si="21"/>
        <v>0</v>
      </c>
    </row>
    <row r="689" spans="1:6" x14ac:dyDescent="0.2">
      <c r="A689" s="1" t="s">
        <v>103</v>
      </c>
      <c r="B689" s="1" t="s">
        <v>94</v>
      </c>
      <c r="C689" s="1" t="s">
        <v>70</v>
      </c>
      <c r="D689" s="54">
        <v>45779</v>
      </c>
      <c r="E689" s="55">
        <v>27</v>
      </c>
      <c r="F689" s="1" t="b">
        <f t="shared" si="21"/>
        <v>0</v>
      </c>
    </row>
    <row r="690" spans="1:6" x14ac:dyDescent="0.2">
      <c r="A690" s="1" t="s">
        <v>101</v>
      </c>
      <c r="B690" s="1" t="s">
        <v>94</v>
      </c>
      <c r="C690" s="1" t="s">
        <v>68</v>
      </c>
      <c r="D690" s="54">
        <v>45779</v>
      </c>
      <c r="E690" s="55">
        <v>25.833333333333332</v>
      </c>
      <c r="F690" s="1" t="b">
        <f t="shared" si="21"/>
        <v>0</v>
      </c>
    </row>
    <row r="691" spans="1:6" x14ac:dyDescent="0.2">
      <c r="A691" s="1" t="s">
        <v>105</v>
      </c>
      <c r="B691" s="1" t="s">
        <v>94</v>
      </c>
      <c r="C691" s="1" t="s">
        <v>69</v>
      </c>
      <c r="D691" s="54">
        <v>45779</v>
      </c>
      <c r="E691" s="55">
        <v>25</v>
      </c>
      <c r="F691" s="1" t="b">
        <f t="shared" si="21"/>
        <v>0</v>
      </c>
    </row>
    <row r="692" spans="1:6" x14ac:dyDescent="0.2">
      <c r="A692" s="1" t="s">
        <v>107</v>
      </c>
      <c r="B692" s="1" t="s">
        <v>94</v>
      </c>
      <c r="C692" s="1" t="s">
        <v>69</v>
      </c>
      <c r="D692" s="54">
        <v>45779</v>
      </c>
      <c r="E692" s="55">
        <v>17.5</v>
      </c>
      <c r="F692" s="1" t="b">
        <f t="shared" si="21"/>
        <v>0</v>
      </c>
    </row>
    <row r="693" spans="1:6" x14ac:dyDescent="0.2">
      <c r="A693" s="1" t="s">
        <v>104</v>
      </c>
      <c r="B693" s="1" t="s">
        <v>94</v>
      </c>
      <c r="C693" s="1" t="s">
        <v>70</v>
      </c>
      <c r="D693" s="54">
        <v>45779</v>
      </c>
      <c r="E693" s="55">
        <v>11.733333333333334</v>
      </c>
      <c r="F693" s="1" t="b">
        <f t="shared" si="21"/>
        <v>0</v>
      </c>
    </row>
    <row r="694" spans="1:6" x14ac:dyDescent="0.2">
      <c r="A694" s="1" t="s">
        <v>106</v>
      </c>
      <c r="B694" s="1" t="s">
        <v>94</v>
      </c>
      <c r="C694" s="1" t="s">
        <v>70</v>
      </c>
      <c r="D694" s="54">
        <v>45779</v>
      </c>
      <c r="E694" s="55">
        <v>11</v>
      </c>
      <c r="F694" s="1" t="b">
        <f t="shared" si="21"/>
        <v>0</v>
      </c>
    </row>
    <row r="695" spans="1:6" x14ac:dyDescent="0.2">
      <c r="A695" s="1" t="s">
        <v>332</v>
      </c>
      <c r="B695" s="1" t="s">
        <v>308</v>
      </c>
      <c r="C695" s="1" t="s">
        <v>68</v>
      </c>
      <c r="D695" s="54">
        <v>45779</v>
      </c>
      <c r="E695" s="55" t="s">
        <v>304</v>
      </c>
      <c r="F695" s="1" t="b">
        <f t="shared" si="21"/>
        <v>0</v>
      </c>
    </row>
    <row r="696" spans="1:6" x14ac:dyDescent="0.2">
      <c r="A696" s="1" t="s">
        <v>333</v>
      </c>
      <c r="B696" s="1" t="s">
        <v>308</v>
      </c>
      <c r="C696" s="1" t="s">
        <v>68</v>
      </c>
      <c r="D696" s="54">
        <v>45779</v>
      </c>
      <c r="E696" s="55" t="s">
        <v>304</v>
      </c>
      <c r="F696" s="1" t="b">
        <f t="shared" si="21"/>
        <v>0</v>
      </c>
    </row>
    <row r="697" spans="1:6" x14ac:dyDescent="0.2">
      <c r="A697" s="1" t="s">
        <v>334</v>
      </c>
      <c r="B697" s="1" t="s">
        <v>308</v>
      </c>
      <c r="C697" s="1" t="s">
        <v>70</v>
      </c>
      <c r="D697" s="54">
        <v>45779</v>
      </c>
      <c r="E697" s="55" t="s">
        <v>304</v>
      </c>
      <c r="F697" s="1" t="b">
        <f t="shared" si="21"/>
        <v>0</v>
      </c>
    </row>
    <row r="698" spans="1:6" x14ac:dyDescent="0.2">
      <c r="A698" s="1" t="s">
        <v>314</v>
      </c>
      <c r="B698" s="1" t="s">
        <v>308</v>
      </c>
      <c r="C698" s="1" t="s">
        <v>70</v>
      </c>
      <c r="D698" s="54">
        <v>45779</v>
      </c>
      <c r="E698" s="55">
        <v>47.375</v>
      </c>
      <c r="F698" s="1" t="b">
        <f t="shared" si="21"/>
        <v>0</v>
      </c>
    </row>
    <row r="699" spans="1:6" x14ac:dyDescent="0.2">
      <c r="A699" s="1" t="s">
        <v>319</v>
      </c>
      <c r="B699" s="1" t="s">
        <v>308</v>
      </c>
      <c r="C699" s="1" t="s">
        <v>69</v>
      </c>
      <c r="D699" s="54">
        <v>45779</v>
      </c>
      <c r="E699" s="55">
        <v>41.666666666666671</v>
      </c>
      <c r="F699" s="1" t="b">
        <f t="shared" si="21"/>
        <v>0</v>
      </c>
    </row>
    <row r="700" spans="1:6" x14ac:dyDescent="0.2">
      <c r="A700" s="1" t="s">
        <v>310</v>
      </c>
      <c r="B700" s="1" t="s">
        <v>308</v>
      </c>
      <c r="C700" s="1" t="s">
        <v>70</v>
      </c>
      <c r="D700" s="54">
        <v>45779</v>
      </c>
      <c r="E700" s="55">
        <v>38.833333333333329</v>
      </c>
      <c r="F700" s="1" t="b">
        <f t="shared" si="21"/>
        <v>0</v>
      </c>
    </row>
    <row r="701" spans="1:6" x14ac:dyDescent="0.2">
      <c r="A701" s="1" t="s">
        <v>321</v>
      </c>
      <c r="B701" s="1" t="s">
        <v>308</v>
      </c>
      <c r="C701" s="1" t="s">
        <v>70</v>
      </c>
      <c r="D701" s="54">
        <v>45779</v>
      </c>
      <c r="E701" s="55">
        <v>35.666666666666664</v>
      </c>
      <c r="F701" s="1" t="b">
        <f t="shared" si="21"/>
        <v>0</v>
      </c>
    </row>
    <row r="702" spans="1:6" x14ac:dyDescent="0.2">
      <c r="A702" s="1" t="s">
        <v>311</v>
      </c>
      <c r="B702" s="1" t="s">
        <v>308</v>
      </c>
      <c r="C702" s="1" t="s">
        <v>68</v>
      </c>
      <c r="D702" s="54">
        <v>45779</v>
      </c>
      <c r="E702" s="55">
        <v>35.458333333333336</v>
      </c>
      <c r="F702" s="1" t="b">
        <f t="shared" si="21"/>
        <v>0</v>
      </c>
    </row>
    <row r="703" spans="1:6" x14ac:dyDescent="0.2">
      <c r="A703" s="1" t="s">
        <v>325</v>
      </c>
      <c r="B703" s="1" t="s">
        <v>308</v>
      </c>
      <c r="C703" s="1" t="s">
        <v>69</v>
      </c>
      <c r="D703" s="54">
        <v>45779</v>
      </c>
      <c r="E703" s="55">
        <v>30</v>
      </c>
      <c r="F703" s="1" t="b">
        <f t="shared" si="21"/>
        <v>0</v>
      </c>
    </row>
    <row r="704" spans="1:6" x14ac:dyDescent="0.2">
      <c r="A704" s="1" t="s">
        <v>309</v>
      </c>
      <c r="B704" s="1" t="s">
        <v>308</v>
      </c>
      <c r="C704" s="1" t="s">
        <v>68</v>
      </c>
      <c r="D704" s="54">
        <v>45779</v>
      </c>
      <c r="E704" s="55">
        <v>29.25</v>
      </c>
      <c r="F704" s="1" t="b">
        <f t="shared" si="21"/>
        <v>0</v>
      </c>
    </row>
    <row r="705" spans="1:6" x14ac:dyDescent="0.2">
      <c r="A705" s="1" t="s">
        <v>316</v>
      </c>
      <c r="B705" s="1" t="s">
        <v>308</v>
      </c>
      <c r="C705" s="1" t="s">
        <v>69</v>
      </c>
      <c r="D705" s="54">
        <v>45779</v>
      </c>
      <c r="E705" s="55">
        <v>26.428571428571431</v>
      </c>
      <c r="F705" s="1" t="b">
        <f t="shared" si="21"/>
        <v>0</v>
      </c>
    </row>
    <row r="706" spans="1:6" x14ac:dyDescent="0.2">
      <c r="A706" s="1" t="s">
        <v>320</v>
      </c>
      <c r="B706" s="1" t="s">
        <v>308</v>
      </c>
      <c r="C706" s="1" t="s">
        <v>69</v>
      </c>
      <c r="D706" s="54">
        <v>45779</v>
      </c>
      <c r="E706" s="55">
        <v>25</v>
      </c>
      <c r="F706" s="1" t="b">
        <f t="shared" si="21"/>
        <v>0</v>
      </c>
    </row>
    <row r="707" spans="1:6" x14ac:dyDescent="0.2">
      <c r="A707" s="1" t="s">
        <v>313</v>
      </c>
      <c r="B707" s="1" t="s">
        <v>308</v>
      </c>
      <c r="C707" s="1" t="s">
        <v>69</v>
      </c>
      <c r="D707" s="54">
        <v>45779</v>
      </c>
      <c r="E707" s="55">
        <v>23.833333333333332</v>
      </c>
      <c r="F707" s="1" t="b">
        <f t="shared" ref="F707:F770" si="22">IF(
  MAX(IF(($A$2:$A$2000=A707), $D$2:$D$2000)) = MAX(IF(($A$2:$A$2000=A707) * ($D$2:$D$2000=MAX(IF($A$2:$A$2000=A707, $D$2:$D$2000))), $E$2:$E$2000)),
  MAX(IF(($A$2:$A$2000=A707) * ($D$2:$D$2000=MAX(IF($A$2:$A$2000=A707, $D$2:$D$2000))), $E$2:$E$2000)) &gt;= $O$1,
  FALSE
)</f>
        <v>0</v>
      </c>
    </row>
    <row r="708" spans="1:6" x14ac:dyDescent="0.2">
      <c r="A708" s="1" t="s">
        <v>312</v>
      </c>
      <c r="B708" s="1" t="s">
        <v>308</v>
      </c>
      <c r="C708" s="1" t="s">
        <v>68</v>
      </c>
      <c r="D708" s="54">
        <v>45779</v>
      </c>
      <c r="E708" s="55">
        <v>23.238095238095241</v>
      </c>
      <c r="F708" s="1" t="b">
        <f t="shared" si="22"/>
        <v>0</v>
      </c>
    </row>
    <row r="709" spans="1:6" x14ac:dyDescent="0.2">
      <c r="A709" s="1" t="s">
        <v>307</v>
      </c>
      <c r="B709" s="1" t="s">
        <v>308</v>
      </c>
      <c r="C709" s="1" t="s">
        <v>70</v>
      </c>
      <c r="D709" s="54">
        <v>45779</v>
      </c>
      <c r="E709" s="55">
        <v>20.708333333333336</v>
      </c>
      <c r="F709" s="1" t="b">
        <f t="shared" si="22"/>
        <v>0</v>
      </c>
    </row>
    <row r="710" spans="1:6" x14ac:dyDescent="0.2">
      <c r="A710" s="1" t="s">
        <v>317</v>
      </c>
      <c r="B710" s="1" t="s">
        <v>308</v>
      </c>
      <c r="C710" s="1" t="s">
        <v>70</v>
      </c>
      <c r="D710" s="54">
        <v>45779</v>
      </c>
      <c r="E710" s="55">
        <v>20.476190476190474</v>
      </c>
      <c r="F710" s="1" t="b">
        <f t="shared" si="22"/>
        <v>0</v>
      </c>
    </row>
    <row r="711" spans="1:6" x14ac:dyDescent="0.2">
      <c r="A711" s="1" t="s">
        <v>322</v>
      </c>
      <c r="B711" s="1" t="s">
        <v>308</v>
      </c>
      <c r="D711" s="54">
        <v>45779</v>
      </c>
      <c r="E711" s="55">
        <v>15</v>
      </c>
      <c r="F711" s="1" t="b">
        <f t="shared" si="22"/>
        <v>0</v>
      </c>
    </row>
    <row r="712" spans="1:6" x14ac:dyDescent="0.2">
      <c r="A712" s="1" t="s">
        <v>315</v>
      </c>
      <c r="B712" s="1" t="s">
        <v>308</v>
      </c>
      <c r="C712" s="1" t="s">
        <v>68</v>
      </c>
      <c r="D712" s="54">
        <v>45779</v>
      </c>
      <c r="E712" s="55">
        <v>14.625</v>
      </c>
      <c r="F712" s="1" t="b">
        <f t="shared" si="22"/>
        <v>0</v>
      </c>
    </row>
    <row r="713" spans="1:6" x14ac:dyDescent="0.2">
      <c r="A713" s="1" t="s">
        <v>318</v>
      </c>
      <c r="B713" s="1" t="s">
        <v>308</v>
      </c>
      <c r="C713" s="1" t="s">
        <v>69</v>
      </c>
      <c r="D713" s="54">
        <v>45779</v>
      </c>
      <c r="E713" s="55">
        <v>12.5</v>
      </c>
      <c r="F713" s="1" t="b">
        <f t="shared" si="22"/>
        <v>0</v>
      </c>
    </row>
    <row r="714" spans="1:6" x14ac:dyDescent="0.2">
      <c r="A714" s="1" t="s">
        <v>323</v>
      </c>
      <c r="B714" s="1" t="s">
        <v>308</v>
      </c>
      <c r="C714" s="1" t="s">
        <v>68</v>
      </c>
      <c r="D714" s="54">
        <v>45779</v>
      </c>
      <c r="E714" s="55">
        <v>11</v>
      </c>
      <c r="F714" s="1" t="b">
        <f t="shared" si="22"/>
        <v>0</v>
      </c>
    </row>
    <row r="715" spans="1:6" x14ac:dyDescent="0.2">
      <c r="A715" s="1" t="s">
        <v>324</v>
      </c>
      <c r="B715" s="1" t="s">
        <v>308</v>
      </c>
      <c r="C715" s="1" t="s">
        <v>69</v>
      </c>
      <c r="D715" s="54">
        <v>45779</v>
      </c>
      <c r="E715" s="55">
        <v>0</v>
      </c>
      <c r="F715" s="1" t="b">
        <f t="shared" si="22"/>
        <v>0</v>
      </c>
    </row>
    <row r="716" spans="1:6" x14ac:dyDescent="0.2">
      <c r="A716" s="1" t="s">
        <v>74</v>
      </c>
      <c r="B716" s="1" t="s">
        <v>12</v>
      </c>
      <c r="C716" s="1" t="s">
        <v>68</v>
      </c>
      <c r="D716" s="54">
        <v>45779</v>
      </c>
      <c r="E716" s="55" t="s">
        <v>304</v>
      </c>
      <c r="F716" s="1" t="b">
        <f t="shared" si="22"/>
        <v>0</v>
      </c>
    </row>
    <row r="717" spans="1:6" x14ac:dyDescent="0.2">
      <c r="A717" s="1" t="s">
        <v>75</v>
      </c>
      <c r="B717" s="1" t="s">
        <v>12</v>
      </c>
      <c r="C717" s="1" t="s">
        <v>70</v>
      </c>
      <c r="D717" s="54">
        <v>45779</v>
      </c>
      <c r="E717" s="55" t="s">
        <v>304</v>
      </c>
      <c r="F717" s="1" t="b">
        <f t="shared" si="22"/>
        <v>0</v>
      </c>
    </row>
    <row r="718" spans="1:6" x14ac:dyDescent="0.2">
      <c r="A718" s="1" t="s">
        <v>76</v>
      </c>
      <c r="B718" s="1" t="s">
        <v>12</v>
      </c>
      <c r="C718" s="1" t="s">
        <v>69</v>
      </c>
      <c r="D718" s="54">
        <v>45779</v>
      </c>
      <c r="E718" s="55" t="s">
        <v>304</v>
      </c>
      <c r="F718" s="1" t="b">
        <f t="shared" si="22"/>
        <v>0</v>
      </c>
    </row>
    <row r="719" spans="1:6" x14ac:dyDescent="0.2">
      <c r="A719" s="1" t="s">
        <v>81</v>
      </c>
      <c r="B719" s="1" t="s">
        <v>12</v>
      </c>
      <c r="C719" s="1" t="s">
        <v>69</v>
      </c>
      <c r="D719" s="54">
        <v>45779</v>
      </c>
      <c r="E719" s="55" t="s">
        <v>304</v>
      </c>
      <c r="F719" s="1" t="b">
        <f t="shared" si="22"/>
        <v>0</v>
      </c>
    </row>
    <row r="720" spans="1:6" x14ac:dyDescent="0.2">
      <c r="A720" s="1" t="s">
        <v>85</v>
      </c>
      <c r="B720" s="1" t="s">
        <v>12</v>
      </c>
      <c r="C720" s="1" t="s">
        <v>69</v>
      </c>
      <c r="D720" s="54">
        <v>45779</v>
      </c>
      <c r="E720" s="55" t="s">
        <v>304</v>
      </c>
      <c r="F720" s="1" t="b">
        <f t="shared" si="22"/>
        <v>0</v>
      </c>
    </row>
    <row r="721" spans="1:6" x14ac:dyDescent="0.2">
      <c r="A721" s="1" t="s">
        <v>86</v>
      </c>
      <c r="B721" s="1" t="s">
        <v>12</v>
      </c>
      <c r="C721" s="1" t="s">
        <v>69</v>
      </c>
      <c r="D721" s="54">
        <v>45779</v>
      </c>
      <c r="E721" s="55" t="s">
        <v>304</v>
      </c>
      <c r="F721" s="1" t="b">
        <f t="shared" si="22"/>
        <v>0</v>
      </c>
    </row>
    <row r="722" spans="1:6" x14ac:dyDescent="0.2">
      <c r="A722" s="1" t="s">
        <v>13</v>
      </c>
      <c r="B722" s="1" t="s">
        <v>12</v>
      </c>
      <c r="C722" s="1" t="s">
        <v>69</v>
      </c>
      <c r="D722" s="54">
        <v>45779</v>
      </c>
      <c r="E722" s="55">
        <v>46.5</v>
      </c>
      <c r="F722" s="1" t="b">
        <f t="shared" si="22"/>
        <v>0</v>
      </c>
    </row>
    <row r="723" spans="1:6" x14ac:dyDescent="0.2">
      <c r="A723" s="1" t="s">
        <v>14</v>
      </c>
      <c r="B723" s="1" t="s">
        <v>12</v>
      </c>
      <c r="C723" s="1" t="s">
        <v>68</v>
      </c>
      <c r="D723" s="54">
        <v>45779</v>
      </c>
      <c r="E723" s="55">
        <v>45.611111111111114</v>
      </c>
      <c r="F723" s="1" t="b">
        <f t="shared" si="22"/>
        <v>0</v>
      </c>
    </row>
    <row r="724" spans="1:6" x14ac:dyDescent="0.2">
      <c r="A724" s="1" t="s">
        <v>18</v>
      </c>
      <c r="B724" s="1" t="s">
        <v>12</v>
      </c>
      <c r="C724" s="1" t="s">
        <v>70</v>
      </c>
      <c r="D724" s="54">
        <v>45779</v>
      </c>
      <c r="E724" s="55">
        <v>41.5</v>
      </c>
      <c r="F724" s="1" t="b">
        <f t="shared" si="22"/>
        <v>0</v>
      </c>
    </row>
    <row r="725" spans="1:6" x14ac:dyDescent="0.2">
      <c r="A725" s="1" t="s">
        <v>16</v>
      </c>
      <c r="B725" s="1" t="s">
        <v>12</v>
      </c>
      <c r="C725" s="1" t="s">
        <v>69</v>
      </c>
      <c r="D725" s="54">
        <v>45779</v>
      </c>
      <c r="E725" s="55">
        <v>37.333333333333329</v>
      </c>
      <c r="F725" s="1" t="b">
        <f t="shared" si="22"/>
        <v>0</v>
      </c>
    </row>
    <row r="726" spans="1:6" x14ac:dyDescent="0.2">
      <c r="A726" s="1" t="s">
        <v>19</v>
      </c>
      <c r="B726" s="1" t="s">
        <v>12</v>
      </c>
      <c r="C726" s="1" t="s">
        <v>68</v>
      </c>
      <c r="D726" s="54">
        <v>45779</v>
      </c>
      <c r="E726" s="55">
        <v>33</v>
      </c>
      <c r="F726" s="1" t="b">
        <f t="shared" si="22"/>
        <v>0</v>
      </c>
    </row>
    <row r="727" spans="1:6" x14ac:dyDescent="0.2">
      <c r="A727" s="1" t="s">
        <v>21</v>
      </c>
      <c r="B727" s="1" t="s">
        <v>12</v>
      </c>
      <c r="C727" s="1" t="s">
        <v>70</v>
      </c>
      <c r="D727" s="54">
        <v>45779</v>
      </c>
      <c r="E727" s="55">
        <v>32.833333333333329</v>
      </c>
      <c r="F727" s="1" t="b">
        <f t="shared" si="22"/>
        <v>0</v>
      </c>
    </row>
    <row r="728" spans="1:6" x14ac:dyDescent="0.2">
      <c r="A728" s="1" t="s">
        <v>11</v>
      </c>
      <c r="B728" s="1" t="s">
        <v>12</v>
      </c>
      <c r="C728" s="1" t="s">
        <v>68</v>
      </c>
      <c r="D728" s="54">
        <v>45779</v>
      </c>
      <c r="E728" s="55">
        <v>31.75</v>
      </c>
      <c r="F728" s="1" t="b">
        <f t="shared" si="22"/>
        <v>0</v>
      </c>
    </row>
    <row r="729" spans="1:6" x14ac:dyDescent="0.2">
      <c r="A729" s="1" t="s">
        <v>17</v>
      </c>
      <c r="B729" s="1" t="s">
        <v>12</v>
      </c>
      <c r="C729" s="1" t="s">
        <v>69</v>
      </c>
      <c r="D729" s="54">
        <v>45779</v>
      </c>
      <c r="E729" s="55">
        <v>24</v>
      </c>
      <c r="F729" s="1" t="b">
        <f t="shared" si="22"/>
        <v>0</v>
      </c>
    </row>
    <row r="730" spans="1:6" x14ac:dyDescent="0.2">
      <c r="A730" s="1" t="s">
        <v>15</v>
      </c>
      <c r="B730" s="1" t="s">
        <v>12</v>
      </c>
      <c r="C730" s="1" t="s">
        <v>68</v>
      </c>
      <c r="D730" s="54">
        <v>45779</v>
      </c>
      <c r="E730" s="55">
        <v>23.5</v>
      </c>
      <c r="F730" s="1" t="b">
        <f t="shared" si="22"/>
        <v>0</v>
      </c>
    </row>
    <row r="731" spans="1:6" x14ac:dyDescent="0.2">
      <c r="A731" s="1" t="s">
        <v>23</v>
      </c>
      <c r="B731" s="1" t="s">
        <v>12</v>
      </c>
      <c r="C731" s="1" t="s">
        <v>68</v>
      </c>
      <c r="D731" s="54">
        <v>45779</v>
      </c>
      <c r="E731" s="55">
        <v>22.791666666666668</v>
      </c>
      <c r="F731" s="1" t="b">
        <f t="shared" si="22"/>
        <v>0</v>
      </c>
    </row>
    <row r="732" spans="1:6" x14ac:dyDescent="0.2">
      <c r="A732" s="1" t="s">
        <v>20</v>
      </c>
      <c r="B732" s="1" t="s">
        <v>12</v>
      </c>
      <c r="C732" s="1" t="s">
        <v>70</v>
      </c>
      <c r="D732" s="54">
        <v>45779</v>
      </c>
      <c r="E732" s="55">
        <v>20.171428571428571</v>
      </c>
      <c r="F732" s="1" t="b">
        <f t="shared" si="22"/>
        <v>0</v>
      </c>
    </row>
    <row r="733" spans="1:6" x14ac:dyDescent="0.2">
      <c r="A733" s="1" t="s">
        <v>24</v>
      </c>
      <c r="B733" s="1" t="s">
        <v>12</v>
      </c>
      <c r="C733" s="1" t="s">
        <v>69</v>
      </c>
      <c r="D733" s="54">
        <v>45779</v>
      </c>
      <c r="E733" s="55">
        <v>20</v>
      </c>
      <c r="F733" s="1" t="b">
        <f t="shared" si="22"/>
        <v>0</v>
      </c>
    </row>
    <row r="734" spans="1:6" x14ac:dyDescent="0.2">
      <c r="A734" s="1" t="s">
        <v>82</v>
      </c>
      <c r="B734" s="1" t="s">
        <v>12</v>
      </c>
      <c r="C734" s="1" t="s">
        <v>70</v>
      </c>
      <c r="D734" s="54">
        <v>45779</v>
      </c>
      <c r="E734" s="55">
        <v>15</v>
      </c>
      <c r="F734" s="1" t="b">
        <f t="shared" si="22"/>
        <v>0</v>
      </c>
    </row>
    <row r="735" spans="1:6" x14ac:dyDescent="0.2">
      <c r="A735" s="1" t="s">
        <v>79</v>
      </c>
      <c r="B735" s="1" t="s">
        <v>12</v>
      </c>
      <c r="C735" s="1" t="s">
        <v>70</v>
      </c>
      <c r="D735" s="54">
        <v>45779</v>
      </c>
      <c r="E735" s="55">
        <v>15</v>
      </c>
      <c r="F735" s="1" t="b">
        <f t="shared" si="22"/>
        <v>0</v>
      </c>
    </row>
    <row r="736" spans="1:6" x14ac:dyDescent="0.2">
      <c r="A736" s="1" t="s">
        <v>71</v>
      </c>
      <c r="B736" s="1" t="s">
        <v>12</v>
      </c>
      <c r="C736" s="1" t="s">
        <v>70</v>
      </c>
      <c r="D736" s="54">
        <v>45779</v>
      </c>
      <c r="E736" s="55">
        <v>13.333333333333332</v>
      </c>
      <c r="F736" s="1" t="b">
        <f t="shared" si="22"/>
        <v>0</v>
      </c>
    </row>
    <row r="737" spans="1:6" x14ac:dyDescent="0.2">
      <c r="A737" s="1" t="s">
        <v>22</v>
      </c>
      <c r="B737" s="1" t="s">
        <v>12</v>
      </c>
      <c r="C737" s="1" t="s">
        <v>69</v>
      </c>
      <c r="D737" s="54">
        <v>45779</v>
      </c>
      <c r="E737" s="55">
        <v>12.777777777777777</v>
      </c>
      <c r="F737" s="1" t="b">
        <f t="shared" si="22"/>
        <v>0</v>
      </c>
    </row>
    <row r="738" spans="1:6" x14ac:dyDescent="0.2">
      <c r="A738" s="1" t="s">
        <v>257</v>
      </c>
      <c r="B738" s="1" t="s">
        <v>247</v>
      </c>
      <c r="C738" s="1" t="s">
        <v>69</v>
      </c>
      <c r="D738" s="54">
        <v>45779</v>
      </c>
      <c r="E738" s="55" t="s">
        <v>304</v>
      </c>
      <c r="F738" s="1" t="b">
        <f t="shared" si="22"/>
        <v>0</v>
      </c>
    </row>
    <row r="739" spans="1:6" x14ac:dyDescent="0.2">
      <c r="A739" s="1" t="s">
        <v>266</v>
      </c>
      <c r="B739" s="1" t="s">
        <v>247</v>
      </c>
      <c r="C739" s="1" t="s">
        <v>68</v>
      </c>
      <c r="D739" s="54">
        <v>45779</v>
      </c>
      <c r="E739" s="55" t="s">
        <v>304</v>
      </c>
      <c r="F739" s="1" t="b">
        <f t="shared" si="22"/>
        <v>0</v>
      </c>
    </row>
    <row r="740" spans="1:6" x14ac:dyDescent="0.2">
      <c r="A740" s="1" t="s">
        <v>267</v>
      </c>
      <c r="B740" s="1" t="s">
        <v>247</v>
      </c>
      <c r="C740" s="1" t="s">
        <v>68</v>
      </c>
      <c r="D740" s="54">
        <v>45779</v>
      </c>
      <c r="E740" s="55" t="s">
        <v>304</v>
      </c>
      <c r="F740" s="1" t="b">
        <f t="shared" si="22"/>
        <v>0</v>
      </c>
    </row>
    <row r="741" spans="1:6" x14ac:dyDescent="0.2">
      <c r="A741" s="1" t="s">
        <v>268</v>
      </c>
      <c r="B741" s="1" t="s">
        <v>247</v>
      </c>
      <c r="C741" s="1" t="s">
        <v>69</v>
      </c>
      <c r="D741" s="54">
        <v>45779</v>
      </c>
      <c r="E741" s="55" t="s">
        <v>304</v>
      </c>
      <c r="F741" s="1" t="b">
        <f t="shared" si="22"/>
        <v>0</v>
      </c>
    </row>
    <row r="742" spans="1:6" x14ac:dyDescent="0.2">
      <c r="A742" s="1" t="s">
        <v>270</v>
      </c>
      <c r="B742" s="1" t="s">
        <v>247</v>
      </c>
      <c r="C742" s="1" t="s">
        <v>70</v>
      </c>
      <c r="D742" s="54">
        <v>45779</v>
      </c>
      <c r="E742" s="55" t="s">
        <v>304</v>
      </c>
      <c r="F742" s="1" t="b">
        <f t="shared" si="22"/>
        <v>0</v>
      </c>
    </row>
    <row r="743" spans="1:6" x14ac:dyDescent="0.2">
      <c r="A743" s="1" t="s">
        <v>271</v>
      </c>
      <c r="B743" s="1" t="s">
        <v>247</v>
      </c>
      <c r="C743" s="1" t="s">
        <v>70</v>
      </c>
      <c r="D743" s="54">
        <v>45779</v>
      </c>
      <c r="E743" s="55" t="s">
        <v>304</v>
      </c>
      <c r="F743" s="1" t="b">
        <f t="shared" si="22"/>
        <v>0</v>
      </c>
    </row>
    <row r="744" spans="1:6" x14ac:dyDescent="0.2">
      <c r="A744" s="1" t="s">
        <v>349</v>
      </c>
      <c r="B744" s="1" t="s">
        <v>247</v>
      </c>
      <c r="D744" s="54">
        <v>45779</v>
      </c>
      <c r="E744" s="55">
        <v>47</v>
      </c>
      <c r="F744" s="1" t="b">
        <f t="shared" si="22"/>
        <v>0</v>
      </c>
    </row>
    <row r="745" spans="1:6" x14ac:dyDescent="0.2">
      <c r="A745" s="1" t="s">
        <v>262</v>
      </c>
      <c r="B745" s="1" t="s">
        <v>247</v>
      </c>
      <c r="C745" s="1" t="s">
        <v>69</v>
      </c>
      <c r="D745" s="54">
        <v>45779</v>
      </c>
      <c r="E745" s="55">
        <v>39.333333333333336</v>
      </c>
      <c r="F745" s="1" t="b">
        <f t="shared" si="22"/>
        <v>0</v>
      </c>
    </row>
    <row r="746" spans="1:6" x14ac:dyDescent="0.2">
      <c r="A746" s="1" t="s">
        <v>248</v>
      </c>
      <c r="B746" s="1" t="s">
        <v>247</v>
      </c>
      <c r="C746" s="1" t="s">
        <v>70</v>
      </c>
      <c r="D746" s="54">
        <v>45779</v>
      </c>
      <c r="E746" s="55">
        <v>37.944444444444443</v>
      </c>
      <c r="F746" s="1" t="b">
        <f t="shared" si="22"/>
        <v>0</v>
      </c>
    </row>
    <row r="747" spans="1:6" x14ac:dyDescent="0.2">
      <c r="A747" s="1" t="s">
        <v>256</v>
      </c>
      <c r="B747" s="1" t="s">
        <v>247</v>
      </c>
      <c r="C747" s="1" t="s">
        <v>69</v>
      </c>
      <c r="D747" s="54">
        <v>45779</v>
      </c>
      <c r="E747" s="55">
        <v>35</v>
      </c>
      <c r="F747" s="1" t="b">
        <f t="shared" si="22"/>
        <v>0</v>
      </c>
    </row>
    <row r="748" spans="1:6" x14ac:dyDescent="0.2">
      <c r="A748" s="1" t="s">
        <v>254</v>
      </c>
      <c r="B748" s="1" t="s">
        <v>247</v>
      </c>
      <c r="C748" s="1" t="s">
        <v>69</v>
      </c>
      <c r="D748" s="54">
        <v>45779</v>
      </c>
      <c r="E748" s="55">
        <v>31.875</v>
      </c>
      <c r="F748" s="1" t="b">
        <f t="shared" si="22"/>
        <v>0</v>
      </c>
    </row>
    <row r="749" spans="1:6" x14ac:dyDescent="0.2">
      <c r="A749" s="1" t="s">
        <v>343</v>
      </c>
      <c r="B749" s="1" t="s">
        <v>247</v>
      </c>
      <c r="D749" s="54">
        <v>45779</v>
      </c>
      <c r="E749" s="55">
        <v>28.5</v>
      </c>
      <c r="F749" s="1" t="b">
        <f t="shared" si="22"/>
        <v>0</v>
      </c>
    </row>
    <row r="750" spans="1:6" x14ac:dyDescent="0.2">
      <c r="A750" s="1" t="s">
        <v>253</v>
      </c>
      <c r="B750" s="1" t="s">
        <v>247</v>
      </c>
      <c r="C750" s="1" t="s">
        <v>70</v>
      </c>
      <c r="D750" s="54">
        <v>45779</v>
      </c>
      <c r="E750" s="55">
        <v>27.428571428571431</v>
      </c>
      <c r="F750" s="1" t="b">
        <f t="shared" si="22"/>
        <v>0</v>
      </c>
    </row>
    <row r="751" spans="1:6" x14ac:dyDescent="0.2">
      <c r="A751" s="1" t="s">
        <v>255</v>
      </c>
      <c r="B751" s="1" t="s">
        <v>247</v>
      </c>
      <c r="C751" s="1" t="s">
        <v>70</v>
      </c>
      <c r="D751" s="54">
        <v>45779</v>
      </c>
      <c r="E751" s="55">
        <v>25</v>
      </c>
      <c r="F751" s="1" t="b">
        <f t="shared" si="22"/>
        <v>0</v>
      </c>
    </row>
    <row r="752" spans="1:6" x14ac:dyDescent="0.2">
      <c r="A752" s="1" t="s">
        <v>260</v>
      </c>
      <c r="B752" s="1" t="s">
        <v>247</v>
      </c>
      <c r="C752" s="1" t="s">
        <v>69</v>
      </c>
      <c r="D752" s="54">
        <v>45779</v>
      </c>
      <c r="E752" s="55">
        <v>25</v>
      </c>
      <c r="F752" s="1" t="b">
        <f t="shared" si="22"/>
        <v>0</v>
      </c>
    </row>
    <row r="753" spans="1:6" x14ac:dyDescent="0.2">
      <c r="A753" s="1" t="s">
        <v>246</v>
      </c>
      <c r="B753" s="1" t="s">
        <v>247</v>
      </c>
      <c r="C753" s="1" t="s">
        <v>68</v>
      </c>
      <c r="D753" s="54">
        <v>45779</v>
      </c>
      <c r="E753" s="55">
        <v>23.75</v>
      </c>
      <c r="F753" s="1" t="b">
        <f t="shared" si="22"/>
        <v>0</v>
      </c>
    </row>
    <row r="754" spans="1:6" x14ac:dyDescent="0.2">
      <c r="A754" s="1" t="s">
        <v>261</v>
      </c>
      <c r="B754" s="1" t="s">
        <v>247</v>
      </c>
      <c r="C754" s="1" t="s">
        <v>70</v>
      </c>
      <c r="D754" s="54">
        <v>45779</v>
      </c>
      <c r="E754" s="55">
        <v>21.75</v>
      </c>
      <c r="F754" s="1" t="b">
        <f t="shared" si="22"/>
        <v>0</v>
      </c>
    </row>
    <row r="755" spans="1:6" x14ac:dyDescent="0.2">
      <c r="A755" s="1" t="s">
        <v>265</v>
      </c>
      <c r="B755" s="1" t="s">
        <v>247</v>
      </c>
      <c r="C755" s="1" t="s">
        <v>70</v>
      </c>
      <c r="D755" s="54">
        <v>45779</v>
      </c>
      <c r="E755" s="55">
        <v>19.75</v>
      </c>
      <c r="F755" s="1" t="b">
        <f t="shared" si="22"/>
        <v>0</v>
      </c>
    </row>
    <row r="756" spans="1:6" x14ac:dyDescent="0.2">
      <c r="A756" s="1" t="s">
        <v>250</v>
      </c>
      <c r="B756" s="1" t="s">
        <v>247</v>
      </c>
      <c r="C756" s="1" t="s">
        <v>68</v>
      </c>
      <c r="D756" s="54">
        <v>45779</v>
      </c>
      <c r="E756" s="55">
        <v>19.444444444444443</v>
      </c>
      <c r="F756" s="1" t="b">
        <f t="shared" si="22"/>
        <v>0</v>
      </c>
    </row>
    <row r="757" spans="1:6" x14ac:dyDescent="0.2">
      <c r="A757" s="1" t="s">
        <v>249</v>
      </c>
      <c r="B757" s="1" t="s">
        <v>247</v>
      </c>
      <c r="C757" s="1" t="s">
        <v>68</v>
      </c>
      <c r="D757" s="54">
        <v>45779</v>
      </c>
      <c r="E757" s="55">
        <v>17.5</v>
      </c>
      <c r="F757" s="1" t="b">
        <f t="shared" si="22"/>
        <v>0</v>
      </c>
    </row>
    <row r="758" spans="1:6" x14ac:dyDescent="0.2">
      <c r="A758" s="1" t="s">
        <v>263</v>
      </c>
      <c r="B758" s="1" t="s">
        <v>247</v>
      </c>
      <c r="C758" s="1" t="s">
        <v>70</v>
      </c>
      <c r="D758" s="54">
        <v>45779</v>
      </c>
      <c r="E758" s="55">
        <v>17.25</v>
      </c>
      <c r="F758" s="1" t="b">
        <f t="shared" si="22"/>
        <v>0</v>
      </c>
    </row>
    <row r="759" spans="1:6" x14ac:dyDescent="0.2">
      <c r="A759" s="1" t="s">
        <v>252</v>
      </c>
      <c r="B759" s="1" t="s">
        <v>247</v>
      </c>
      <c r="C759" s="1" t="s">
        <v>70</v>
      </c>
      <c r="D759" s="54">
        <v>45779</v>
      </c>
      <c r="E759" s="55">
        <v>14.5</v>
      </c>
      <c r="F759" s="1" t="b">
        <f t="shared" si="22"/>
        <v>0</v>
      </c>
    </row>
    <row r="760" spans="1:6" x14ac:dyDescent="0.2">
      <c r="A760" s="1" t="s">
        <v>264</v>
      </c>
      <c r="B760" s="1" t="s">
        <v>247</v>
      </c>
      <c r="C760" s="1" t="s">
        <v>68</v>
      </c>
      <c r="D760" s="54">
        <v>45779</v>
      </c>
      <c r="E760" s="55">
        <v>13.75</v>
      </c>
      <c r="F760" s="1" t="b">
        <f t="shared" si="22"/>
        <v>0</v>
      </c>
    </row>
    <row r="761" spans="1:6" x14ac:dyDescent="0.2">
      <c r="A761" s="1" t="s">
        <v>258</v>
      </c>
      <c r="B761" s="1" t="s">
        <v>247</v>
      </c>
      <c r="C761" s="1" t="s">
        <v>69</v>
      </c>
      <c r="D761" s="54">
        <v>45779</v>
      </c>
      <c r="E761" s="55">
        <v>12.5</v>
      </c>
      <c r="F761" s="1" t="b">
        <f t="shared" si="22"/>
        <v>0</v>
      </c>
    </row>
    <row r="762" spans="1:6" x14ac:dyDescent="0.2">
      <c r="A762" s="1" t="s">
        <v>259</v>
      </c>
      <c r="B762" s="1" t="s">
        <v>247</v>
      </c>
      <c r="C762" s="1" t="s">
        <v>70</v>
      </c>
      <c r="D762" s="54">
        <v>45779</v>
      </c>
      <c r="E762" s="55">
        <v>11.25</v>
      </c>
      <c r="F762" s="1" t="b">
        <f t="shared" si="22"/>
        <v>0</v>
      </c>
    </row>
    <row r="763" spans="1:6" x14ac:dyDescent="0.2">
      <c r="A763" s="1" t="s">
        <v>251</v>
      </c>
      <c r="B763" s="1" t="s">
        <v>247</v>
      </c>
      <c r="C763" s="1" t="s">
        <v>68</v>
      </c>
      <c r="D763" s="54">
        <v>45779</v>
      </c>
      <c r="E763" s="55">
        <v>11</v>
      </c>
      <c r="F763" s="1" t="b">
        <f t="shared" si="22"/>
        <v>0</v>
      </c>
    </row>
    <row r="764" spans="1:6" x14ac:dyDescent="0.2">
      <c r="A764" s="1" t="s">
        <v>269</v>
      </c>
      <c r="B764" s="1" t="s">
        <v>247</v>
      </c>
      <c r="C764" s="1" t="s">
        <v>70</v>
      </c>
      <c r="D764" s="54">
        <v>45779</v>
      </c>
      <c r="E764" s="55">
        <v>4</v>
      </c>
      <c r="F764" s="1" t="b">
        <f t="shared" si="22"/>
        <v>0</v>
      </c>
    </row>
    <row r="765" spans="1:6" x14ac:dyDescent="0.2">
      <c r="A765" s="1" t="s">
        <v>296</v>
      </c>
      <c r="B765" s="1" t="s">
        <v>279</v>
      </c>
      <c r="C765" s="1" t="s">
        <v>69</v>
      </c>
      <c r="D765" s="54">
        <v>45779</v>
      </c>
      <c r="E765" s="55" t="s">
        <v>304</v>
      </c>
      <c r="F765" s="1" t="b">
        <f t="shared" si="22"/>
        <v>0</v>
      </c>
    </row>
    <row r="766" spans="1:6" x14ac:dyDescent="0.2">
      <c r="A766" s="1" t="s">
        <v>298</v>
      </c>
      <c r="B766" s="1" t="s">
        <v>279</v>
      </c>
      <c r="C766" s="1" t="s">
        <v>68</v>
      </c>
      <c r="D766" s="54">
        <v>45779</v>
      </c>
      <c r="E766" s="55" t="s">
        <v>304</v>
      </c>
      <c r="F766" s="1" t="b">
        <f t="shared" si="22"/>
        <v>0</v>
      </c>
    </row>
    <row r="767" spans="1:6" x14ac:dyDescent="0.2">
      <c r="A767" s="1" t="s">
        <v>299</v>
      </c>
      <c r="B767" s="1" t="s">
        <v>279</v>
      </c>
      <c r="C767" s="1" t="s">
        <v>69</v>
      </c>
      <c r="D767" s="54">
        <v>45779</v>
      </c>
      <c r="E767" s="55" t="s">
        <v>304</v>
      </c>
      <c r="F767" s="1" t="b">
        <f t="shared" si="22"/>
        <v>0</v>
      </c>
    </row>
    <row r="768" spans="1:6" x14ac:dyDescent="0.2">
      <c r="A768" s="1" t="s">
        <v>278</v>
      </c>
      <c r="B768" s="1" t="s">
        <v>279</v>
      </c>
      <c r="C768" s="1" t="s">
        <v>69</v>
      </c>
      <c r="D768" s="54">
        <v>45779</v>
      </c>
      <c r="E768" s="55">
        <v>47.861111111111114</v>
      </c>
      <c r="F768" s="1" t="b">
        <f t="shared" si="22"/>
        <v>0</v>
      </c>
    </row>
    <row r="769" spans="1:6" x14ac:dyDescent="0.2">
      <c r="A769" s="1" t="s">
        <v>301</v>
      </c>
      <c r="B769" s="1" t="s">
        <v>279</v>
      </c>
      <c r="C769" s="1" t="s">
        <v>70</v>
      </c>
      <c r="D769" s="54">
        <v>45779</v>
      </c>
      <c r="E769" s="55">
        <v>40</v>
      </c>
      <c r="F769" s="1" t="b">
        <f t="shared" si="22"/>
        <v>0</v>
      </c>
    </row>
    <row r="770" spans="1:6" x14ac:dyDescent="0.2">
      <c r="A770" s="1" t="s">
        <v>282</v>
      </c>
      <c r="B770" s="1" t="s">
        <v>279</v>
      </c>
      <c r="C770" s="1" t="s">
        <v>69</v>
      </c>
      <c r="D770" s="54">
        <v>45779</v>
      </c>
      <c r="E770" s="55">
        <v>38.333333333333329</v>
      </c>
      <c r="F770" s="1" t="b">
        <f t="shared" si="22"/>
        <v>0</v>
      </c>
    </row>
    <row r="771" spans="1:6" x14ac:dyDescent="0.2">
      <c r="A771" s="1" t="s">
        <v>280</v>
      </c>
      <c r="B771" s="1" t="s">
        <v>279</v>
      </c>
      <c r="C771" s="1" t="s">
        <v>69</v>
      </c>
      <c r="D771" s="54">
        <v>45779</v>
      </c>
      <c r="E771" s="55">
        <v>37.600000000000009</v>
      </c>
      <c r="F771" s="1" t="b">
        <f t="shared" ref="F771:F834" si="23">IF(
  MAX(IF(($A$2:$A$2000=A771), $D$2:$D$2000)) = MAX(IF(($A$2:$A$2000=A771) * ($D$2:$D$2000=MAX(IF($A$2:$A$2000=A771, $D$2:$D$2000))), $E$2:$E$2000)),
  MAX(IF(($A$2:$A$2000=A771) * ($D$2:$D$2000=MAX(IF($A$2:$A$2000=A771, $D$2:$D$2000))), $E$2:$E$2000)) &gt;= $O$1,
  FALSE
)</f>
        <v>0</v>
      </c>
    </row>
    <row r="772" spans="1:6" x14ac:dyDescent="0.2">
      <c r="A772" s="1" t="s">
        <v>281</v>
      </c>
      <c r="B772" s="1" t="s">
        <v>279</v>
      </c>
      <c r="C772" s="1" t="s">
        <v>68</v>
      </c>
      <c r="D772" s="54">
        <v>45779</v>
      </c>
      <c r="E772" s="55">
        <v>35.5</v>
      </c>
      <c r="F772" s="1" t="b">
        <f t="shared" si="23"/>
        <v>0</v>
      </c>
    </row>
    <row r="773" spans="1:6" x14ac:dyDescent="0.2">
      <c r="A773" s="1" t="s">
        <v>294</v>
      </c>
      <c r="B773" s="1" t="s">
        <v>279</v>
      </c>
      <c r="C773" s="1" t="s">
        <v>70</v>
      </c>
      <c r="D773" s="54">
        <v>45779</v>
      </c>
      <c r="E773" s="55">
        <v>34</v>
      </c>
      <c r="F773" s="1" t="b">
        <f t="shared" si="23"/>
        <v>0</v>
      </c>
    </row>
    <row r="774" spans="1:6" x14ac:dyDescent="0.2">
      <c r="A774" s="1" t="s">
        <v>287</v>
      </c>
      <c r="B774" s="1" t="s">
        <v>279</v>
      </c>
      <c r="C774" s="1" t="s">
        <v>70</v>
      </c>
      <c r="D774" s="54">
        <v>45779</v>
      </c>
      <c r="E774" s="55">
        <v>33</v>
      </c>
      <c r="F774" s="1" t="b">
        <f t="shared" si="23"/>
        <v>0</v>
      </c>
    </row>
    <row r="775" spans="1:6" x14ac:dyDescent="0.2">
      <c r="A775" s="1" t="s">
        <v>284</v>
      </c>
      <c r="B775" s="1" t="s">
        <v>279</v>
      </c>
      <c r="C775" s="1" t="s">
        <v>68</v>
      </c>
      <c r="D775" s="54">
        <v>45779</v>
      </c>
      <c r="E775" s="55">
        <v>28.952380952380953</v>
      </c>
      <c r="F775" s="1" t="b">
        <f t="shared" si="23"/>
        <v>0</v>
      </c>
    </row>
    <row r="776" spans="1:6" x14ac:dyDescent="0.2">
      <c r="A776" s="1" t="s">
        <v>289</v>
      </c>
      <c r="B776" s="1" t="s">
        <v>279</v>
      </c>
      <c r="C776" s="1" t="s">
        <v>70</v>
      </c>
      <c r="D776" s="54">
        <v>45779</v>
      </c>
      <c r="E776" s="55">
        <v>26.25</v>
      </c>
      <c r="F776" s="1" t="b">
        <f t="shared" si="23"/>
        <v>0</v>
      </c>
    </row>
    <row r="777" spans="1:6" x14ac:dyDescent="0.2">
      <c r="A777" s="1" t="s">
        <v>291</v>
      </c>
      <c r="B777" s="1" t="s">
        <v>279</v>
      </c>
      <c r="C777" s="1" t="s">
        <v>69</v>
      </c>
      <c r="D777" s="54">
        <v>45779</v>
      </c>
      <c r="E777" s="55">
        <v>25</v>
      </c>
      <c r="F777" s="1" t="b">
        <f t="shared" si="23"/>
        <v>0</v>
      </c>
    </row>
    <row r="778" spans="1:6" x14ac:dyDescent="0.2">
      <c r="A778" s="1" t="s">
        <v>286</v>
      </c>
      <c r="B778" s="1" t="s">
        <v>279</v>
      </c>
      <c r="C778" s="1" t="s">
        <v>68</v>
      </c>
      <c r="D778" s="54">
        <v>45779</v>
      </c>
      <c r="E778" s="55">
        <v>24.714285714285715</v>
      </c>
      <c r="F778" s="1" t="b">
        <f t="shared" si="23"/>
        <v>0</v>
      </c>
    </row>
    <row r="779" spans="1:6" x14ac:dyDescent="0.2">
      <c r="A779" s="1" t="s">
        <v>285</v>
      </c>
      <c r="B779" s="1" t="s">
        <v>279</v>
      </c>
      <c r="C779" s="1" t="s">
        <v>70</v>
      </c>
      <c r="D779" s="54">
        <v>45779</v>
      </c>
      <c r="E779" s="55">
        <v>19.666666666666664</v>
      </c>
      <c r="F779" s="1" t="b">
        <f t="shared" si="23"/>
        <v>0</v>
      </c>
    </row>
    <row r="780" spans="1:6" x14ac:dyDescent="0.2">
      <c r="A780" s="1" t="s">
        <v>295</v>
      </c>
      <c r="B780" s="1" t="s">
        <v>279</v>
      </c>
      <c r="C780" s="1" t="s">
        <v>68</v>
      </c>
      <c r="D780" s="54">
        <v>45779</v>
      </c>
      <c r="E780" s="55">
        <v>14.095238095238095</v>
      </c>
      <c r="F780" s="1" t="b">
        <f t="shared" si="23"/>
        <v>0</v>
      </c>
    </row>
    <row r="781" spans="1:6" x14ac:dyDescent="0.2">
      <c r="A781" s="1" t="s">
        <v>290</v>
      </c>
      <c r="B781" s="1" t="s">
        <v>279</v>
      </c>
      <c r="C781" s="1" t="s">
        <v>70</v>
      </c>
      <c r="D781" s="54">
        <v>45779</v>
      </c>
      <c r="E781" s="55">
        <v>11.375</v>
      </c>
      <c r="F781" s="1" t="b">
        <f t="shared" si="23"/>
        <v>0</v>
      </c>
    </row>
    <row r="782" spans="1:6" x14ac:dyDescent="0.2">
      <c r="A782" s="1" t="s">
        <v>288</v>
      </c>
      <c r="B782" s="1" t="s">
        <v>279</v>
      </c>
      <c r="C782" s="1" t="s">
        <v>69</v>
      </c>
      <c r="D782" s="54">
        <v>45779</v>
      </c>
      <c r="E782" s="55">
        <v>11</v>
      </c>
      <c r="F782" s="1" t="b">
        <f t="shared" si="23"/>
        <v>0</v>
      </c>
    </row>
    <row r="783" spans="1:6" x14ac:dyDescent="0.2">
      <c r="A783" s="1" t="s">
        <v>297</v>
      </c>
      <c r="B783" s="1" t="s">
        <v>279</v>
      </c>
      <c r="C783" s="1" t="s">
        <v>68</v>
      </c>
      <c r="D783" s="54">
        <v>45779</v>
      </c>
      <c r="E783" s="55">
        <v>11</v>
      </c>
      <c r="F783" s="1" t="b">
        <f t="shared" si="23"/>
        <v>0</v>
      </c>
    </row>
    <row r="784" spans="1:6" x14ac:dyDescent="0.2">
      <c r="A784" s="1" t="s">
        <v>300</v>
      </c>
      <c r="B784" s="1" t="s">
        <v>279</v>
      </c>
      <c r="C784" s="1" t="s">
        <v>68</v>
      </c>
      <c r="D784" s="54">
        <v>45779</v>
      </c>
      <c r="E784" s="55">
        <v>7.5</v>
      </c>
      <c r="F784" s="1" t="b">
        <f t="shared" si="23"/>
        <v>0</v>
      </c>
    </row>
    <row r="785" spans="1:6" x14ac:dyDescent="0.2">
      <c r="A785" s="1" t="s">
        <v>348</v>
      </c>
      <c r="B785" s="1" t="s">
        <v>279</v>
      </c>
      <c r="D785" s="54">
        <v>45779</v>
      </c>
      <c r="E785" s="55">
        <v>0</v>
      </c>
      <c r="F785" s="1" t="b">
        <f t="shared" si="23"/>
        <v>0</v>
      </c>
    </row>
    <row r="786" spans="1:6" x14ac:dyDescent="0.2">
      <c r="A786" s="1" t="s">
        <v>292</v>
      </c>
      <c r="B786" s="1" t="s">
        <v>279</v>
      </c>
      <c r="C786" s="1" t="s">
        <v>68</v>
      </c>
      <c r="D786" s="54">
        <v>45779</v>
      </c>
      <c r="E786" s="55">
        <v>0</v>
      </c>
      <c r="F786" s="1" t="b">
        <f t="shared" si="23"/>
        <v>0</v>
      </c>
    </row>
    <row r="787" spans="1:6" x14ac:dyDescent="0.2">
      <c r="A787" s="1" t="s">
        <v>73</v>
      </c>
      <c r="B787" s="1" t="s">
        <v>26</v>
      </c>
      <c r="C787" s="1" t="s">
        <v>68</v>
      </c>
      <c r="D787" s="54">
        <v>45781</v>
      </c>
      <c r="E787" s="55" t="s">
        <v>304</v>
      </c>
      <c r="F787" s="1" t="b">
        <f t="shared" si="23"/>
        <v>0</v>
      </c>
    </row>
    <row r="788" spans="1:6" x14ac:dyDescent="0.2">
      <c r="A788" s="1" t="s">
        <v>77</v>
      </c>
      <c r="B788" s="1" t="s">
        <v>26</v>
      </c>
      <c r="C788" s="1" t="s">
        <v>68</v>
      </c>
      <c r="D788" s="54">
        <v>45781</v>
      </c>
      <c r="E788" s="55" t="s">
        <v>304</v>
      </c>
      <c r="F788" s="1" t="b">
        <f t="shared" si="23"/>
        <v>0</v>
      </c>
    </row>
    <row r="789" spans="1:6" x14ac:dyDescent="0.2">
      <c r="A789" s="1" t="s">
        <v>78</v>
      </c>
      <c r="B789" s="1" t="s">
        <v>26</v>
      </c>
      <c r="C789" s="1" t="s">
        <v>69</v>
      </c>
      <c r="D789" s="54">
        <v>45781</v>
      </c>
      <c r="E789" s="55" t="s">
        <v>304</v>
      </c>
      <c r="F789" s="1" t="b">
        <f t="shared" si="23"/>
        <v>0</v>
      </c>
    </row>
    <row r="790" spans="1:6" x14ac:dyDescent="0.2">
      <c r="A790" s="1" t="s">
        <v>80</v>
      </c>
      <c r="B790" s="1" t="s">
        <v>26</v>
      </c>
      <c r="C790" s="1" t="s">
        <v>70</v>
      </c>
      <c r="D790" s="54">
        <v>45781</v>
      </c>
      <c r="E790" s="55" t="s">
        <v>304</v>
      </c>
      <c r="F790" s="1" t="b">
        <f t="shared" si="23"/>
        <v>0</v>
      </c>
    </row>
    <row r="791" spans="1:6" x14ac:dyDescent="0.2">
      <c r="A791" s="1" t="s">
        <v>83</v>
      </c>
      <c r="B791" s="1" t="s">
        <v>26</v>
      </c>
      <c r="C791" s="1" t="s">
        <v>70</v>
      </c>
      <c r="D791" s="54">
        <v>45781</v>
      </c>
      <c r="E791" s="55" t="s">
        <v>304</v>
      </c>
      <c r="F791" s="1" t="b">
        <f t="shared" si="23"/>
        <v>0</v>
      </c>
    </row>
    <row r="792" spans="1:6" x14ac:dyDescent="0.2">
      <c r="A792" s="1" t="s">
        <v>84</v>
      </c>
      <c r="B792" s="1" t="s">
        <v>26</v>
      </c>
      <c r="C792" s="1" t="s">
        <v>70</v>
      </c>
      <c r="D792" s="54">
        <v>45781</v>
      </c>
      <c r="E792" s="55" t="s">
        <v>304</v>
      </c>
      <c r="F792" s="1" t="b">
        <f t="shared" si="23"/>
        <v>0</v>
      </c>
    </row>
    <row r="793" spans="1:6" x14ac:dyDescent="0.2">
      <c r="A793" s="1" t="s">
        <v>87</v>
      </c>
      <c r="B793" s="1" t="s">
        <v>26</v>
      </c>
      <c r="C793" s="1" t="s">
        <v>68</v>
      </c>
      <c r="D793" s="54">
        <v>45781</v>
      </c>
      <c r="E793" s="55" t="s">
        <v>304</v>
      </c>
      <c r="F793" s="1" t="b">
        <f t="shared" si="23"/>
        <v>0</v>
      </c>
    </row>
    <row r="794" spans="1:6" x14ac:dyDescent="0.2">
      <c r="A794" s="1" t="s">
        <v>30</v>
      </c>
      <c r="B794" s="1" t="s">
        <v>26</v>
      </c>
      <c r="C794" s="1" t="s">
        <v>70</v>
      </c>
      <c r="D794" s="54">
        <v>45781</v>
      </c>
      <c r="E794" s="55">
        <v>39.333333333333329</v>
      </c>
      <c r="F794" s="1" t="b">
        <f t="shared" si="23"/>
        <v>0</v>
      </c>
    </row>
    <row r="795" spans="1:6" x14ac:dyDescent="0.2">
      <c r="A795" s="1" t="s">
        <v>33</v>
      </c>
      <c r="B795" s="1" t="s">
        <v>26</v>
      </c>
      <c r="C795" s="1" t="s">
        <v>69</v>
      </c>
      <c r="D795" s="54">
        <v>45781</v>
      </c>
      <c r="E795" s="55">
        <v>35.5</v>
      </c>
      <c r="F795" s="1" t="b">
        <f t="shared" si="23"/>
        <v>0</v>
      </c>
    </row>
    <row r="796" spans="1:6" x14ac:dyDescent="0.2">
      <c r="A796" s="1" t="s">
        <v>25</v>
      </c>
      <c r="B796" s="1" t="s">
        <v>26</v>
      </c>
      <c r="C796" s="1" t="s">
        <v>68</v>
      </c>
      <c r="D796" s="54">
        <v>45781</v>
      </c>
      <c r="E796" s="55">
        <v>33.722222222222221</v>
      </c>
      <c r="F796" s="1" t="b">
        <f t="shared" si="23"/>
        <v>0</v>
      </c>
    </row>
    <row r="797" spans="1:6" x14ac:dyDescent="0.2">
      <c r="A797" s="1" t="s">
        <v>28</v>
      </c>
      <c r="B797" s="1" t="s">
        <v>26</v>
      </c>
      <c r="C797" s="1" t="s">
        <v>69</v>
      </c>
      <c r="D797" s="54">
        <v>45781</v>
      </c>
      <c r="E797" s="55">
        <v>33.5</v>
      </c>
      <c r="F797" s="1" t="b">
        <f t="shared" si="23"/>
        <v>0</v>
      </c>
    </row>
    <row r="798" spans="1:6" x14ac:dyDescent="0.2">
      <c r="A798" s="1" t="s">
        <v>27</v>
      </c>
      <c r="B798" s="1" t="s">
        <v>26</v>
      </c>
      <c r="C798" s="1" t="s">
        <v>70</v>
      </c>
      <c r="D798" s="54">
        <v>45781</v>
      </c>
      <c r="E798" s="55">
        <v>33</v>
      </c>
      <c r="F798" s="1" t="b">
        <f t="shared" si="23"/>
        <v>0</v>
      </c>
    </row>
    <row r="799" spans="1:6" x14ac:dyDescent="0.2">
      <c r="A799" s="1" t="s">
        <v>37</v>
      </c>
      <c r="B799" s="1" t="s">
        <v>26</v>
      </c>
      <c r="C799" s="1" t="s">
        <v>69</v>
      </c>
      <c r="D799" s="54">
        <v>45781</v>
      </c>
      <c r="E799" s="55">
        <v>31.666666666666664</v>
      </c>
      <c r="F799" s="1" t="b">
        <f t="shared" si="23"/>
        <v>0</v>
      </c>
    </row>
    <row r="800" spans="1:6" x14ac:dyDescent="0.2">
      <c r="A800" s="1" t="s">
        <v>35</v>
      </c>
      <c r="B800" s="1" t="s">
        <v>26</v>
      </c>
      <c r="C800" s="1" t="s">
        <v>69</v>
      </c>
      <c r="D800" s="54">
        <v>45781</v>
      </c>
      <c r="E800" s="55">
        <v>31.25</v>
      </c>
      <c r="F800" s="1" t="b">
        <f t="shared" si="23"/>
        <v>0</v>
      </c>
    </row>
    <row r="801" spans="1:6" x14ac:dyDescent="0.2">
      <c r="A801" s="1" t="s">
        <v>29</v>
      </c>
      <c r="B801" s="1" t="s">
        <v>26</v>
      </c>
      <c r="C801" s="1" t="s">
        <v>68</v>
      </c>
      <c r="D801" s="54">
        <v>45781</v>
      </c>
      <c r="E801" s="55">
        <v>30.722222222222221</v>
      </c>
      <c r="F801" s="1" t="b">
        <f t="shared" si="23"/>
        <v>0</v>
      </c>
    </row>
    <row r="802" spans="1:6" x14ac:dyDescent="0.2">
      <c r="A802" s="1" t="s">
        <v>31</v>
      </c>
      <c r="B802" s="1" t="s">
        <v>26</v>
      </c>
      <c r="C802" s="1" t="s">
        <v>70</v>
      </c>
      <c r="D802" s="54">
        <v>45781</v>
      </c>
      <c r="E802" s="55">
        <v>28.6</v>
      </c>
      <c r="F802" s="1" t="b">
        <f t="shared" si="23"/>
        <v>0</v>
      </c>
    </row>
    <row r="803" spans="1:6" x14ac:dyDescent="0.2">
      <c r="A803" s="1" t="s">
        <v>72</v>
      </c>
      <c r="B803" s="1" t="s">
        <v>26</v>
      </c>
      <c r="C803" s="1" t="s">
        <v>70</v>
      </c>
      <c r="D803" s="54">
        <v>45781</v>
      </c>
      <c r="E803" s="55">
        <v>25</v>
      </c>
      <c r="F803" s="1" t="b">
        <f t="shared" si="23"/>
        <v>0</v>
      </c>
    </row>
    <row r="804" spans="1:6" x14ac:dyDescent="0.2">
      <c r="A804" s="1" t="s">
        <v>34</v>
      </c>
      <c r="B804" s="1" t="s">
        <v>26</v>
      </c>
      <c r="C804" s="1" t="s">
        <v>70</v>
      </c>
      <c r="D804" s="54">
        <v>45781</v>
      </c>
      <c r="E804" s="55">
        <v>24.428571428571427</v>
      </c>
      <c r="F804" s="1" t="b">
        <f t="shared" si="23"/>
        <v>0</v>
      </c>
    </row>
    <row r="805" spans="1:6" x14ac:dyDescent="0.2">
      <c r="A805" s="1" t="s">
        <v>32</v>
      </c>
      <c r="B805" s="1" t="s">
        <v>26</v>
      </c>
      <c r="C805" s="1" t="s">
        <v>68</v>
      </c>
      <c r="D805" s="54">
        <v>45781</v>
      </c>
      <c r="E805" s="55">
        <v>23.857142857142858</v>
      </c>
      <c r="F805" s="1" t="b">
        <f t="shared" si="23"/>
        <v>0</v>
      </c>
    </row>
    <row r="806" spans="1:6" x14ac:dyDescent="0.2">
      <c r="A806" s="1" t="s">
        <v>41</v>
      </c>
      <c r="B806" s="1" t="s">
        <v>26</v>
      </c>
      <c r="C806" s="1" t="s">
        <v>68</v>
      </c>
      <c r="D806" s="54">
        <v>45781</v>
      </c>
      <c r="E806" s="55">
        <v>23.25</v>
      </c>
      <c r="F806" s="1" t="b">
        <f t="shared" si="23"/>
        <v>0</v>
      </c>
    </row>
    <row r="807" spans="1:6" x14ac:dyDescent="0.2">
      <c r="A807" s="1" t="s">
        <v>38</v>
      </c>
      <c r="B807" s="1" t="s">
        <v>26</v>
      </c>
      <c r="C807" s="1" t="s">
        <v>69</v>
      </c>
      <c r="D807" s="54">
        <v>45781</v>
      </c>
      <c r="E807" s="55">
        <v>12.5</v>
      </c>
      <c r="F807" s="1" t="b">
        <f t="shared" si="23"/>
        <v>0</v>
      </c>
    </row>
    <row r="808" spans="1:6" x14ac:dyDescent="0.2">
      <c r="A808" s="1" t="s">
        <v>39</v>
      </c>
      <c r="B808" s="1" t="s">
        <v>26</v>
      </c>
      <c r="C808" s="1" t="s">
        <v>70</v>
      </c>
      <c r="D808" s="54">
        <v>45781</v>
      </c>
      <c r="E808" s="55">
        <v>8.3333333333333321</v>
      </c>
      <c r="F808" s="1" t="b">
        <f t="shared" si="23"/>
        <v>0</v>
      </c>
    </row>
    <row r="809" spans="1:6" x14ac:dyDescent="0.2">
      <c r="A809" s="1" t="s">
        <v>36</v>
      </c>
      <c r="B809" s="1" t="s">
        <v>26</v>
      </c>
      <c r="C809" s="1" t="s">
        <v>70</v>
      </c>
      <c r="D809" s="54">
        <v>45781</v>
      </c>
      <c r="E809" s="55">
        <v>6.6</v>
      </c>
      <c r="F809" s="1" t="b">
        <f t="shared" si="23"/>
        <v>0</v>
      </c>
    </row>
    <row r="810" spans="1:6" x14ac:dyDescent="0.2">
      <c r="A810" s="1" t="s">
        <v>42</v>
      </c>
      <c r="B810" s="1" t="s">
        <v>26</v>
      </c>
      <c r="C810" s="1" t="s">
        <v>70</v>
      </c>
      <c r="D810" s="54">
        <v>45781</v>
      </c>
      <c r="E810" s="55">
        <v>4.5</v>
      </c>
      <c r="F810" s="1" t="b">
        <f t="shared" si="23"/>
        <v>0</v>
      </c>
    </row>
    <row r="811" spans="1:6" x14ac:dyDescent="0.2">
      <c r="A811" s="1" t="s">
        <v>40</v>
      </c>
      <c r="B811" s="1" t="s">
        <v>26</v>
      </c>
      <c r="C811" s="1" t="s">
        <v>69</v>
      </c>
      <c r="D811" s="54">
        <v>45781</v>
      </c>
      <c r="E811" s="55">
        <v>0</v>
      </c>
      <c r="F811" s="1" t="b">
        <f t="shared" si="23"/>
        <v>0</v>
      </c>
    </row>
    <row r="812" spans="1:6" x14ac:dyDescent="0.2">
      <c r="A812" s="1" t="s">
        <v>165</v>
      </c>
      <c r="B812" s="1" t="s">
        <v>155</v>
      </c>
      <c r="C812" s="1" t="s">
        <v>69</v>
      </c>
      <c r="D812" s="54">
        <v>45781</v>
      </c>
      <c r="E812" s="55" t="s">
        <v>304</v>
      </c>
      <c r="F812" s="1" t="b">
        <f t="shared" si="23"/>
        <v>0</v>
      </c>
    </row>
    <row r="813" spans="1:6" x14ac:dyDescent="0.2">
      <c r="A813" s="1" t="s">
        <v>174</v>
      </c>
      <c r="B813" s="1" t="s">
        <v>155</v>
      </c>
      <c r="C813" s="1" t="s">
        <v>68</v>
      </c>
      <c r="D813" s="54">
        <v>45781</v>
      </c>
      <c r="E813" s="55" t="s">
        <v>304</v>
      </c>
      <c r="F813" s="1" t="b">
        <f t="shared" si="23"/>
        <v>0</v>
      </c>
    </row>
    <row r="814" spans="1:6" x14ac:dyDescent="0.2">
      <c r="A814" s="1" t="s">
        <v>178</v>
      </c>
      <c r="B814" s="1" t="s">
        <v>155</v>
      </c>
      <c r="C814" s="1" t="s">
        <v>68</v>
      </c>
      <c r="D814" s="54">
        <v>45781</v>
      </c>
      <c r="E814" s="55" t="s">
        <v>304</v>
      </c>
      <c r="F814" s="1" t="b">
        <f t="shared" si="23"/>
        <v>0</v>
      </c>
    </row>
    <row r="815" spans="1:6" x14ac:dyDescent="0.2">
      <c r="A815" s="1" t="s">
        <v>183</v>
      </c>
      <c r="B815" s="1" t="s">
        <v>155</v>
      </c>
      <c r="C815" s="1" t="s">
        <v>70</v>
      </c>
      <c r="D815" s="54">
        <v>45781</v>
      </c>
      <c r="E815" s="55" t="s">
        <v>304</v>
      </c>
      <c r="F815" s="1" t="b">
        <f t="shared" si="23"/>
        <v>0</v>
      </c>
    </row>
    <row r="816" spans="1:6" x14ac:dyDescent="0.2">
      <c r="A816" s="1" t="s">
        <v>184</v>
      </c>
      <c r="B816" s="1" t="s">
        <v>155</v>
      </c>
      <c r="C816" s="1" t="s">
        <v>70</v>
      </c>
      <c r="D816" s="54">
        <v>45781</v>
      </c>
      <c r="E816" s="55" t="s">
        <v>304</v>
      </c>
      <c r="F816" s="1" t="b">
        <f t="shared" si="23"/>
        <v>0</v>
      </c>
    </row>
    <row r="817" spans="1:6" x14ac:dyDescent="0.2">
      <c r="A817" s="1" t="s">
        <v>185</v>
      </c>
      <c r="B817" s="1" t="s">
        <v>155</v>
      </c>
      <c r="C817" s="1" t="s">
        <v>69</v>
      </c>
      <c r="D817" s="54">
        <v>45781</v>
      </c>
      <c r="E817" s="55" t="s">
        <v>304</v>
      </c>
      <c r="F817" s="1" t="b">
        <f t="shared" si="23"/>
        <v>0</v>
      </c>
    </row>
    <row r="818" spans="1:6" x14ac:dyDescent="0.2">
      <c r="A818" s="1" t="s">
        <v>186</v>
      </c>
      <c r="B818" s="1" t="s">
        <v>155</v>
      </c>
      <c r="C818" s="1" t="s">
        <v>68</v>
      </c>
      <c r="D818" s="54">
        <v>45781</v>
      </c>
      <c r="E818" s="55" t="s">
        <v>304</v>
      </c>
      <c r="F818" s="1" t="b">
        <f t="shared" si="23"/>
        <v>0</v>
      </c>
    </row>
    <row r="819" spans="1:6" x14ac:dyDescent="0.2">
      <c r="A819" s="1" t="s">
        <v>189</v>
      </c>
      <c r="B819" s="1" t="s">
        <v>155</v>
      </c>
      <c r="C819" s="1" t="s">
        <v>69</v>
      </c>
      <c r="D819" s="54">
        <v>45781</v>
      </c>
      <c r="E819" s="55" t="s">
        <v>304</v>
      </c>
      <c r="F819" s="1" t="b">
        <f t="shared" si="23"/>
        <v>0</v>
      </c>
    </row>
    <row r="820" spans="1:6" x14ac:dyDescent="0.2">
      <c r="A820" s="1" t="s">
        <v>191</v>
      </c>
      <c r="B820" s="1" t="s">
        <v>155</v>
      </c>
      <c r="C820" s="1" t="s">
        <v>70</v>
      </c>
      <c r="D820" s="54">
        <v>45781</v>
      </c>
      <c r="E820" s="55" t="s">
        <v>304</v>
      </c>
      <c r="F820" s="1" t="b">
        <f t="shared" si="23"/>
        <v>0</v>
      </c>
    </row>
    <row r="821" spans="1:6" x14ac:dyDescent="0.2">
      <c r="A821" s="1" t="s">
        <v>156</v>
      </c>
      <c r="B821" s="1" t="s">
        <v>155</v>
      </c>
      <c r="C821" s="1" t="s">
        <v>69</v>
      </c>
      <c r="D821" s="54">
        <v>45781</v>
      </c>
      <c r="E821" s="55">
        <v>50</v>
      </c>
      <c r="F821" s="1" t="b">
        <f t="shared" si="23"/>
        <v>0</v>
      </c>
    </row>
    <row r="822" spans="1:6" x14ac:dyDescent="0.2">
      <c r="A822" s="1" t="s">
        <v>170</v>
      </c>
      <c r="B822" s="1" t="s">
        <v>155</v>
      </c>
      <c r="C822" s="1" t="s">
        <v>68</v>
      </c>
      <c r="D822" s="54">
        <v>45781</v>
      </c>
      <c r="E822" s="55">
        <v>48.888888888888886</v>
      </c>
      <c r="F822" s="1" t="b">
        <f t="shared" si="23"/>
        <v>0</v>
      </c>
    </row>
    <row r="823" spans="1:6" x14ac:dyDescent="0.2">
      <c r="A823" s="1" t="s">
        <v>154</v>
      </c>
      <c r="B823" s="1" t="s">
        <v>155</v>
      </c>
      <c r="C823" s="1" t="s">
        <v>68</v>
      </c>
      <c r="D823" s="54">
        <v>45781</v>
      </c>
      <c r="E823" s="55">
        <v>45.722222222222221</v>
      </c>
      <c r="F823" s="1" t="b">
        <f t="shared" si="23"/>
        <v>0</v>
      </c>
    </row>
    <row r="824" spans="1:6" x14ac:dyDescent="0.2">
      <c r="A824" s="1" t="s">
        <v>196</v>
      </c>
      <c r="B824" s="1" t="s">
        <v>155</v>
      </c>
      <c r="D824" s="54">
        <v>45781</v>
      </c>
      <c r="E824" s="55">
        <v>40.999999999999993</v>
      </c>
      <c r="F824" s="1" t="b">
        <f t="shared" si="23"/>
        <v>0</v>
      </c>
    </row>
    <row r="825" spans="1:6" x14ac:dyDescent="0.2">
      <c r="A825" s="1" t="s">
        <v>166</v>
      </c>
      <c r="B825" s="1" t="s">
        <v>155</v>
      </c>
      <c r="C825" s="1" t="s">
        <v>70</v>
      </c>
      <c r="D825" s="54">
        <v>45781</v>
      </c>
      <c r="E825" s="55">
        <v>38.791666666666664</v>
      </c>
      <c r="F825" s="1" t="b">
        <f t="shared" si="23"/>
        <v>0</v>
      </c>
    </row>
    <row r="826" spans="1:6" x14ac:dyDescent="0.2">
      <c r="A826" s="1" t="s">
        <v>197</v>
      </c>
      <c r="B826" s="1" t="s">
        <v>155</v>
      </c>
      <c r="C826" s="1" t="s">
        <v>69</v>
      </c>
      <c r="D826" s="54">
        <v>45781</v>
      </c>
      <c r="E826" s="55">
        <v>32.5</v>
      </c>
      <c r="F826" s="1" t="b">
        <f t="shared" si="23"/>
        <v>0</v>
      </c>
    </row>
    <row r="827" spans="1:6" x14ac:dyDescent="0.2">
      <c r="A827" s="1" t="s">
        <v>159</v>
      </c>
      <c r="B827" s="1" t="s">
        <v>155</v>
      </c>
      <c r="C827" s="1" t="s">
        <v>69</v>
      </c>
      <c r="D827" s="54">
        <v>45781</v>
      </c>
      <c r="E827" s="55">
        <v>31.111111111111111</v>
      </c>
      <c r="F827" s="1" t="b">
        <f t="shared" si="23"/>
        <v>0</v>
      </c>
    </row>
    <row r="828" spans="1:6" x14ac:dyDescent="0.2">
      <c r="A828" s="1" t="s">
        <v>169</v>
      </c>
      <c r="B828" s="1" t="s">
        <v>155</v>
      </c>
      <c r="C828" s="1" t="s">
        <v>70</v>
      </c>
      <c r="D828" s="54">
        <v>45781</v>
      </c>
      <c r="E828" s="55">
        <v>29.75</v>
      </c>
      <c r="F828" s="1" t="b">
        <f t="shared" si="23"/>
        <v>0</v>
      </c>
    </row>
    <row r="829" spans="1:6" x14ac:dyDescent="0.2">
      <c r="A829" s="1" t="s">
        <v>168</v>
      </c>
      <c r="B829" s="1" t="s">
        <v>155</v>
      </c>
      <c r="C829" s="1" t="s">
        <v>69</v>
      </c>
      <c r="D829" s="54">
        <v>45781</v>
      </c>
      <c r="E829" s="55">
        <v>28.5</v>
      </c>
      <c r="F829" s="1" t="b">
        <f t="shared" si="23"/>
        <v>0</v>
      </c>
    </row>
    <row r="830" spans="1:6" x14ac:dyDescent="0.2">
      <c r="A830" s="1" t="s">
        <v>180</v>
      </c>
      <c r="B830" s="1" t="s">
        <v>155</v>
      </c>
      <c r="C830" s="1" t="s">
        <v>69</v>
      </c>
      <c r="D830" s="54">
        <v>45781</v>
      </c>
      <c r="E830" s="55">
        <v>26.5</v>
      </c>
      <c r="F830" s="1" t="b">
        <f t="shared" si="23"/>
        <v>0</v>
      </c>
    </row>
    <row r="831" spans="1:6" x14ac:dyDescent="0.2">
      <c r="A831" s="1" t="s">
        <v>158</v>
      </c>
      <c r="B831" s="1" t="s">
        <v>155</v>
      </c>
      <c r="C831" s="1" t="s">
        <v>68</v>
      </c>
      <c r="D831" s="54">
        <v>45781</v>
      </c>
      <c r="E831" s="55">
        <v>18.777777777777779</v>
      </c>
      <c r="F831" s="1" t="b">
        <f t="shared" si="23"/>
        <v>0</v>
      </c>
    </row>
    <row r="832" spans="1:6" x14ac:dyDescent="0.2">
      <c r="A832" s="1" t="s">
        <v>175</v>
      </c>
      <c r="B832" s="1" t="s">
        <v>155</v>
      </c>
      <c r="C832" s="1" t="s">
        <v>69</v>
      </c>
      <c r="D832" s="54">
        <v>45781</v>
      </c>
      <c r="E832" s="55">
        <v>18.75</v>
      </c>
      <c r="F832" s="1" t="b">
        <f t="shared" si="23"/>
        <v>0</v>
      </c>
    </row>
    <row r="833" spans="1:6" x14ac:dyDescent="0.2">
      <c r="A833" s="1" t="s">
        <v>190</v>
      </c>
      <c r="B833" s="1" t="s">
        <v>155</v>
      </c>
      <c r="C833" s="1" t="s">
        <v>69</v>
      </c>
      <c r="D833" s="54">
        <v>45781</v>
      </c>
      <c r="E833" s="55">
        <v>16</v>
      </c>
      <c r="F833" s="1" t="b">
        <f t="shared" si="23"/>
        <v>0</v>
      </c>
    </row>
    <row r="834" spans="1:6" x14ac:dyDescent="0.2">
      <c r="A834" s="1" t="s">
        <v>173</v>
      </c>
      <c r="B834" s="1" t="s">
        <v>155</v>
      </c>
      <c r="C834" s="1" t="s">
        <v>70</v>
      </c>
      <c r="D834" s="54">
        <v>45781</v>
      </c>
      <c r="E834" s="55">
        <v>13.958333333333332</v>
      </c>
      <c r="F834" s="1" t="b">
        <f t="shared" si="23"/>
        <v>0</v>
      </c>
    </row>
    <row r="835" spans="1:6" x14ac:dyDescent="0.2">
      <c r="A835" s="1" t="s">
        <v>157</v>
      </c>
      <c r="B835" s="1" t="s">
        <v>155</v>
      </c>
      <c r="C835" s="1" t="s">
        <v>68</v>
      </c>
      <c r="D835" s="54">
        <v>45781</v>
      </c>
      <c r="E835" s="55">
        <v>11.875</v>
      </c>
      <c r="F835" s="1" t="b">
        <f t="shared" ref="F835:F879" si="24">IF(
  MAX(IF(($A$2:$A$2000=A835), $D$2:$D$2000)) = MAX(IF(($A$2:$A$2000=A835) * ($D$2:$D$2000=MAX(IF($A$2:$A$2000=A835, $D$2:$D$2000))), $E$2:$E$2000)),
  MAX(IF(($A$2:$A$2000=A835) * ($D$2:$D$2000=MAX(IF($A$2:$A$2000=A835, $D$2:$D$2000))), $E$2:$E$2000)) &gt;= $O$1,
  FALSE
)</f>
        <v>0</v>
      </c>
    </row>
    <row r="836" spans="1:6" x14ac:dyDescent="0.2">
      <c r="A836" s="1" t="s">
        <v>181</v>
      </c>
      <c r="B836" s="1" t="s">
        <v>155</v>
      </c>
      <c r="C836" s="1" t="s">
        <v>70</v>
      </c>
      <c r="D836" s="54">
        <v>45781</v>
      </c>
      <c r="E836" s="55">
        <v>0</v>
      </c>
      <c r="F836" s="1" t="b">
        <f t="shared" si="24"/>
        <v>0</v>
      </c>
    </row>
    <row r="837" spans="1:6" x14ac:dyDescent="0.2">
      <c r="A837" s="1" t="s">
        <v>332</v>
      </c>
      <c r="B837" s="1" t="s">
        <v>308</v>
      </c>
      <c r="C837" s="1" t="s">
        <v>68</v>
      </c>
      <c r="D837" s="54">
        <v>45782</v>
      </c>
      <c r="E837" s="55" t="s">
        <v>304</v>
      </c>
      <c r="F837" s="1" t="b">
        <f t="shared" si="24"/>
        <v>0</v>
      </c>
    </row>
    <row r="838" spans="1:6" x14ac:dyDescent="0.2">
      <c r="A838" s="1" t="s">
        <v>333</v>
      </c>
      <c r="B838" s="1" t="s">
        <v>308</v>
      </c>
      <c r="C838" s="1" t="s">
        <v>68</v>
      </c>
      <c r="D838" s="54">
        <v>45782</v>
      </c>
      <c r="E838" s="55" t="s">
        <v>304</v>
      </c>
      <c r="F838" s="1" t="b">
        <f t="shared" si="24"/>
        <v>0</v>
      </c>
    </row>
    <row r="839" spans="1:6" x14ac:dyDescent="0.2">
      <c r="A839" s="1" t="s">
        <v>334</v>
      </c>
      <c r="B839" s="1" t="s">
        <v>308</v>
      </c>
      <c r="C839" s="1" t="s">
        <v>70</v>
      </c>
      <c r="D839" s="54">
        <v>45782</v>
      </c>
      <c r="E839" s="55" t="s">
        <v>304</v>
      </c>
      <c r="F839" s="1" t="b">
        <f t="shared" si="24"/>
        <v>0</v>
      </c>
    </row>
    <row r="840" spans="1:6" x14ac:dyDescent="0.2">
      <c r="A840" s="1" t="s">
        <v>325</v>
      </c>
      <c r="B840" s="1" t="s">
        <v>308</v>
      </c>
      <c r="C840" s="1" t="s">
        <v>69</v>
      </c>
      <c r="D840" s="54">
        <v>45782</v>
      </c>
      <c r="E840" s="55">
        <v>45</v>
      </c>
      <c r="F840" s="1" t="b">
        <f t="shared" si="24"/>
        <v>0</v>
      </c>
    </row>
    <row r="841" spans="1:6" x14ac:dyDescent="0.2">
      <c r="A841" s="1" t="s">
        <v>314</v>
      </c>
      <c r="B841" s="1" t="s">
        <v>308</v>
      </c>
      <c r="C841" s="1" t="s">
        <v>70</v>
      </c>
      <c r="D841" s="54">
        <v>45782</v>
      </c>
      <c r="E841" s="55">
        <v>42.444444444444443</v>
      </c>
      <c r="F841" s="1" t="b">
        <f t="shared" si="24"/>
        <v>0</v>
      </c>
    </row>
    <row r="842" spans="1:6" x14ac:dyDescent="0.2">
      <c r="A842" s="1" t="s">
        <v>319</v>
      </c>
      <c r="B842" s="1" t="s">
        <v>308</v>
      </c>
      <c r="C842" s="1" t="s">
        <v>69</v>
      </c>
      <c r="D842" s="54">
        <v>45782</v>
      </c>
      <c r="E842" s="55">
        <v>41.666666666666671</v>
      </c>
      <c r="F842" s="1" t="b">
        <f t="shared" si="24"/>
        <v>0</v>
      </c>
    </row>
    <row r="843" spans="1:6" x14ac:dyDescent="0.2">
      <c r="A843" s="1" t="s">
        <v>310</v>
      </c>
      <c r="B843" s="1" t="s">
        <v>308</v>
      </c>
      <c r="C843" s="1" t="s">
        <v>70</v>
      </c>
      <c r="D843" s="54">
        <v>45782</v>
      </c>
      <c r="E843" s="55">
        <v>39.857142857142861</v>
      </c>
      <c r="F843" s="1" t="b">
        <f t="shared" si="24"/>
        <v>0</v>
      </c>
    </row>
    <row r="844" spans="1:6" x14ac:dyDescent="0.2">
      <c r="A844" s="1" t="s">
        <v>311</v>
      </c>
      <c r="B844" s="1" t="s">
        <v>308</v>
      </c>
      <c r="C844" s="1" t="s">
        <v>68</v>
      </c>
      <c r="D844" s="54">
        <v>45782</v>
      </c>
      <c r="E844" s="55">
        <v>35.666666666666671</v>
      </c>
      <c r="F844" s="1" t="b">
        <f t="shared" si="24"/>
        <v>0</v>
      </c>
    </row>
    <row r="845" spans="1:6" x14ac:dyDescent="0.2">
      <c r="A845" s="1" t="s">
        <v>309</v>
      </c>
      <c r="B845" s="1" t="s">
        <v>308</v>
      </c>
      <c r="C845" s="1" t="s">
        <v>68</v>
      </c>
      <c r="D845" s="54">
        <v>45782</v>
      </c>
      <c r="E845" s="55">
        <v>28.277777777777779</v>
      </c>
      <c r="F845" s="1" t="b">
        <f t="shared" si="24"/>
        <v>0</v>
      </c>
    </row>
    <row r="846" spans="1:6" x14ac:dyDescent="0.2">
      <c r="A846" s="1" t="s">
        <v>307</v>
      </c>
      <c r="B846" s="1" t="s">
        <v>308</v>
      </c>
      <c r="C846" s="1" t="s">
        <v>70</v>
      </c>
      <c r="D846" s="54">
        <v>45782</v>
      </c>
      <c r="E846" s="55">
        <v>28.222222222222221</v>
      </c>
      <c r="F846" s="1" t="b">
        <f t="shared" si="24"/>
        <v>0</v>
      </c>
    </row>
    <row r="847" spans="1:6" x14ac:dyDescent="0.2">
      <c r="A847" s="1" t="s">
        <v>316</v>
      </c>
      <c r="B847" s="1" t="s">
        <v>308</v>
      </c>
      <c r="C847" s="1" t="s">
        <v>69</v>
      </c>
      <c r="D847" s="54">
        <v>45782</v>
      </c>
      <c r="E847" s="55">
        <v>26.25</v>
      </c>
      <c r="F847" s="1" t="b">
        <f t="shared" si="24"/>
        <v>0</v>
      </c>
    </row>
    <row r="848" spans="1:6" x14ac:dyDescent="0.2">
      <c r="A848" s="1" t="s">
        <v>321</v>
      </c>
      <c r="B848" s="1" t="s">
        <v>308</v>
      </c>
      <c r="C848" s="1" t="s">
        <v>70</v>
      </c>
      <c r="D848" s="54">
        <v>45782</v>
      </c>
      <c r="E848" s="55">
        <v>25.583333333333336</v>
      </c>
      <c r="F848" s="1" t="b">
        <f t="shared" si="24"/>
        <v>0</v>
      </c>
    </row>
    <row r="849" spans="1:6" x14ac:dyDescent="0.2">
      <c r="A849" s="1" t="s">
        <v>320</v>
      </c>
      <c r="B849" s="1" t="s">
        <v>308</v>
      </c>
      <c r="C849" s="1" t="s">
        <v>69</v>
      </c>
      <c r="D849" s="54">
        <v>45782</v>
      </c>
      <c r="E849" s="55">
        <v>25</v>
      </c>
      <c r="F849" s="1" t="b">
        <f t="shared" si="24"/>
        <v>0</v>
      </c>
    </row>
    <row r="850" spans="1:6" x14ac:dyDescent="0.2">
      <c r="A850" s="1" t="s">
        <v>312</v>
      </c>
      <c r="B850" s="1" t="s">
        <v>308</v>
      </c>
      <c r="C850" s="1" t="s">
        <v>68</v>
      </c>
      <c r="D850" s="54">
        <v>45782</v>
      </c>
      <c r="E850" s="55">
        <v>22.375</v>
      </c>
      <c r="F850" s="1" t="b">
        <f t="shared" si="24"/>
        <v>0</v>
      </c>
    </row>
    <row r="851" spans="1:6" x14ac:dyDescent="0.2">
      <c r="A851" s="1" t="s">
        <v>317</v>
      </c>
      <c r="B851" s="1" t="s">
        <v>308</v>
      </c>
      <c r="C851" s="1" t="s">
        <v>70</v>
      </c>
      <c r="D851" s="54">
        <v>45782</v>
      </c>
      <c r="E851" s="55">
        <v>22.125</v>
      </c>
      <c r="F851" s="1" t="b">
        <f t="shared" si="24"/>
        <v>0</v>
      </c>
    </row>
    <row r="852" spans="1:6" x14ac:dyDescent="0.2">
      <c r="A852" s="1" t="s">
        <v>313</v>
      </c>
      <c r="B852" s="1" t="s">
        <v>308</v>
      </c>
      <c r="C852" s="1" t="s">
        <v>69</v>
      </c>
      <c r="D852" s="54">
        <v>45782</v>
      </c>
      <c r="E852" s="55">
        <v>21.333333333333329</v>
      </c>
      <c r="F852" s="1" t="b">
        <f t="shared" si="24"/>
        <v>0</v>
      </c>
    </row>
    <row r="853" spans="1:6" x14ac:dyDescent="0.2">
      <c r="A853" s="1" t="s">
        <v>322</v>
      </c>
      <c r="B853" s="1" t="s">
        <v>308</v>
      </c>
      <c r="D853" s="54">
        <v>45782</v>
      </c>
      <c r="E853" s="55">
        <v>15</v>
      </c>
      <c r="F853" s="1" t="b">
        <f t="shared" si="24"/>
        <v>0</v>
      </c>
    </row>
    <row r="854" spans="1:6" x14ac:dyDescent="0.2">
      <c r="A854" s="1" t="s">
        <v>315</v>
      </c>
      <c r="B854" s="1" t="s">
        <v>308</v>
      </c>
      <c r="C854" s="1" t="s">
        <v>68</v>
      </c>
      <c r="D854" s="54">
        <v>45782</v>
      </c>
      <c r="E854" s="55">
        <v>14.5</v>
      </c>
      <c r="F854" s="1" t="b">
        <f t="shared" si="24"/>
        <v>0</v>
      </c>
    </row>
    <row r="855" spans="1:6" x14ac:dyDescent="0.2">
      <c r="A855" s="1" t="s">
        <v>318</v>
      </c>
      <c r="B855" s="1" t="s">
        <v>308</v>
      </c>
      <c r="C855" s="1" t="s">
        <v>69</v>
      </c>
      <c r="D855" s="54">
        <v>45782</v>
      </c>
      <c r="E855" s="55">
        <v>12.5</v>
      </c>
      <c r="F855" s="1" t="b">
        <f t="shared" si="24"/>
        <v>0</v>
      </c>
    </row>
    <row r="856" spans="1:6" x14ac:dyDescent="0.2">
      <c r="A856" s="1" t="s">
        <v>323</v>
      </c>
      <c r="B856" s="1" t="s">
        <v>308</v>
      </c>
      <c r="C856" s="1" t="s">
        <v>68</v>
      </c>
      <c r="D856" s="54">
        <v>45782</v>
      </c>
      <c r="E856" s="55">
        <v>11</v>
      </c>
      <c r="F856" s="1" t="b">
        <f t="shared" si="24"/>
        <v>0</v>
      </c>
    </row>
    <row r="857" spans="1:6" x14ac:dyDescent="0.2">
      <c r="A857" s="1" t="s">
        <v>324</v>
      </c>
      <c r="B857" s="1" t="s">
        <v>308</v>
      </c>
      <c r="C857" s="1" t="s">
        <v>69</v>
      </c>
      <c r="D857" s="54">
        <v>45782</v>
      </c>
      <c r="E857" s="55">
        <v>0</v>
      </c>
      <c r="F857" s="1" t="b">
        <f t="shared" si="24"/>
        <v>0</v>
      </c>
    </row>
    <row r="858" spans="1:6" x14ac:dyDescent="0.2">
      <c r="A858" s="1" t="s">
        <v>135</v>
      </c>
      <c r="B858" s="1" t="s">
        <v>110</v>
      </c>
      <c r="C858" s="1" t="s">
        <v>69</v>
      </c>
      <c r="D858" s="54">
        <v>45782</v>
      </c>
      <c r="E858" s="55" t="s">
        <v>304</v>
      </c>
      <c r="F858" s="1" t="b">
        <f t="shared" si="24"/>
        <v>0</v>
      </c>
    </row>
    <row r="859" spans="1:6" x14ac:dyDescent="0.2">
      <c r="A859" s="1" t="s">
        <v>140</v>
      </c>
      <c r="B859" s="1" t="s">
        <v>110</v>
      </c>
      <c r="C859" s="1" t="s">
        <v>68</v>
      </c>
      <c r="D859" s="54">
        <v>45782</v>
      </c>
      <c r="E859" s="55" t="s">
        <v>304</v>
      </c>
      <c r="F859" s="1" t="b">
        <f t="shared" si="24"/>
        <v>0</v>
      </c>
    </row>
    <row r="860" spans="1:6" x14ac:dyDescent="0.2">
      <c r="A860" s="1" t="s">
        <v>142</v>
      </c>
      <c r="B860" s="1" t="s">
        <v>110</v>
      </c>
      <c r="C860" s="1" t="s">
        <v>70</v>
      </c>
      <c r="D860" s="54">
        <v>45782</v>
      </c>
      <c r="E860" s="55" t="s">
        <v>304</v>
      </c>
      <c r="F860" s="1" t="b">
        <f t="shared" si="24"/>
        <v>0</v>
      </c>
    </row>
    <row r="861" spans="1:6" x14ac:dyDescent="0.2">
      <c r="A861" s="1" t="s">
        <v>145</v>
      </c>
      <c r="B861" s="1" t="s">
        <v>110</v>
      </c>
      <c r="C861" s="1" t="s">
        <v>70</v>
      </c>
      <c r="D861" s="54">
        <v>45782</v>
      </c>
      <c r="E861" s="55" t="s">
        <v>304</v>
      </c>
      <c r="F861" s="1" t="b">
        <f t="shared" si="24"/>
        <v>0</v>
      </c>
    </row>
    <row r="862" spans="1:6" x14ac:dyDescent="0.2">
      <c r="A862" s="1" t="s">
        <v>147</v>
      </c>
      <c r="B862" s="1" t="s">
        <v>110</v>
      </c>
      <c r="C862" s="1" t="s">
        <v>70</v>
      </c>
      <c r="D862" s="54">
        <v>45782</v>
      </c>
      <c r="E862" s="55" t="s">
        <v>304</v>
      </c>
      <c r="F862" s="1" t="b">
        <f t="shared" si="24"/>
        <v>0</v>
      </c>
    </row>
    <row r="863" spans="1:6" x14ac:dyDescent="0.2">
      <c r="A863" s="1" t="s">
        <v>149</v>
      </c>
      <c r="B863" s="1" t="s">
        <v>110</v>
      </c>
      <c r="C863" s="1" t="s">
        <v>70</v>
      </c>
      <c r="D863" s="54">
        <v>45782</v>
      </c>
      <c r="E863" s="55" t="s">
        <v>304</v>
      </c>
      <c r="F863" s="1" t="b">
        <f t="shared" si="24"/>
        <v>0</v>
      </c>
    </row>
    <row r="864" spans="1:6" x14ac:dyDescent="0.2">
      <c r="A864" s="1" t="s">
        <v>150</v>
      </c>
      <c r="B864" s="1" t="s">
        <v>110</v>
      </c>
      <c r="C864" s="1" t="s">
        <v>70</v>
      </c>
      <c r="D864" s="54">
        <v>45782</v>
      </c>
      <c r="E864" s="55" t="s">
        <v>304</v>
      </c>
      <c r="F864" s="1" t="b">
        <f t="shared" si="24"/>
        <v>0</v>
      </c>
    </row>
    <row r="865" spans="1:6" x14ac:dyDescent="0.2">
      <c r="A865" s="1" t="s">
        <v>111</v>
      </c>
      <c r="B865" s="1" t="s">
        <v>110</v>
      </c>
      <c r="C865" s="1" t="s">
        <v>69</v>
      </c>
      <c r="D865" s="54">
        <v>45782</v>
      </c>
      <c r="E865" s="55">
        <v>46.25</v>
      </c>
      <c r="F865" s="1" t="b">
        <f t="shared" si="24"/>
        <v>0</v>
      </c>
    </row>
    <row r="866" spans="1:6" x14ac:dyDescent="0.2">
      <c r="A866" s="1" t="s">
        <v>112</v>
      </c>
      <c r="B866" s="1" t="s">
        <v>110</v>
      </c>
      <c r="C866" s="1" t="s">
        <v>70</v>
      </c>
      <c r="D866" s="54">
        <v>45782</v>
      </c>
      <c r="E866" s="55">
        <v>42.125</v>
      </c>
      <c r="F866" s="1" t="b">
        <f t="shared" si="24"/>
        <v>0</v>
      </c>
    </row>
    <row r="867" spans="1:6" x14ac:dyDescent="0.2">
      <c r="A867" s="1" t="s">
        <v>113</v>
      </c>
      <c r="B867" s="1" t="s">
        <v>110</v>
      </c>
      <c r="C867" s="1" t="s">
        <v>68</v>
      </c>
      <c r="D867" s="54">
        <v>45782</v>
      </c>
      <c r="E867" s="55">
        <v>39.75</v>
      </c>
      <c r="F867" s="1" t="b">
        <f t="shared" si="24"/>
        <v>0</v>
      </c>
    </row>
    <row r="868" spans="1:6" x14ac:dyDescent="0.2">
      <c r="A868" s="1" t="s">
        <v>114</v>
      </c>
      <c r="B868" s="1" t="s">
        <v>110</v>
      </c>
      <c r="C868" s="1" t="s">
        <v>70</v>
      </c>
      <c r="D868" s="54">
        <v>45782</v>
      </c>
      <c r="E868" s="55">
        <v>38.5</v>
      </c>
      <c r="F868" s="1" t="b">
        <f t="shared" si="24"/>
        <v>0</v>
      </c>
    </row>
    <row r="869" spans="1:6" x14ac:dyDescent="0.2">
      <c r="A869" s="1" t="s">
        <v>132</v>
      </c>
      <c r="B869" s="1" t="s">
        <v>110</v>
      </c>
      <c r="C869" s="1" t="s">
        <v>68</v>
      </c>
      <c r="D869" s="54">
        <v>45782</v>
      </c>
      <c r="E869" s="55">
        <v>34.75</v>
      </c>
      <c r="F869" s="1" t="b">
        <f t="shared" si="24"/>
        <v>0</v>
      </c>
    </row>
    <row r="870" spans="1:6" x14ac:dyDescent="0.2">
      <c r="A870" s="1" t="s">
        <v>115</v>
      </c>
      <c r="B870" s="1" t="s">
        <v>110</v>
      </c>
      <c r="C870" s="1" t="s">
        <v>68</v>
      </c>
      <c r="D870" s="54">
        <v>45782</v>
      </c>
      <c r="E870" s="55">
        <v>33</v>
      </c>
      <c r="F870" s="1" t="b">
        <f t="shared" si="24"/>
        <v>0</v>
      </c>
    </row>
    <row r="871" spans="1:6" x14ac:dyDescent="0.2">
      <c r="A871" s="1" t="s">
        <v>109</v>
      </c>
      <c r="B871" s="1" t="s">
        <v>110</v>
      </c>
      <c r="C871" s="1" t="s">
        <v>69</v>
      </c>
      <c r="D871" s="54">
        <v>45782</v>
      </c>
      <c r="E871" s="55">
        <v>32</v>
      </c>
      <c r="F871" s="1" t="b">
        <f t="shared" si="24"/>
        <v>0</v>
      </c>
    </row>
    <row r="872" spans="1:6" x14ac:dyDescent="0.2">
      <c r="A872" s="1" t="s">
        <v>146</v>
      </c>
      <c r="B872" s="1" t="s">
        <v>110</v>
      </c>
      <c r="C872" s="1" t="s">
        <v>69</v>
      </c>
      <c r="D872" s="54">
        <v>45782</v>
      </c>
      <c r="E872" s="55">
        <v>30</v>
      </c>
      <c r="F872" s="1" t="b">
        <f t="shared" si="24"/>
        <v>0</v>
      </c>
    </row>
    <row r="873" spans="1:6" x14ac:dyDescent="0.2">
      <c r="A873" s="1" t="s">
        <v>116</v>
      </c>
      <c r="B873" s="1" t="s">
        <v>110</v>
      </c>
      <c r="C873" s="1" t="s">
        <v>68</v>
      </c>
      <c r="D873" s="54">
        <v>45782</v>
      </c>
      <c r="E873" s="55">
        <v>25.888888888888889</v>
      </c>
      <c r="F873" s="1" t="b">
        <f t="shared" si="24"/>
        <v>0</v>
      </c>
    </row>
    <row r="874" spans="1:6" x14ac:dyDescent="0.2">
      <c r="A874" s="1" t="s">
        <v>117</v>
      </c>
      <c r="B874" s="1" t="s">
        <v>110</v>
      </c>
      <c r="C874" s="1" t="s">
        <v>69</v>
      </c>
      <c r="D874" s="54">
        <v>45782</v>
      </c>
      <c r="E874" s="55">
        <v>25.5</v>
      </c>
      <c r="F874" s="1" t="b">
        <f t="shared" si="24"/>
        <v>0</v>
      </c>
    </row>
    <row r="875" spans="1:6" x14ac:dyDescent="0.2">
      <c r="A875" s="1" t="s">
        <v>118</v>
      </c>
      <c r="B875" s="1" t="s">
        <v>110</v>
      </c>
      <c r="C875" s="1" t="s">
        <v>68</v>
      </c>
      <c r="D875" s="54">
        <v>45782</v>
      </c>
      <c r="E875" s="55">
        <v>18</v>
      </c>
      <c r="F875" s="1" t="b">
        <f t="shared" si="24"/>
        <v>0</v>
      </c>
    </row>
    <row r="876" spans="1:6" x14ac:dyDescent="0.2">
      <c r="A876" s="1" t="s">
        <v>119</v>
      </c>
      <c r="B876" s="1" t="s">
        <v>110</v>
      </c>
      <c r="C876" s="1" t="s">
        <v>70</v>
      </c>
      <c r="D876" s="54">
        <v>45782</v>
      </c>
      <c r="E876" s="55">
        <v>16.5</v>
      </c>
      <c r="F876" s="1" t="b">
        <f t="shared" si="24"/>
        <v>0</v>
      </c>
    </row>
    <row r="877" spans="1:6" x14ac:dyDescent="0.2">
      <c r="A877" s="1" t="s">
        <v>122</v>
      </c>
      <c r="B877" s="1" t="s">
        <v>110</v>
      </c>
      <c r="C877" s="1" t="s">
        <v>68</v>
      </c>
      <c r="D877" s="54">
        <v>45782</v>
      </c>
      <c r="E877" s="55">
        <v>10.9</v>
      </c>
      <c r="F877" s="1" t="b">
        <f t="shared" si="24"/>
        <v>0</v>
      </c>
    </row>
    <row r="878" spans="1:6" x14ac:dyDescent="0.2">
      <c r="A878" s="1" t="s">
        <v>121</v>
      </c>
      <c r="B878" s="1" t="s">
        <v>110</v>
      </c>
      <c r="C878" s="1" t="s">
        <v>69</v>
      </c>
      <c r="D878" s="54">
        <v>45782</v>
      </c>
      <c r="E878" s="55">
        <v>8.3333333333333321</v>
      </c>
      <c r="F878" s="1" t="b">
        <f t="shared" si="24"/>
        <v>0</v>
      </c>
    </row>
    <row r="879" spans="1:6" x14ac:dyDescent="0.2">
      <c r="A879" s="1" t="s">
        <v>123</v>
      </c>
      <c r="B879" s="1" t="s">
        <v>110</v>
      </c>
      <c r="C879" s="1" t="s">
        <v>70</v>
      </c>
      <c r="D879" s="54">
        <v>45782</v>
      </c>
      <c r="E879" s="55">
        <v>4</v>
      </c>
      <c r="F879" s="1" t="b">
        <f t="shared" si="24"/>
        <v>0</v>
      </c>
    </row>
    <row r="880" spans="1:6" x14ac:dyDescent="0.2">
      <c r="A880" s="1" t="s">
        <v>133</v>
      </c>
      <c r="B880" s="1" t="s">
        <v>94</v>
      </c>
      <c r="C880" s="1" t="s">
        <v>68</v>
      </c>
      <c r="D880" s="54">
        <v>45782</v>
      </c>
      <c r="E880" s="55" t="s">
        <v>304</v>
      </c>
    </row>
    <row r="881" spans="1:5" x14ac:dyDescent="0.2">
      <c r="A881" s="1" t="s">
        <v>134</v>
      </c>
      <c r="B881" s="1" t="s">
        <v>94</v>
      </c>
      <c r="C881" s="1" t="s">
        <v>68</v>
      </c>
      <c r="D881" s="54">
        <v>45782</v>
      </c>
      <c r="E881" s="55" t="s">
        <v>304</v>
      </c>
    </row>
    <row r="882" spans="1:5" x14ac:dyDescent="0.2">
      <c r="A882" s="1" t="s">
        <v>136</v>
      </c>
      <c r="B882" s="1" t="s">
        <v>94</v>
      </c>
      <c r="C882" s="1" t="s">
        <v>70</v>
      </c>
      <c r="D882" s="54">
        <v>45782</v>
      </c>
      <c r="E882" s="55" t="s">
        <v>304</v>
      </c>
    </row>
    <row r="883" spans="1:5" x14ac:dyDescent="0.2">
      <c r="A883" s="1" t="s">
        <v>137</v>
      </c>
      <c r="B883" s="1" t="s">
        <v>94</v>
      </c>
      <c r="C883" s="1" t="s">
        <v>70</v>
      </c>
      <c r="D883" s="54">
        <v>45782</v>
      </c>
      <c r="E883" s="55" t="s">
        <v>304</v>
      </c>
    </row>
    <row r="884" spans="1:5" x14ac:dyDescent="0.2">
      <c r="A884" s="1" t="s">
        <v>138</v>
      </c>
      <c r="B884" s="1" t="s">
        <v>94</v>
      </c>
      <c r="C884" s="1" t="s">
        <v>68</v>
      </c>
      <c r="D884" s="54">
        <v>45782</v>
      </c>
      <c r="E884" s="55" t="s">
        <v>304</v>
      </c>
    </row>
    <row r="885" spans="1:5" x14ac:dyDescent="0.2">
      <c r="A885" s="1" t="s">
        <v>139</v>
      </c>
      <c r="B885" s="1" t="s">
        <v>94</v>
      </c>
      <c r="C885" s="1" t="s">
        <v>69</v>
      </c>
      <c r="D885" s="54">
        <v>45782</v>
      </c>
      <c r="E885" s="55" t="s">
        <v>304</v>
      </c>
    </row>
    <row r="886" spans="1:5" x14ac:dyDescent="0.2">
      <c r="A886" s="1" t="s">
        <v>143</v>
      </c>
      <c r="B886" s="1" t="s">
        <v>94</v>
      </c>
      <c r="C886" s="1" t="s">
        <v>69</v>
      </c>
      <c r="D886" s="54">
        <v>45782</v>
      </c>
      <c r="E886" s="55" t="s">
        <v>304</v>
      </c>
    </row>
    <row r="887" spans="1:5" x14ac:dyDescent="0.2">
      <c r="A887" s="1" t="s">
        <v>144</v>
      </c>
      <c r="B887" s="1" t="s">
        <v>94</v>
      </c>
      <c r="C887" s="1" t="s">
        <v>70</v>
      </c>
      <c r="D887" s="54">
        <v>45782</v>
      </c>
      <c r="E887" s="55" t="s">
        <v>304</v>
      </c>
    </row>
    <row r="888" spans="1:5" x14ac:dyDescent="0.2">
      <c r="A888" s="1" t="s">
        <v>148</v>
      </c>
      <c r="B888" s="1" t="s">
        <v>94</v>
      </c>
      <c r="C888" s="1" t="s">
        <v>70</v>
      </c>
      <c r="D888" s="54">
        <v>45782</v>
      </c>
      <c r="E888" s="55" t="s">
        <v>304</v>
      </c>
    </row>
    <row r="889" spans="1:5" x14ac:dyDescent="0.2">
      <c r="A889" s="1" t="s">
        <v>124</v>
      </c>
      <c r="B889" s="1" t="s">
        <v>94</v>
      </c>
      <c r="C889" s="1" t="s">
        <v>70</v>
      </c>
      <c r="D889" s="54">
        <v>45782</v>
      </c>
      <c r="E889" s="55">
        <v>54.388888888888886</v>
      </c>
    </row>
    <row r="890" spans="1:5" x14ac:dyDescent="0.2">
      <c r="A890" s="1" t="s">
        <v>96</v>
      </c>
      <c r="B890" s="1" t="s">
        <v>94</v>
      </c>
      <c r="C890" s="1" t="s">
        <v>69</v>
      </c>
      <c r="D890" s="54">
        <v>45782</v>
      </c>
      <c r="E890" s="55">
        <v>53.5</v>
      </c>
    </row>
    <row r="891" spans="1:5" x14ac:dyDescent="0.2">
      <c r="A891" s="1" t="s">
        <v>97</v>
      </c>
      <c r="B891" s="1" t="s">
        <v>94</v>
      </c>
      <c r="C891" s="1" t="s">
        <v>68</v>
      </c>
      <c r="D891" s="54">
        <v>45782</v>
      </c>
      <c r="E891" s="55">
        <v>50.444444444444443</v>
      </c>
    </row>
    <row r="892" spans="1:5" x14ac:dyDescent="0.2">
      <c r="A892" s="1" t="s">
        <v>98</v>
      </c>
      <c r="B892" s="1" t="s">
        <v>94</v>
      </c>
      <c r="C892" s="1" t="s">
        <v>68</v>
      </c>
      <c r="D892" s="54">
        <v>45782</v>
      </c>
      <c r="E892" s="55">
        <v>47.666666666666664</v>
      </c>
    </row>
    <row r="893" spans="1:5" x14ac:dyDescent="0.2">
      <c r="A893" s="1" t="s">
        <v>108</v>
      </c>
      <c r="B893" s="1" t="s">
        <v>94</v>
      </c>
      <c r="C893" s="1" t="s">
        <v>69</v>
      </c>
      <c r="D893" s="54">
        <v>45782</v>
      </c>
      <c r="E893" s="55">
        <v>40</v>
      </c>
    </row>
    <row r="894" spans="1:5" x14ac:dyDescent="0.2">
      <c r="A894" s="1" t="s">
        <v>95</v>
      </c>
      <c r="B894" s="1" t="s">
        <v>94</v>
      </c>
      <c r="C894" s="1" t="s">
        <v>69</v>
      </c>
      <c r="D894" s="54">
        <v>45782</v>
      </c>
      <c r="E894" s="55">
        <v>39.5</v>
      </c>
    </row>
    <row r="895" spans="1:5" x14ac:dyDescent="0.2">
      <c r="A895" s="1" t="s">
        <v>99</v>
      </c>
      <c r="B895" s="1" t="s">
        <v>94</v>
      </c>
      <c r="C895" s="1" t="s">
        <v>70</v>
      </c>
      <c r="D895" s="54">
        <v>45782</v>
      </c>
      <c r="E895" s="55">
        <v>36</v>
      </c>
    </row>
    <row r="896" spans="1:5" x14ac:dyDescent="0.2">
      <c r="A896" s="1" t="s">
        <v>102</v>
      </c>
      <c r="B896" s="1" t="s">
        <v>94</v>
      </c>
      <c r="C896" s="1" t="s">
        <v>70</v>
      </c>
      <c r="D896" s="54">
        <v>45782</v>
      </c>
      <c r="E896" s="55">
        <v>28</v>
      </c>
    </row>
    <row r="897" spans="1:5" x14ac:dyDescent="0.2">
      <c r="A897" s="1" t="s">
        <v>103</v>
      </c>
      <c r="B897" s="1" t="s">
        <v>94</v>
      </c>
      <c r="C897" s="1" t="s">
        <v>70</v>
      </c>
      <c r="D897" s="54">
        <v>45782</v>
      </c>
      <c r="E897" s="55">
        <v>27</v>
      </c>
    </row>
    <row r="898" spans="1:5" x14ac:dyDescent="0.2">
      <c r="A898" s="1" t="s">
        <v>100</v>
      </c>
      <c r="B898" s="1" t="s">
        <v>94</v>
      </c>
      <c r="C898" s="1" t="s">
        <v>69</v>
      </c>
      <c r="D898" s="54">
        <v>45782</v>
      </c>
      <c r="E898" s="55">
        <v>26.833333333333332</v>
      </c>
    </row>
    <row r="899" spans="1:5" x14ac:dyDescent="0.2">
      <c r="A899" s="1" t="s">
        <v>101</v>
      </c>
      <c r="B899" s="1" t="s">
        <v>94</v>
      </c>
      <c r="C899" s="1" t="s">
        <v>68</v>
      </c>
      <c r="D899" s="54">
        <v>45782</v>
      </c>
      <c r="E899" s="55">
        <v>25.833333333333332</v>
      </c>
    </row>
    <row r="900" spans="1:5" x14ac:dyDescent="0.2">
      <c r="A900" s="1" t="s">
        <v>141</v>
      </c>
      <c r="B900" s="1" t="s">
        <v>94</v>
      </c>
      <c r="C900" s="1" t="s">
        <v>69</v>
      </c>
      <c r="D900" s="54">
        <v>45782</v>
      </c>
      <c r="E900" s="55">
        <v>25</v>
      </c>
    </row>
    <row r="901" spans="1:5" x14ac:dyDescent="0.2">
      <c r="A901" s="1" t="s">
        <v>105</v>
      </c>
      <c r="B901" s="1" t="s">
        <v>94</v>
      </c>
      <c r="C901" s="1" t="s">
        <v>69</v>
      </c>
      <c r="D901" s="54">
        <v>45782</v>
      </c>
      <c r="E901" s="55">
        <v>25</v>
      </c>
    </row>
    <row r="902" spans="1:5" x14ac:dyDescent="0.2">
      <c r="A902" s="1" t="s">
        <v>107</v>
      </c>
      <c r="B902" s="1" t="s">
        <v>94</v>
      </c>
      <c r="C902" s="1" t="s">
        <v>69</v>
      </c>
      <c r="D902" s="54">
        <v>45782</v>
      </c>
      <c r="E902" s="55">
        <v>18.571428571428569</v>
      </c>
    </row>
    <row r="903" spans="1:5" x14ac:dyDescent="0.2">
      <c r="A903" s="1" t="s">
        <v>104</v>
      </c>
      <c r="B903" s="1" t="s">
        <v>94</v>
      </c>
      <c r="C903" s="1" t="s">
        <v>70</v>
      </c>
      <c r="D903" s="54">
        <v>45782</v>
      </c>
      <c r="E903" s="55">
        <v>12.5</v>
      </c>
    </row>
    <row r="904" spans="1:5" x14ac:dyDescent="0.2">
      <c r="A904" s="1" t="s">
        <v>106</v>
      </c>
      <c r="B904" s="1" t="s">
        <v>94</v>
      </c>
      <c r="C904" s="1" t="s">
        <v>70</v>
      </c>
      <c r="D904" s="54">
        <v>45782</v>
      </c>
      <c r="E904" s="55">
        <v>10.571428571428571</v>
      </c>
    </row>
    <row r="905" spans="1:5" x14ac:dyDescent="0.2">
      <c r="A905" s="1" t="s">
        <v>296</v>
      </c>
      <c r="B905" s="1" t="s">
        <v>279</v>
      </c>
      <c r="C905" s="1" t="s">
        <v>69</v>
      </c>
      <c r="D905" s="54">
        <v>45782</v>
      </c>
      <c r="E905" s="55" t="s">
        <v>304</v>
      </c>
    </row>
    <row r="906" spans="1:5" x14ac:dyDescent="0.2">
      <c r="A906" s="1" t="s">
        <v>298</v>
      </c>
      <c r="B906" s="1" t="s">
        <v>279</v>
      </c>
      <c r="C906" s="1" t="s">
        <v>68</v>
      </c>
      <c r="D906" s="54">
        <v>45782</v>
      </c>
      <c r="E906" s="55" t="s">
        <v>304</v>
      </c>
    </row>
    <row r="907" spans="1:5" x14ac:dyDescent="0.2">
      <c r="A907" s="1" t="s">
        <v>299</v>
      </c>
      <c r="B907" s="1" t="s">
        <v>279</v>
      </c>
      <c r="C907" s="1" t="s">
        <v>69</v>
      </c>
      <c r="D907" s="54">
        <v>45782</v>
      </c>
      <c r="E907" s="55" t="s">
        <v>304</v>
      </c>
    </row>
    <row r="908" spans="1:5" x14ac:dyDescent="0.2">
      <c r="A908" s="1" t="s">
        <v>278</v>
      </c>
      <c r="B908" s="1" t="s">
        <v>279</v>
      </c>
      <c r="C908" s="1" t="s">
        <v>69</v>
      </c>
      <c r="D908" s="54">
        <v>45782</v>
      </c>
      <c r="E908" s="55">
        <v>45.611111111111114</v>
      </c>
    </row>
    <row r="909" spans="1:5" x14ac:dyDescent="0.2">
      <c r="A909" s="1" t="s">
        <v>301</v>
      </c>
      <c r="B909" s="1" t="s">
        <v>279</v>
      </c>
      <c r="C909" s="1" t="s">
        <v>70</v>
      </c>
      <c r="D909" s="54">
        <v>45782</v>
      </c>
      <c r="E909" s="55">
        <v>40</v>
      </c>
    </row>
    <row r="910" spans="1:5" x14ac:dyDescent="0.2">
      <c r="A910" s="1" t="s">
        <v>280</v>
      </c>
      <c r="B910" s="1" t="s">
        <v>279</v>
      </c>
      <c r="C910" s="1" t="s">
        <v>69</v>
      </c>
      <c r="D910" s="54">
        <v>45782</v>
      </c>
      <c r="E910" s="55">
        <v>38.963636363636368</v>
      </c>
    </row>
    <row r="911" spans="1:5" x14ac:dyDescent="0.2">
      <c r="A911" s="1" t="s">
        <v>282</v>
      </c>
      <c r="B911" s="1" t="s">
        <v>279</v>
      </c>
      <c r="C911" s="1" t="s">
        <v>69</v>
      </c>
      <c r="D911" s="54">
        <v>45782</v>
      </c>
      <c r="E911" s="55">
        <v>38.5</v>
      </c>
    </row>
    <row r="912" spans="1:5" x14ac:dyDescent="0.2">
      <c r="A912" s="1" t="s">
        <v>281</v>
      </c>
      <c r="B912" s="1" t="s">
        <v>279</v>
      </c>
      <c r="C912" s="1" t="s">
        <v>68</v>
      </c>
      <c r="D912" s="54">
        <v>45782</v>
      </c>
      <c r="E912" s="55">
        <v>36.373737373737377</v>
      </c>
    </row>
    <row r="913" spans="1:5" x14ac:dyDescent="0.2">
      <c r="A913" s="1" t="s">
        <v>294</v>
      </c>
      <c r="B913" s="1" t="s">
        <v>279</v>
      </c>
      <c r="C913" s="1" t="s">
        <v>70</v>
      </c>
      <c r="D913" s="54">
        <v>45782</v>
      </c>
      <c r="E913" s="55">
        <v>35.454545454545453</v>
      </c>
    </row>
    <row r="914" spans="1:5" x14ac:dyDescent="0.2">
      <c r="A914" s="1" t="s">
        <v>287</v>
      </c>
      <c r="B914" s="1" t="s">
        <v>279</v>
      </c>
      <c r="C914" s="1" t="s">
        <v>70</v>
      </c>
      <c r="D914" s="54">
        <v>45782</v>
      </c>
      <c r="E914" s="55">
        <v>33.922077922077925</v>
      </c>
    </row>
    <row r="915" spans="1:5" x14ac:dyDescent="0.2">
      <c r="A915" s="1" t="s">
        <v>289</v>
      </c>
      <c r="B915" s="1" t="s">
        <v>279</v>
      </c>
      <c r="C915" s="1" t="s">
        <v>70</v>
      </c>
      <c r="D915" s="54">
        <v>45782</v>
      </c>
      <c r="E915" s="55">
        <v>31</v>
      </c>
    </row>
    <row r="916" spans="1:5" x14ac:dyDescent="0.2">
      <c r="A916" s="1" t="s">
        <v>284</v>
      </c>
      <c r="B916" s="1" t="s">
        <v>279</v>
      </c>
      <c r="C916" s="1" t="s">
        <v>68</v>
      </c>
      <c r="D916" s="54">
        <v>45782</v>
      </c>
      <c r="E916" s="55">
        <v>30.875</v>
      </c>
    </row>
    <row r="917" spans="1:5" x14ac:dyDescent="0.2">
      <c r="A917" s="1" t="s">
        <v>286</v>
      </c>
      <c r="B917" s="1" t="s">
        <v>279</v>
      </c>
      <c r="C917" s="1" t="s">
        <v>68</v>
      </c>
      <c r="D917" s="54">
        <v>45782</v>
      </c>
      <c r="E917" s="55">
        <v>25.56818181818182</v>
      </c>
    </row>
    <row r="918" spans="1:5" x14ac:dyDescent="0.2">
      <c r="A918" s="1" t="s">
        <v>291</v>
      </c>
      <c r="B918" s="1" t="s">
        <v>279</v>
      </c>
      <c r="C918" s="1" t="s">
        <v>69</v>
      </c>
      <c r="D918" s="54">
        <v>45782</v>
      </c>
      <c r="E918" s="55">
        <v>25</v>
      </c>
    </row>
    <row r="919" spans="1:5" x14ac:dyDescent="0.2">
      <c r="A919" s="1" t="s">
        <v>285</v>
      </c>
      <c r="B919" s="1" t="s">
        <v>279</v>
      </c>
      <c r="C919" s="1" t="s">
        <v>70</v>
      </c>
      <c r="D919" s="54">
        <v>45782</v>
      </c>
      <c r="E919" s="55">
        <v>19.121212121212121</v>
      </c>
    </row>
    <row r="920" spans="1:5" x14ac:dyDescent="0.2">
      <c r="A920" s="1" t="s">
        <v>297</v>
      </c>
      <c r="B920" s="1" t="s">
        <v>279</v>
      </c>
      <c r="C920" s="1" t="s">
        <v>68</v>
      </c>
      <c r="D920" s="54">
        <v>45782</v>
      </c>
      <c r="E920" s="55">
        <v>16.833333333333336</v>
      </c>
    </row>
    <row r="921" spans="1:5" x14ac:dyDescent="0.2">
      <c r="A921" s="1" t="s">
        <v>295</v>
      </c>
      <c r="B921" s="1" t="s">
        <v>279</v>
      </c>
      <c r="C921" s="1" t="s">
        <v>68</v>
      </c>
      <c r="D921" s="54">
        <v>45782</v>
      </c>
      <c r="E921" s="55">
        <v>14.095238095238095</v>
      </c>
    </row>
    <row r="922" spans="1:5" x14ac:dyDescent="0.2">
      <c r="A922" s="1" t="s">
        <v>288</v>
      </c>
      <c r="B922" s="1" t="s">
        <v>279</v>
      </c>
      <c r="C922" s="1" t="s">
        <v>69</v>
      </c>
      <c r="D922" s="54">
        <v>45782</v>
      </c>
      <c r="E922" s="55">
        <v>11</v>
      </c>
    </row>
    <row r="923" spans="1:5" x14ac:dyDescent="0.2">
      <c r="A923" s="1" t="s">
        <v>290</v>
      </c>
      <c r="B923" s="1" t="s">
        <v>279</v>
      </c>
      <c r="C923" s="1" t="s">
        <v>70</v>
      </c>
      <c r="D923" s="54">
        <v>45782</v>
      </c>
      <c r="E923" s="55">
        <v>10.333333333333334</v>
      </c>
    </row>
    <row r="924" spans="1:5" x14ac:dyDescent="0.2">
      <c r="A924" s="1" t="s">
        <v>300</v>
      </c>
      <c r="B924" s="1" t="s">
        <v>279</v>
      </c>
      <c r="C924" s="1" t="s">
        <v>68</v>
      </c>
      <c r="D924" s="54">
        <v>45782</v>
      </c>
      <c r="E924" s="55">
        <v>7.5</v>
      </c>
    </row>
    <row r="925" spans="1:5" x14ac:dyDescent="0.2">
      <c r="A925" s="1" t="s">
        <v>348</v>
      </c>
      <c r="B925" s="1" t="s">
        <v>279</v>
      </c>
      <c r="D925" s="54">
        <v>45782</v>
      </c>
      <c r="E925" s="55">
        <v>0</v>
      </c>
    </row>
    <row r="926" spans="1:5" x14ac:dyDescent="0.2">
      <c r="A926" s="1" t="s">
        <v>292</v>
      </c>
      <c r="B926" s="1" t="s">
        <v>279</v>
      </c>
      <c r="C926" s="1" t="s">
        <v>68</v>
      </c>
      <c r="D926" s="54">
        <v>45782</v>
      </c>
      <c r="E926" s="55">
        <v>0</v>
      </c>
    </row>
    <row r="927" spans="1:5" x14ac:dyDescent="0.2">
      <c r="A927" s="1" t="s">
        <v>257</v>
      </c>
      <c r="B927" s="1" t="s">
        <v>247</v>
      </c>
      <c r="C927" s="1" t="s">
        <v>69</v>
      </c>
      <c r="D927" s="54">
        <v>45782</v>
      </c>
      <c r="E927" s="55" t="s">
        <v>304</v>
      </c>
    </row>
    <row r="928" spans="1:5" x14ac:dyDescent="0.2">
      <c r="A928" s="1" t="s">
        <v>266</v>
      </c>
      <c r="B928" s="1" t="s">
        <v>247</v>
      </c>
      <c r="C928" s="1" t="s">
        <v>68</v>
      </c>
      <c r="D928" s="54">
        <v>45782</v>
      </c>
      <c r="E928" s="55" t="s">
        <v>304</v>
      </c>
    </row>
    <row r="929" spans="1:5" x14ac:dyDescent="0.2">
      <c r="A929" s="1" t="s">
        <v>267</v>
      </c>
      <c r="B929" s="1" t="s">
        <v>247</v>
      </c>
      <c r="C929" s="1" t="s">
        <v>68</v>
      </c>
      <c r="D929" s="54">
        <v>45782</v>
      </c>
      <c r="E929" s="55" t="s">
        <v>304</v>
      </c>
    </row>
    <row r="930" spans="1:5" x14ac:dyDescent="0.2">
      <c r="A930" s="1" t="s">
        <v>268</v>
      </c>
      <c r="B930" s="1" t="s">
        <v>247</v>
      </c>
      <c r="C930" s="1" t="s">
        <v>69</v>
      </c>
      <c r="D930" s="54">
        <v>45782</v>
      </c>
      <c r="E930" s="55" t="s">
        <v>304</v>
      </c>
    </row>
    <row r="931" spans="1:5" x14ac:dyDescent="0.2">
      <c r="A931" s="1" t="s">
        <v>270</v>
      </c>
      <c r="B931" s="1" t="s">
        <v>247</v>
      </c>
      <c r="C931" s="1" t="s">
        <v>70</v>
      </c>
      <c r="D931" s="54">
        <v>45782</v>
      </c>
      <c r="E931" s="55" t="s">
        <v>304</v>
      </c>
    </row>
    <row r="932" spans="1:5" x14ac:dyDescent="0.2">
      <c r="A932" s="1" t="s">
        <v>271</v>
      </c>
      <c r="B932" s="1" t="s">
        <v>247</v>
      </c>
      <c r="C932" s="1" t="s">
        <v>70</v>
      </c>
      <c r="D932" s="54">
        <v>45782</v>
      </c>
      <c r="E932" s="55" t="s">
        <v>304</v>
      </c>
    </row>
    <row r="933" spans="1:5" x14ac:dyDescent="0.2">
      <c r="A933" s="1" t="s">
        <v>248</v>
      </c>
      <c r="B933" s="1" t="s">
        <v>247</v>
      </c>
      <c r="C933" s="1" t="s">
        <v>70</v>
      </c>
      <c r="D933" s="54">
        <v>45782</v>
      </c>
      <c r="E933" s="55">
        <v>41.027272727272731</v>
      </c>
    </row>
    <row r="934" spans="1:5" x14ac:dyDescent="0.2">
      <c r="A934" s="1" t="s">
        <v>262</v>
      </c>
      <c r="B934" s="1" t="s">
        <v>247</v>
      </c>
      <c r="C934" s="1" t="s">
        <v>69</v>
      </c>
      <c r="D934" s="54">
        <v>45782</v>
      </c>
      <c r="E934" s="55">
        <v>38.060606060606069</v>
      </c>
    </row>
    <row r="935" spans="1:5" x14ac:dyDescent="0.2">
      <c r="A935" s="1" t="s">
        <v>254</v>
      </c>
      <c r="B935" s="1" t="s">
        <v>247</v>
      </c>
      <c r="C935" s="1" t="s">
        <v>69</v>
      </c>
      <c r="D935" s="54">
        <v>45782</v>
      </c>
      <c r="E935" s="55">
        <v>36.666666666666664</v>
      </c>
    </row>
    <row r="936" spans="1:5" x14ac:dyDescent="0.2">
      <c r="A936" s="1" t="s">
        <v>349</v>
      </c>
      <c r="B936" s="1" t="s">
        <v>247</v>
      </c>
      <c r="D936" s="54">
        <v>45782</v>
      </c>
      <c r="E936" s="55">
        <v>36</v>
      </c>
    </row>
    <row r="937" spans="1:5" x14ac:dyDescent="0.2">
      <c r="A937" s="1" t="s">
        <v>256</v>
      </c>
      <c r="B937" s="1" t="s">
        <v>247</v>
      </c>
      <c r="C937" s="1" t="s">
        <v>69</v>
      </c>
      <c r="D937" s="54">
        <v>45782</v>
      </c>
      <c r="E937" s="55">
        <v>33.18181818181818</v>
      </c>
    </row>
    <row r="938" spans="1:5" x14ac:dyDescent="0.2">
      <c r="A938" s="1" t="s">
        <v>343</v>
      </c>
      <c r="B938" s="1" t="s">
        <v>247</v>
      </c>
      <c r="D938" s="54">
        <v>45782</v>
      </c>
      <c r="E938" s="55">
        <v>30.5</v>
      </c>
    </row>
    <row r="939" spans="1:5" x14ac:dyDescent="0.2">
      <c r="A939" s="1" t="s">
        <v>253</v>
      </c>
      <c r="B939" s="1" t="s">
        <v>247</v>
      </c>
      <c r="C939" s="1" t="s">
        <v>70</v>
      </c>
      <c r="D939" s="54">
        <v>45782</v>
      </c>
      <c r="E939" s="55">
        <v>27.428571428571431</v>
      </c>
    </row>
    <row r="940" spans="1:5" x14ac:dyDescent="0.2">
      <c r="A940" s="1" t="s">
        <v>260</v>
      </c>
      <c r="B940" s="1" t="s">
        <v>247</v>
      </c>
      <c r="C940" s="1" t="s">
        <v>69</v>
      </c>
      <c r="D940" s="54">
        <v>45782</v>
      </c>
      <c r="E940" s="55">
        <v>25</v>
      </c>
    </row>
    <row r="941" spans="1:5" x14ac:dyDescent="0.2">
      <c r="A941" s="1" t="s">
        <v>246</v>
      </c>
      <c r="B941" s="1" t="s">
        <v>247</v>
      </c>
      <c r="C941" s="1" t="s">
        <v>68</v>
      </c>
      <c r="D941" s="54">
        <v>45782</v>
      </c>
      <c r="E941" s="55">
        <v>23.75</v>
      </c>
    </row>
    <row r="942" spans="1:5" x14ac:dyDescent="0.2">
      <c r="A942" s="1" t="s">
        <v>255</v>
      </c>
      <c r="B942" s="1" t="s">
        <v>247</v>
      </c>
      <c r="C942" s="1" t="s">
        <v>70</v>
      </c>
      <c r="D942" s="54">
        <v>45782</v>
      </c>
      <c r="E942" s="55">
        <v>23.327272727272728</v>
      </c>
    </row>
    <row r="943" spans="1:5" x14ac:dyDescent="0.2">
      <c r="A943" s="1" t="s">
        <v>261</v>
      </c>
      <c r="B943" s="1" t="s">
        <v>247</v>
      </c>
      <c r="C943" s="1" t="s">
        <v>70</v>
      </c>
      <c r="D943" s="54">
        <v>45782</v>
      </c>
      <c r="E943" s="55">
        <v>21.75</v>
      </c>
    </row>
    <row r="944" spans="1:5" x14ac:dyDescent="0.2">
      <c r="A944" s="1" t="s">
        <v>252</v>
      </c>
      <c r="B944" s="1" t="s">
        <v>247</v>
      </c>
      <c r="C944" s="1" t="s">
        <v>70</v>
      </c>
      <c r="D944" s="54">
        <v>45782</v>
      </c>
      <c r="E944" s="55">
        <v>20.5</v>
      </c>
    </row>
    <row r="945" spans="1:5" x14ac:dyDescent="0.2">
      <c r="A945" s="1" t="s">
        <v>250</v>
      </c>
      <c r="B945" s="1" t="s">
        <v>247</v>
      </c>
      <c r="C945" s="1" t="s">
        <v>68</v>
      </c>
      <c r="D945" s="54">
        <v>45782</v>
      </c>
      <c r="E945" s="55">
        <v>18.754545454545458</v>
      </c>
    </row>
    <row r="946" spans="1:5" x14ac:dyDescent="0.2">
      <c r="A946" s="1" t="s">
        <v>249</v>
      </c>
      <c r="B946" s="1" t="s">
        <v>247</v>
      </c>
      <c r="C946" s="1" t="s">
        <v>68</v>
      </c>
      <c r="D946" s="54">
        <v>45782</v>
      </c>
      <c r="E946" s="55">
        <v>17.5</v>
      </c>
    </row>
    <row r="947" spans="1:5" x14ac:dyDescent="0.2">
      <c r="A947" s="1" t="s">
        <v>263</v>
      </c>
      <c r="B947" s="1" t="s">
        <v>247</v>
      </c>
      <c r="C947" s="1" t="s">
        <v>70</v>
      </c>
      <c r="D947" s="54">
        <v>45782</v>
      </c>
      <c r="E947" s="55">
        <v>17.25</v>
      </c>
    </row>
    <row r="948" spans="1:5" x14ac:dyDescent="0.2">
      <c r="A948" s="1" t="s">
        <v>265</v>
      </c>
      <c r="B948" s="1" t="s">
        <v>247</v>
      </c>
      <c r="C948" s="1" t="s">
        <v>70</v>
      </c>
      <c r="D948" s="54">
        <v>45782</v>
      </c>
      <c r="E948" s="55">
        <v>16</v>
      </c>
    </row>
    <row r="949" spans="1:5" x14ac:dyDescent="0.2">
      <c r="A949" s="1" t="s">
        <v>264</v>
      </c>
      <c r="B949" s="1" t="s">
        <v>247</v>
      </c>
      <c r="C949" s="1" t="s">
        <v>68</v>
      </c>
      <c r="D949" s="54">
        <v>45782</v>
      </c>
      <c r="E949" s="55">
        <v>14</v>
      </c>
    </row>
    <row r="950" spans="1:5" x14ac:dyDescent="0.2">
      <c r="A950" s="1" t="s">
        <v>258</v>
      </c>
      <c r="B950" s="1" t="s">
        <v>247</v>
      </c>
      <c r="C950" s="1" t="s">
        <v>69</v>
      </c>
      <c r="D950" s="54">
        <v>45782</v>
      </c>
      <c r="E950" s="55">
        <v>12.5</v>
      </c>
    </row>
    <row r="951" spans="1:5" x14ac:dyDescent="0.2">
      <c r="A951" s="1" t="s">
        <v>251</v>
      </c>
      <c r="B951" s="1" t="s">
        <v>247</v>
      </c>
      <c r="C951" s="1" t="s">
        <v>68</v>
      </c>
      <c r="D951" s="54">
        <v>45782</v>
      </c>
      <c r="E951" s="55">
        <v>11</v>
      </c>
    </row>
    <row r="952" spans="1:5" x14ac:dyDescent="0.2">
      <c r="A952" s="1" t="s">
        <v>259</v>
      </c>
      <c r="B952" s="1" t="s">
        <v>247</v>
      </c>
      <c r="C952" s="1" t="s">
        <v>70</v>
      </c>
      <c r="D952" s="54">
        <v>45782</v>
      </c>
      <c r="E952" s="55">
        <v>9.75</v>
      </c>
    </row>
    <row r="953" spans="1:5" x14ac:dyDescent="0.2">
      <c r="A953" s="1" t="s">
        <v>269</v>
      </c>
      <c r="B953" s="1" t="s">
        <v>247</v>
      </c>
      <c r="C953" s="1" t="s">
        <v>70</v>
      </c>
      <c r="D953" s="54">
        <v>45782</v>
      </c>
      <c r="E953" s="55">
        <v>4</v>
      </c>
    </row>
    <row r="954" spans="1:5" x14ac:dyDescent="0.2">
      <c r="A954" s="1" t="s">
        <v>73</v>
      </c>
      <c r="B954" s="1" t="s">
        <v>26</v>
      </c>
      <c r="C954" s="1" t="s">
        <v>68</v>
      </c>
      <c r="D954" s="54">
        <v>45784</v>
      </c>
      <c r="E954" s="55" t="s">
        <v>304</v>
      </c>
    </row>
    <row r="955" spans="1:5" x14ac:dyDescent="0.2">
      <c r="A955" s="1" t="s">
        <v>77</v>
      </c>
      <c r="B955" s="1" t="s">
        <v>26</v>
      </c>
      <c r="C955" s="1" t="s">
        <v>68</v>
      </c>
      <c r="D955" s="54">
        <v>45784</v>
      </c>
      <c r="E955" s="55" t="s">
        <v>304</v>
      </c>
    </row>
    <row r="956" spans="1:5" x14ac:dyDescent="0.2">
      <c r="A956" s="1" t="s">
        <v>78</v>
      </c>
      <c r="B956" s="1" t="s">
        <v>26</v>
      </c>
      <c r="C956" s="1" t="s">
        <v>69</v>
      </c>
      <c r="D956" s="54">
        <v>45784</v>
      </c>
      <c r="E956" s="55" t="s">
        <v>304</v>
      </c>
    </row>
    <row r="957" spans="1:5" x14ac:dyDescent="0.2">
      <c r="A957" s="1" t="s">
        <v>80</v>
      </c>
      <c r="B957" s="1" t="s">
        <v>26</v>
      </c>
      <c r="C957" s="1" t="s">
        <v>70</v>
      </c>
      <c r="D957" s="54">
        <v>45784</v>
      </c>
      <c r="E957" s="55" t="s">
        <v>304</v>
      </c>
    </row>
    <row r="958" spans="1:5" x14ac:dyDescent="0.2">
      <c r="A958" s="1" t="s">
        <v>83</v>
      </c>
      <c r="B958" s="1" t="s">
        <v>26</v>
      </c>
      <c r="C958" s="1" t="s">
        <v>70</v>
      </c>
      <c r="D958" s="54">
        <v>45784</v>
      </c>
      <c r="E958" s="55" t="s">
        <v>304</v>
      </c>
    </row>
    <row r="959" spans="1:5" x14ac:dyDescent="0.2">
      <c r="A959" s="1" t="s">
        <v>84</v>
      </c>
      <c r="B959" s="1" t="s">
        <v>26</v>
      </c>
      <c r="C959" s="1" t="s">
        <v>70</v>
      </c>
      <c r="D959" s="54">
        <v>45784</v>
      </c>
      <c r="E959" s="55" t="s">
        <v>304</v>
      </c>
    </row>
    <row r="960" spans="1:5" x14ac:dyDescent="0.2">
      <c r="A960" s="1" t="s">
        <v>87</v>
      </c>
      <c r="B960" s="1" t="s">
        <v>26</v>
      </c>
      <c r="C960" s="1" t="s">
        <v>68</v>
      </c>
      <c r="D960" s="54">
        <v>45784</v>
      </c>
      <c r="E960" s="55" t="s">
        <v>304</v>
      </c>
    </row>
    <row r="961" spans="1:5" x14ac:dyDescent="0.2">
      <c r="A961" s="1" t="s">
        <v>30</v>
      </c>
      <c r="B961" s="1" t="s">
        <v>26</v>
      </c>
      <c r="C961" s="1" t="s">
        <v>70</v>
      </c>
      <c r="D961" s="54">
        <v>45784</v>
      </c>
      <c r="E961" s="55">
        <v>40.015151515151516</v>
      </c>
    </row>
    <row r="962" spans="1:5" x14ac:dyDescent="0.2">
      <c r="A962" s="1" t="s">
        <v>28</v>
      </c>
      <c r="B962" s="1" t="s">
        <v>26</v>
      </c>
      <c r="C962" s="1" t="s">
        <v>69</v>
      </c>
      <c r="D962" s="54">
        <v>45784</v>
      </c>
      <c r="E962" s="55">
        <v>38.727272727272734</v>
      </c>
    </row>
    <row r="963" spans="1:5" x14ac:dyDescent="0.2">
      <c r="A963" s="1" t="s">
        <v>29</v>
      </c>
      <c r="B963" s="1" t="s">
        <v>26</v>
      </c>
      <c r="C963" s="1" t="s">
        <v>68</v>
      </c>
      <c r="D963" s="54">
        <v>45784</v>
      </c>
      <c r="E963" s="55">
        <v>35.963636363636368</v>
      </c>
    </row>
    <row r="964" spans="1:5" x14ac:dyDescent="0.2">
      <c r="A964" s="1" t="s">
        <v>25</v>
      </c>
      <c r="B964" s="1" t="s">
        <v>26</v>
      </c>
      <c r="C964" s="1" t="s">
        <v>68</v>
      </c>
      <c r="D964" s="54">
        <v>45784</v>
      </c>
      <c r="E964" s="55">
        <v>34.890909090909091</v>
      </c>
    </row>
    <row r="965" spans="1:5" x14ac:dyDescent="0.2">
      <c r="A965" s="1" t="s">
        <v>33</v>
      </c>
      <c r="B965" s="1" t="s">
        <v>26</v>
      </c>
      <c r="C965" s="1" t="s">
        <v>69</v>
      </c>
      <c r="D965" s="54">
        <v>45784</v>
      </c>
      <c r="E965" s="55">
        <v>34.545454545454547</v>
      </c>
    </row>
    <row r="966" spans="1:5" x14ac:dyDescent="0.2">
      <c r="A966" s="1" t="s">
        <v>37</v>
      </c>
      <c r="B966" s="1" t="s">
        <v>26</v>
      </c>
      <c r="C966" s="1" t="s">
        <v>69</v>
      </c>
      <c r="D966" s="54">
        <v>45784</v>
      </c>
      <c r="E966" s="55">
        <v>31.666666666666664</v>
      </c>
    </row>
    <row r="967" spans="1:5" x14ac:dyDescent="0.2">
      <c r="A967" s="1" t="s">
        <v>35</v>
      </c>
      <c r="B967" s="1" t="s">
        <v>26</v>
      </c>
      <c r="C967" s="1" t="s">
        <v>69</v>
      </c>
      <c r="D967" s="54">
        <v>45784</v>
      </c>
      <c r="E967" s="55">
        <v>31.25</v>
      </c>
    </row>
    <row r="968" spans="1:5" x14ac:dyDescent="0.2">
      <c r="A968" s="1" t="s">
        <v>27</v>
      </c>
      <c r="B968" s="1" t="s">
        <v>26</v>
      </c>
      <c r="C968" s="1" t="s">
        <v>70</v>
      </c>
      <c r="D968" s="54">
        <v>45784</v>
      </c>
      <c r="E968" s="55">
        <v>29.854545454545452</v>
      </c>
    </row>
    <row r="969" spans="1:5" x14ac:dyDescent="0.2">
      <c r="A969" s="1" t="s">
        <v>31</v>
      </c>
      <c r="B969" s="1" t="s">
        <v>26</v>
      </c>
      <c r="C969" s="1" t="s">
        <v>70</v>
      </c>
      <c r="D969" s="54">
        <v>45784</v>
      </c>
      <c r="E969" s="55">
        <v>28.6</v>
      </c>
    </row>
    <row r="970" spans="1:5" x14ac:dyDescent="0.2">
      <c r="A970" s="1" t="s">
        <v>34</v>
      </c>
      <c r="B970" s="1" t="s">
        <v>26</v>
      </c>
      <c r="C970" s="1" t="s">
        <v>70</v>
      </c>
      <c r="D970" s="54">
        <v>45784</v>
      </c>
      <c r="E970" s="55">
        <v>28.43181818181818</v>
      </c>
    </row>
    <row r="971" spans="1:5" x14ac:dyDescent="0.2">
      <c r="A971" s="1" t="s">
        <v>72</v>
      </c>
      <c r="B971" s="1" t="s">
        <v>26</v>
      </c>
      <c r="C971" s="1" t="s">
        <v>70</v>
      </c>
      <c r="D971" s="54">
        <v>45784</v>
      </c>
      <c r="E971" s="55">
        <v>25</v>
      </c>
    </row>
    <row r="972" spans="1:5" x14ac:dyDescent="0.2">
      <c r="A972" s="1" t="s">
        <v>41</v>
      </c>
      <c r="B972" s="1" t="s">
        <v>26</v>
      </c>
      <c r="C972" s="1" t="s">
        <v>68</v>
      </c>
      <c r="D972" s="54">
        <v>45784</v>
      </c>
      <c r="E972" s="55">
        <v>24.9</v>
      </c>
    </row>
    <row r="973" spans="1:5" x14ac:dyDescent="0.2">
      <c r="A973" s="1" t="s">
        <v>32</v>
      </c>
      <c r="B973" s="1" t="s">
        <v>26</v>
      </c>
      <c r="C973" s="1" t="s">
        <v>68</v>
      </c>
      <c r="D973" s="54">
        <v>45784</v>
      </c>
      <c r="E973" s="55">
        <v>24.5</v>
      </c>
    </row>
    <row r="974" spans="1:5" x14ac:dyDescent="0.2">
      <c r="A974" s="1" t="s">
        <v>39</v>
      </c>
      <c r="B974" s="1" t="s">
        <v>26</v>
      </c>
      <c r="C974" s="1" t="s">
        <v>70</v>
      </c>
      <c r="D974" s="54">
        <v>45784</v>
      </c>
      <c r="E974" s="55">
        <v>18.75</v>
      </c>
    </row>
    <row r="975" spans="1:5" x14ac:dyDescent="0.2">
      <c r="A975" s="1" t="s">
        <v>38</v>
      </c>
      <c r="B975" s="1" t="s">
        <v>26</v>
      </c>
      <c r="C975" s="1" t="s">
        <v>69</v>
      </c>
      <c r="D975" s="54">
        <v>45784</v>
      </c>
      <c r="E975" s="55">
        <v>12.5</v>
      </c>
    </row>
    <row r="976" spans="1:5" x14ac:dyDescent="0.2">
      <c r="A976" s="1" t="s">
        <v>36</v>
      </c>
      <c r="B976" s="1" t="s">
        <v>26</v>
      </c>
      <c r="C976" s="1" t="s">
        <v>70</v>
      </c>
      <c r="D976" s="54">
        <v>45784</v>
      </c>
      <c r="E976" s="55">
        <v>8</v>
      </c>
    </row>
    <row r="977" spans="1:5" x14ac:dyDescent="0.2">
      <c r="A977" s="1" t="s">
        <v>42</v>
      </c>
      <c r="B977" s="1" t="s">
        <v>26</v>
      </c>
      <c r="C977" s="1" t="s">
        <v>70</v>
      </c>
      <c r="D977" s="54">
        <v>45784</v>
      </c>
      <c r="E977" s="55">
        <v>4.5</v>
      </c>
    </row>
    <row r="978" spans="1:5" x14ac:dyDescent="0.2">
      <c r="A978" s="1" t="s">
        <v>40</v>
      </c>
      <c r="B978" s="1" t="s">
        <v>26</v>
      </c>
      <c r="C978" s="1" t="s">
        <v>69</v>
      </c>
      <c r="D978" s="54">
        <v>45784</v>
      </c>
      <c r="E978" s="55">
        <v>0</v>
      </c>
    </row>
    <row r="979" spans="1:5" x14ac:dyDescent="0.2">
      <c r="A979" s="1" t="s">
        <v>135</v>
      </c>
      <c r="B979" s="1" t="s">
        <v>110</v>
      </c>
      <c r="C979" s="1" t="s">
        <v>69</v>
      </c>
      <c r="D979" s="54">
        <v>45784</v>
      </c>
      <c r="E979" s="55" t="s">
        <v>304</v>
      </c>
    </row>
    <row r="980" spans="1:5" x14ac:dyDescent="0.2">
      <c r="A980" s="1" t="s">
        <v>140</v>
      </c>
      <c r="B980" s="1" t="s">
        <v>110</v>
      </c>
      <c r="C980" s="1" t="s">
        <v>68</v>
      </c>
      <c r="D980" s="54">
        <v>45784</v>
      </c>
      <c r="E980" s="55" t="s">
        <v>304</v>
      </c>
    </row>
    <row r="981" spans="1:5" x14ac:dyDescent="0.2">
      <c r="A981" s="1" t="s">
        <v>142</v>
      </c>
      <c r="B981" s="1" t="s">
        <v>110</v>
      </c>
      <c r="C981" s="1" t="s">
        <v>70</v>
      </c>
      <c r="D981" s="54">
        <v>45784</v>
      </c>
      <c r="E981" s="55" t="s">
        <v>304</v>
      </c>
    </row>
    <row r="982" spans="1:5" x14ac:dyDescent="0.2">
      <c r="A982" s="1" t="s">
        <v>145</v>
      </c>
      <c r="B982" s="1" t="s">
        <v>110</v>
      </c>
      <c r="C982" s="1" t="s">
        <v>70</v>
      </c>
      <c r="D982" s="54">
        <v>45784</v>
      </c>
      <c r="E982" s="55" t="s">
        <v>304</v>
      </c>
    </row>
    <row r="983" spans="1:5" x14ac:dyDescent="0.2">
      <c r="A983" s="1" t="s">
        <v>147</v>
      </c>
      <c r="B983" s="1" t="s">
        <v>110</v>
      </c>
      <c r="C983" s="1" t="s">
        <v>70</v>
      </c>
      <c r="D983" s="54">
        <v>45784</v>
      </c>
      <c r="E983" s="55" t="s">
        <v>304</v>
      </c>
    </row>
    <row r="984" spans="1:5" x14ac:dyDescent="0.2">
      <c r="A984" s="1" t="s">
        <v>149</v>
      </c>
      <c r="B984" s="1" t="s">
        <v>110</v>
      </c>
      <c r="C984" s="1" t="s">
        <v>70</v>
      </c>
      <c r="D984" s="54">
        <v>45784</v>
      </c>
      <c r="E984" s="55" t="s">
        <v>304</v>
      </c>
    </row>
    <row r="985" spans="1:5" x14ac:dyDescent="0.2">
      <c r="A985" s="1" t="s">
        <v>150</v>
      </c>
      <c r="B985" s="1" t="s">
        <v>110</v>
      </c>
      <c r="C985" s="1" t="s">
        <v>70</v>
      </c>
      <c r="D985" s="54">
        <v>45784</v>
      </c>
      <c r="E985" s="55" t="s">
        <v>304</v>
      </c>
    </row>
    <row r="986" spans="1:5" x14ac:dyDescent="0.2">
      <c r="A986" s="1" t="s">
        <v>111</v>
      </c>
      <c r="B986" s="1" t="s">
        <v>110</v>
      </c>
      <c r="C986" s="1" t="s">
        <v>69</v>
      </c>
      <c r="D986" s="54">
        <v>45784</v>
      </c>
      <c r="E986" s="55">
        <v>42.163636363636364</v>
      </c>
    </row>
    <row r="987" spans="1:5" x14ac:dyDescent="0.2">
      <c r="A987" s="1" t="s">
        <v>112</v>
      </c>
      <c r="B987" s="1" t="s">
        <v>110</v>
      </c>
      <c r="C987" s="1" t="s">
        <v>70</v>
      </c>
      <c r="D987" s="54">
        <v>45784</v>
      </c>
      <c r="E987" s="55">
        <v>38.484848484848484</v>
      </c>
    </row>
    <row r="988" spans="1:5" x14ac:dyDescent="0.2">
      <c r="A988" s="1" t="s">
        <v>114</v>
      </c>
      <c r="B988" s="1" t="s">
        <v>110</v>
      </c>
      <c r="C988" s="1" t="s">
        <v>70</v>
      </c>
      <c r="D988" s="54">
        <v>45784</v>
      </c>
      <c r="E988" s="55">
        <v>37.015151515151516</v>
      </c>
    </row>
    <row r="989" spans="1:5" x14ac:dyDescent="0.2">
      <c r="A989" s="1" t="s">
        <v>113</v>
      </c>
      <c r="B989" s="1" t="s">
        <v>110</v>
      </c>
      <c r="C989" s="1" t="s">
        <v>68</v>
      </c>
      <c r="D989" s="54">
        <v>45784</v>
      </c>
      <c r="E989" s="55">
        <v>36.5</v>
      </c>
    </row>
    <row r="990" spans="1:5" x14ac:dyDescent="0.2">
      <c r="A990" s="1" t="s">
        <v>115</v>
      </c>
      <c r="B990" s="1" t="s">
        <v>110</v>
      </c>
      <c r="C990" s="1" t="s">
        <v>68</v>
      </c>
      <c r="D990" s="54">
        <v>45784</v>
      </c>
      <c r="E990" s="55">
        <v>33.767676767676768</v>
      </c>
    </row>
    <row r="991" spans="1:5" x14ac:dyDescent="0.2">
      <c r="A991" s="1" t="s">
        <v>109</v>
      </c>
      <c r="B991" s="1" t="s">
        <v>110</v>
      </c>
      <c r="C991" s="1" t="s">
        <v>69</v>
      </c>
      <c r="D991" s="54">
        <v>45784</v>
      </c>
      <c r="E991" s="55">
        <v>29.27272727272727</v>
      </c>
    </row>
    <row r="992" spans="1:5" x14ac:dyDescent="0.2">
      <c r="A992" s="1" t="s">
        <v>132</v>
      </c>
      <c r="B992" s="1" t="s">
        <v>110</v>
      </c>
      <c r="C992" s="1" t="s">
        <v>68</v>
      </c>
      <c r="D992" s="54">
        <v>45784</v>
      </c>
      <c r="E992" s="55">
        <v>28.7</v>
      </c>
    </row>
    <row r="993" spans="1:5" x14ac:dyDescent="0.2">
      <c r="A993" s="1" t="s">
        <v>117</v>
      </c>
      <c r="B993" s="1" t="s">
        <v>110</v>
      </c>
      <c r="C993" s="1" t="s">
        <v>69</v>
      </c>
      <c r="D993" s="54">
        <v>45784</v>
      </c>
      <c r="E993" s="55">
        <v>25.5</v>
      </c>
    </row>
    <row r="994" spans="1:5" x14ac:dyDescent="0.2">
      <c r="A994" s="1" t="s">
        <v>116</v>
      </c>
      <c r="B994" s="1" t="s">
        <v>110</v>
      </c>
      <c r="C994" s="1" t="s">
        <v>68</v>
      </c>
      <c r="D994" s="54">
        <v>45784</v>
      </c>
      <c r="E994" s="55">
        <v>24.127272727272725</v>
      </c>
    </row>
    <row r="995" spans="1:5" x14ac:dyDescent="0.2">
      <c r="A995" s="1" t="s">
        <v>146</v>
      </c>
      <c r="B995" s="1" t="s">
        <v>110</v>
      </c>
      <c r="C995" s="1" t="s">
        <v>69</v>
      </c>
      <c r="D995" s="54">
        <v>45784</v>
      </c>
      <c r="E995" s="55">
        <v>22.5</v>
      </c>
    </row>
    <row r="996" spans="1:5" x14ac:dyDescent="0.2">
      <c r="A996" s="1" t="s">
        <v>119</v>
      </c>
      <c r="B996" s="1" t="s">
        <v>110</v>
      </c>
      <c r="C996" s="1" t="s">
        <v>70</v>
      </c>
      <c r="D996" s="54">
        <v>45784</v>
      </c>
      <c r="E996" s="55">
        <v>20.142857142857142</v>
      </c>
    </row>
    <row r="997" spans="1:5" x14ac:dyDescent="0.2">
      <c r="A997" s="1" t="s">
        <v>118</v>
      </c>
      <c r="B997" s="1" t="s">
        <v>110</v>
      </c>
      <c r="C997" s="1" t="s">
        <v>68</v>
      </c>
      <c r="D997" s="54">
        <v>45784</v>
      </c>
      <c r="E997" s="55">
        <v>15.11904761904762</v>
      </c>
    </row>
    <row r="998" spans="1:5" x14ac:dyDescent="0.2">
      <c r="A998" s="1" t="s">
        <v>122</v>
      </c>
      <c r="B998" s="1" t="s">
        <v>110</v>
      </c>
      <c r="C998" s="1" t="s">
        <v>68</v>
      </c>
      <c r="D998" s="54">
        <v>45784</v>
      </c>
      <c r="E998" s="55">
        <v>10.9</v>
      </c>
    </row>
    <row r="999" spans="1:5" x14ac:dyDescent="0.2">
      <c r="A999" s="1" t="s">
        <v>121</v>
      </c>
      <c r="B999" s="1" t="s">
        <v>110</v>
      </c>
      <c r="C999" s="1" t="s">
        <v>69</v>
      </c>
      <c r="D999" s="54">
        <v>45784</v>
      </c>
      <c r="E999" s="55">
        <v>8.3333333333333321</v>
      </c>
    </row>
    <row r="1000" spans="1:5" x14ac:dyDescent="0.2">
      <c r="A1000" s="1" t="s">
        <v>123</v>
      </c>
      <c r="B1000" s="1" t="s">
        <v>110</v>
      </c>
      <c r="C1000" s="1" t="s">
        <v>70</v>
      </c>
      <c r="D1000" s="54">
        <v>45784</v>
      </c>
      <c r="E1000" s="55">
        <v>4</v>
      </c>
    </row>
    <row r="1001" spans="1:5" x14ac:dyDescent="0.2">
      <c r="A1001" s="1" t="s">
        <v>74</v>
      </c>
      <c r="B1001" s="1" t="s">
        <v>12</v>
      </c>
      <c r="C1001" s="1" t="s">
        <v>68</v>
      </c>
      <c r="D1001" s="54">
        <v>45784</v>
      </c>
      <c r="E1001" s="55" t="s">
        <v>304</v>
      </c>
    </row>
    <row r="1002" spans="1:5" x14ac:dyDescent="0.2">
      <c r="A1002" s="1" t="s">
        <v>75</v>
      </c>
      <c r="B1002" s="1" t="s">
        <v>12</v>
      </c>
      <c r="C1002" s="1" t="s">
        <v>70</v>
      </c>
      <c r="D1002" s="54">
        <v>45784</v>
      </c>
      <c r="E1002" s="55" t="s">
        <v>304</v>
      </c>
    </row>
    <row r="1003" spans="1:5" x14ac:dyDescent="0.2">
      <c r="A1003" s="1" t="s">
        <v>76</v>
      </c>
      <c r="B1003" s="1" t="s">
        <v>12</v>
      </c>
      <c r="C1003" s="1" t="s">
        <v>69</v>
      </c>
      <c r="D1003" s="54">
        <v>45784</v>
      </c>
      <c r="E1003" s="55" t="s">
        <v>304</v>
      </c>
    </row>
    <row r="1004" spans="1:5" x14ac:dyDescent="0.2">
      <c r="A1004" s="1" t="s">
        <v>81</v>
      </c>
      <c r="B1004" s="1" t="s">
        <v>12</v>
      </c>
      <c r="C1004" s="1" t="s">
        <v>69</v>
      </c>
      <c r="D1004" s="54">
        <v>45784</v>
      </c>
      <c r="E1004" s="55" t="s">
        <v>304</v>
      </c>
    </row>
    <row r="1005" spans="1:5" x14ac:dyDescent="0.2">
      <c r="A1005" s="1" t="s">
        <v>86</v>
      </c>
      <c r="B1005" s="1" t="s">
        <v>12</v>
      </c>
      <c r="C1005" s="1" t="s">
        <v>69</v>
      </c>
      <c r="D1005" s="54">
        <v>45784</v>
      </c>
      <c r="E1005" s="55" t="s">
        <v>304</v>
      </c>
    </row>
    <row r="1006" spans="1:5" x14ac:dyDescent="0.2">
      <c r="A1006" s="1" t="s">
        <v>85</v>
      </c>
      <c r="B1006" s="1" t="s">
        <v>12</v>
      </c>
      <c r="C1006" s="1" t="s">
        <v>69</v>
      </c>
      <c r="D1006" s="54">
        <v>45784</v>
      </c>
      <c r="E1006" s="55">
        <v>75</v>
      </c>
    </row>
    <row r="1007" spans="1:5" x14ac:dyDescent="0.2">
      <c r="A1007" s="1" t="s">
        <v>14</v>
      </c>
      <c r="B1007" s="1" t="s">
        <v>12</v>
      </c>
      <c r="C1007" s="1" t="s">
        <v>68</v>
      </c>
      <c r="D1007" s="54">
        <v>45784</v>
      </c>
      <c r="E1007" s="55">
        <v>47.290909090909096</v>
      </c>
    </row>
    <row r="1008" spans="1:5" x14ac:dyDescent="0.2">
      <c r="A1008" s="1" t="s">
        <v>13</v>
      </c>
      <c r="B1008" s="1" t="s">
        <v>12</v>
      </c>
      <c r="C1008" s="1" t="s">
        <v>69</v>
      </c>
      <c r="D1008" s="54">
        <v>45784</v>
      </c>
      <c r="E1008" s="55">
        <v>46.5</v>
      </c>
    </row>
    <row r="1009" spans="1:5" x14ac:dyDescent="0.2">
      <c r="A1009" s="1" t="s">
        <v>18</v>
      </c>
      <c r="B1009" s="1" t="s">
        <v>12</v>
      </c>
      <c r="C1009" s="1" t="s">
        <v>70</v>
      </c>
      <c r="D1009" s="54">
        <v>45784</v>
      </c>
      <c r="E1009" s="55">
        <v>41.909090909090907</v>
      </c>
    </row>
    <row r="1010" spans="1:5" x14ac:dyDescent="0.2">
      <c r="A1010" s="1" t="s">
        <v>16</v>
      </c>
      <c r="B1010" s="1" t="s">
        <v>12</v>
      </c>
      <c r="C1010" s="1" t="s">
        <v>69</v>
      </c>
      <c r="D1010" s="54">
        <v>45784</v>
      </c>
      <c r="E1010" s="55">
        <v>33.666666666666671</v>
      </c>
    </row>
    <row r="1011" spans="1:5" x14ac:dyDescent="0.2">
      <c r="A1011" s="1" t="s">
        <v>11</v>
      </c>
      <c r="B1011" s="1" t="s">
        <v>12</v>
      </c>
      <c r="C1011" s="1" t="s">
        <v>68</v>
      </c>
      <c r="D1011" s="54">
        <v>45784</v>
      </c>
      <c r="E1011" s="55">
        <v>31.75</v>
      </c>
    </row>
    <row r="1012" spans="1:5" x14ac:dyDescent="0.2">
      <c r="A1012" s="1" t="s">
        <v>19</v>
      </c>
      <c r="B1012" s="1" t="s">
        <v>12</v>
      </c>
      <c r="C1012" s="1" t="s">
        <v>68</v>
      </c>
      <c r="D1012" s="54">
        <v>45784</v>
      </c>
      <c r="E1012" s="55">
        <v>31.662337662337663</v>
      </c>
    </row>
    <row r="1013" spans="1:5" x14ac:dyDescent="0.2">
      <c r="A1013" s="1" t="s">
        <v>21</v>
      </c>
      <c r="B1013" s="1" t="s">
        <v>12</v>
      </c>
      <c r="C1013" s="1" t="s">
        <v>70</v>
      </c>
      <c r="D1013" s="54">
        <v>45784</v>
      </c>
      <c r="E1013" s="55">
        <v>28.97402597402597</v>
      </c>
    </row>
    <row r="1014" spans="1:5" x14ac:dyDescent="0.2">
      <c r="A1014" s="1" t="s">
        <v>17</v>
      </c>
      <c r="B1014" s="1" t="s">
        <v>12</v>
      </c>
      <c r="C1014" s="1" t="s">
        <v>69</v>
      </c>
      <c r="D1014" s="54">
        <v>45784</v>
      </c>
      <c r="E1014" s="55">
        <v>24.09090909090909</v>
      </c>
    </row>
    <row r="1015" spans="1:5" x14ac:dyDescent="0.2">
      <c r="A1015" s="1" t="s">
        <v>15</v>
      </c>
      <c r="B1015" s="1" t="s">
        <v>12</v>
      </c>
      <c r="C1015" s="1" t="s">
        <v>68</v>
      </c>
      <c r="D1015" s="54">
        <v>45784</v>
      </c>
      <c r="E1015" s="55">
        <v>22.171717171717169</v>
      </c>
    </row>
    <row r="1016" spans="1:5" x14ac:dyDescent="0.2">
      <c r="A1016" s="1" t="s">
        <v>23</v>
      </c>
      <c r="B1016" s="1" t="s">
        <v>12</v>
      </c>
      <c r="C1016" s="1" t="s">
        <v>68</v>
      </c>
      <c r="D1016" s="54">
        <v>45784</v>
      </c>
      <c r="E1016" s="55">
        <v>22.166666666666668</v>
      </c>
    </row>
    <row r="1017" spans="1:5" x14ac:dyDescent="0.2">
      <c r="A1017" s="1" t="s">
        <v>20</v>
      </c>
      <c r="B1017" s="1" t="s">
        <v>12</v>
      </c>
      <c r="C1017" s="1" t="s">
        <v>70</v>
      </c>
      <c r="D1017" s="54">
        <v>45784</v>
      </c>
      <c r="E1017" s="55">
        <v>20.171428571428571</v>
      </c>
    </row>
    <row r="1018" spans="1:5" x14ac:dyDescent="0.2">
      <c r="A1018" s="1" t="s">
        <v>24</v>
      </c>
      <c r="B1018" s="1" t="s">
        <v>12</v>
      </c>
      <c r="C1018" s="1" t="s">
        <v>69</v>
      </c>
      <c r="D1018" s="54">
        <v>45784</v>
      </c>
      <c r="E1018" s="55">
        <v>20</v>
      </c>
    </row>
    <row r="1019" spans="1:5" x14ac:dyDescent="0.2">
      <c r="A1019" s="1" t="s">
        <v>82</v>
      </c>
      <c r="B1019" s="1" t="s">
        <v>12</v>
      </c>
      <c r="C1019" s="1" t="s">
        <v>70</v>
      </c>
      <c r="D1019" s="54">
        <v>45784</v>
      </c>
      <c r="E1019" s="55">
        <v>19.5</v>
      </c>
    </row>
    <row r="1020" spans="1:5" x14ac:dyDescent="0.2">
      <c r="A1020" s="1" t="s">
        <v>79</v>
      </c>
      <c r="B1020" s="1" t="s">
        <v>12</v>
      </c>
      <c r="C1020" s="1" t="s">
        <v>70</v>
      </c>
      <c r="D1020" s="54">
        <v>45784</v>
      </c>
      <c r="E1020" s="55">
        <v>15</v>
      </c>
    </row>
    <row r="1021" spans="1:5" x14ac:dyDescent="0.2">
      <c r="A1021" s="1" t="s">
        <v>71</v>
      </c>
      <c r="B1021" s="1" t="s">
        <v>12</v>
      </c>
      <c r="C1021" s="1" t="s">
        <v>70</v>
      </c>
      <c r="D1021" s="54">
        <v>45784</v>
      </c>
      <c r="E1021" s="55">
        <v>13.75</v>
      </c>
    </row>
    <row r="1022" spans="1:5" x14ac:dyDescent="0.2">
      <c r="A1022" s="1" t="s">
        <v>22</v>
      </c>
      <c r="B1022" s="1" t="s">
        <v>12</v>
      </c>
      <c r="C1022" s="1" t="s">
        <v>69</v>
      </c>
      <c r="D1022" s="54">
        <v>45784</v>
      </c>
      <c r="E1022" s="55">
        <v>11.5</v>
      </c>
    </row>
    <row r="1023" spans="1:5" x14ac:dyDescent="0.2">
      <c r="A1023" s="1" t="s">
        <v>165</v>
      </c>
      <c r="B1023" s="1" t="s">
        <v>155</v>
      </c>
      <c r="C1023" s="1" t="s">
        <v>69</v>
      </c>
      <c r="D1023" s="54">
        <v>45784</v>
      </c>
      <c r="E1023" s="55" t="s">
        <v>304</v>
      </c>
    </row>
    <row r="1024" spans="1:5" x14ac:dyDescent="0.2">
      <c r="A1024" s="1" t="s">
        <v>174</v>
      </c>
      <c r="B1024" s="1" t="s">
        <v>155</v>
      </c>
      <c r="C1024" s="1" t="s">
        <v>68</v>
      </c>
      <c r="D1024" s="54">
        <v>45784</v>
      </c>
      <c r="E1024" s="55" t="s">
        <v>304</v>
      </c>
    </row>
    <row r="1025" spans="1:5" x14ac:dyDescent="0.2">
      <c r="A1025" s="1" t="s">
        <v>178</v>
      </c>
      <c r="B1025" s="1" t="s">
        <v>155</v>
      </c>
      <c r="C1025" s="1" t="s">
        <v>68</v>
      </c>
      <c r="D1025" s="54">
        <v>45784</v>
      </c>
      <c r="E1025" s="55" t="s">
        <v>304</v>
      </c>
    </row>
    <row r="1026" spans="1:5" x14ac:dyDescent="0.2">
      <c r="A1026" s="1" t="s">
        <v>183</v>
      </c>
      <c r="B1026" s="1" t="s">
        <v>155</v>
      </c>
      <c r="C1026" s="1" t="s">
        <v>70</v>
      </c>
      <c r="D1026" s="54">
        <v>45784</v>
      </c>
      <c r="E1026" s="55" t="s">
        <v>304</v>
      </c>
    </row>
    <row r="1027" spans="1:5" x14ac:dyDescent="0.2">
      <c r="A1027" s="1" t="s">
        <v>184</v>
      </c>
      <c r="B1027" s="1" t="s">
        <v>155</v>
      </c>
      <c r="C1027" s="1" t="s">
        <v>70</v>
      </c>
      <c r="D1027" s="54">
        <v>45784</v>
      </c>
      <c r="E1027" s="55" t="s">
        <v>304</v>
      </c>
    </row>
    <row r="1028" spans="1:5" x14ac:dyDescent="0.2">
      <c r="A1028" s="1" t="s">
        <v>186</v>
      </c>
      <c r="B1028" s="1" t="s">
        <v>155</v>
      </c>
      <c r="C1028" s="1" t="s">
        <v>68</v>
      </c>
      <c r="D1028" s="54">
        <v>45784</v>
      </c>
      <c r="E1028" s="55" t="s">
        <v>304</v>
      </c>
    </row>
    <row r="1029" spans="1:5" x14ac:dyDescent="0.2">
      <c r="A1029" s="1" t="s">
        <v>189</v>
      </c>
      <c r="B1029" s="1" t="s">
        <v>155</v>
      </c>
      <c r="C1029" s="1" t="s">
        <v>69</v>
      </c>
      <c r="D1029" s="54">
        <v>45784</v>
      </c>
      <c r="E1029" s="55" t="s">
        <v>304</v>
      </c>
    </row>
    <row r="1030" spans="1:5" x14ac:dyDescent="0.2">
      <c r="A1030" s="1" t="s">
        <v>191</v>
      </c>
      <c r="B1030" s="1" t="s">
        <v>155</v>
      </c>
      <c r="C1030" s="1" t="s">
        <v>70</v>
      </c>
      <c r="D1030" s="54">
        <v>45784</v>
      </c>
      <c r="E1030" s="55" t="s">
        <v>304</v>
      </c>
    </row>
    <row r="1031" spans="1:5" x14ac:dyDescent="0.2">
      <c r="A1031" s="1" t="s">
        <v>185</v>
      </c>
      <c r="B1031" s="1" t="s">
        <v>155</v>
      </c>
      <c r="C1031" s="1" t="s">
        <v>69</v>
      </c>
      <c r="D1031" s="54">
        <v>45784</v>
      </c>
      <c r="E1031" s="55">
        <v>50</v>
      </c>
    </row>
    <row r="1032" spans="1:5" x14ac:dyDescent="0.2">
      <c r="A1032" s="1" t="s">
        <v>170</v>
      </c>
      <c r="B1032" s="1" t="s">
        <v>155</v>
      </c>
      <c r="C1032" s="1" t="s">
        <v>68</v>
      </c>
      <c r="D1032" s="54">
        <v>45784</v>
      </c>
      <c r="E1032" s="55">
        <v>45.472727272727269</v>
      </c>
    </row>
    <row r="1033" spans="1:5" x14ac:dyDescent="0.2">
      <c r="A1033" s="1" t="s">
        <v>154</v>
      </c>
      <c r="B1033" s="1" t="s">
        <v>155</v>
      </c>
      <c r="C1033" s="1" t="s">
        <v>68</v>
      </c>
      <c r="D1033" s="54">
        <v>45784</v>
      </c>
      <c r="E1033" s="55">
        <v>43.209090909090904</v>
      </c>
    </row>
    <row r="1034" spans="1:5" x14ac:dyDescent="0.2">
      <c r="A1034" s="1" t="s">
        <v>196</v>
      </c>
      <c r="B1034" s="1" t="s">
        <v>155</v>
      </c>
      <c r="D1034" s="54">
        <v>45784</v>
      </c>
      <c r="E1034" s="55">
        <v>40.999999999999993</v>
      </c>
    </row>
    <row r="1035" spans="1:5" x14ac:dyDescent="0.2">
      <c r="A1035" s="1" t="s">
        <v>156</v>
      </c>
      <c r="B1035" s="1" t="s">
        <v>155</v>
      </c>
      <c r="C1035" s="1" t="s">
        <v>69</v>
      </c>
      <c r="D1035" s="54">
        <v>45784</v>
      </c>
      <c r="E1035" s="55">
        <v>40</v>
      </c>
    </row>
    <row r="1036" spans="1:5" x14ac:dyDescent="0.2">
      <c r="A1036" s="1" t="s">
        <v>166</v>
      </c>
      <c r="B1036" s="1" t="s">
        <v>155</v>
      </c>
      <c r="C1036" s="1" t="s">
        <v>70</v>
      </c>
      <c r="D1036" s="54">
        <v>45784</v>
      </c>
      <c r="E1036" s="55">
        <v>34.5</v>
      </c>
    </row>
    <row r="1037" spans="1:5" x14ac:dyDescent="0.2">
      <c r="A1037" s="1" t="s">
        <v>197</v>
      </c>
      <c r="B1037" s="1" t="s">
        <v>155</v>
      </c>
      <c r="C1037" s="1" t="s">
        <v>69</v>
      </c>
      <c r="D1037" s="54">
        <v>45784</v>
      </c>
      <c r="E1037" s="55">
        <v>32.5</v>
      </c>
    </row>
    <row r="1038" spans="1:5" x14ac:dyDescent="0.2">
      <c r="A1038" s="1" t="s">
        <v>169</v>
      </c>
      <c r="B1038" s="1" t="s">
        <v>155</v>
      </c>
      <c r="C1038" s="1" t="s">
        <v>70</v>
      </c>
      <c r="D1038" s="54">
        <v>45784</v>
      </c>
      <c r="E1038" s="55">
        <v>32.090909090909093</v>
      </c>
    </row>
    <row r="1039" spans="1:5" x14ac:dyDescent="0.2">
      <c r="A1039" s="1" t="s">
        <v>159</v>
      </c>
      <c r="B1039" s="1" t="s">
        <v>155</v>
      </c>
      <c r="C1039" s="1" t="s">
        <v>69</v>
      </c>
      <c r="D1039" s="54">
        <v>45784</v>
      </c>
      <c r="E1039" s="55">
        <v>28.666666666666668</v>
      </c>
    </row>
    <row r="1040" spans="1:5" x14ac:dyDescent="0.2">
      <c r="A1040" s="1" t="s">
        <v>180</v>
      </c>
      <c r="B1040" s="1" t="s">
        <v>155</v>
      </c>
      <c r="C1040" s="1" t="s">
        <v>69</v>
      </c>
      <c r="D1040" s="54">
        <v>45784</v>
      </c>
      <c r="E1040" s="55">
        <v>28.636363636363633</v>
      </c>
    </row>
    <row r="1041" spans="1:5" x14ac:dyDescent="0.2">
      <c r="A1041" s="1" t="s">
        <v>168</v>
      </c>
      <c r="B1041" s="1" t="s">
        <v>155</v>
      </c>
      <c r="C1041" s="1" t="s">
        <v>69</v>
      </c>
      <c r="D1041" s="54">
        <v>45784</v>
      </c>
      <c r="E1041" s="55">
        <v>28.5</v>
      </c>
    </row>
    <row r="1042" spans="1:5" x14ac:dyDescent="0.2">
      <c r="A1042" s="1" t="s">
        <v>158</v>
      </c>
      <c r="B1042" s="1" t="s">
        <v>155</v>
      </c>
      <c r="C1042" s="1" t="s">
        <v>68</v>
      </c>
      <c r="D1042" s="54">
        <v>45784</v>
      </c>
      <c r="E1042" s="55">
        <v>19.418181818181818</v>
      </c>
    </row>
    <row r="1043" spans="1:5" x14ac:dyDescent="0.2">
      <c r="A1043" s="1" t="s">
        <v>175</v>
      </c>
      <c r="B1043" s="1" t="s">
        <v>155</v>
      </c>
      <c r="C1043" s="1" t="s">
        <v>69</v>
      </c>
      <c r="D1043" s="54">
        <v>45784</v>
      </c>
      <c r="E1043" s="55">
        <v>18.75</v>
      </c>
    </row>
    <row r="1044" spans="1:5" x14ac:dyDescent="0.2">
      <c r="A1044" s="1" t="s">
        <v>190</v>
      </c>
      <c r="B1044" s="1" t="s">
        <v>155</v>
      </c>
      <c r="C1044" s="1" t="s">
        <v>69</v>
      </c>
      <c r="D1044" s="54">
        <v>45784</v>
      </c>
      <c r="E1044" s="55">
        <v>18.5</v>
      </c>
    </row>
    <row r="1045" spans="1:5" x14ac:dyDescent="0.2">
      <c r="A1045" s="1" t="s">
        <v>173</v>
      </c>
      <c r="B1045" s="1" t="s">
        <v>155</v>
      </c>
      <c r="C1045" s="1" t="s">
        <v>70</v>
      </c>
      <c r="D1045" s="54">
        <v>45784</v>
      </c>
      <c r="E1045" s="55">
        <v>15.777777777777779</v>
      </c>
    </row>
    <row r="1046" spans="1:5" x14ac:dyDescent="0.2">
      <c r="A1046" s="1" t="s">
        <v>157</v>
      </c>
      <c r="B1046" s="1" t="s">
        <v>155</v>
      </c>
      <c r="C1046" s="1" t="s">
        <v>68</v>
      </c>
      <c r="D1046" s="54">
        <v>45784</v>
      </c>
      <c r="E1046" s="55">
        <v>12.676767676767678</v>
      </c>
    </row>
    <row r="1047" spans="1:5" x14ac:dyDescent="0.2">
      <c r="A1047" s="1" t="s">
        <v>181</v>
      </c>
      <c r="B1047" s="1" t="s">
        <v>155</v>
      </c>
      <c r="C1047" s="1" t="s">
        <v>70</v>
      </c>
      <c r="D1047" s="54">
        <v>45784</v>
      </c>
      <c r="E1047" s="55">
        <v>0</v>
      </c>
    </row>
    <row r="1048" spans="1:5" x14ac:dyDescent="0.2">
      <c r="A1048" s="1" t="s">
        <v>296</v>
      </c>
      <c r="B1048" s="1" t="s">
        <v>279</v>
      </c>
      <c r="C1048" s="1" t="s">
        <v>69</v>
      </c>
      <c r="D1048" s="54">
        <v>45794</v>
      </c>
      <c r="E1048" s="55" t="s">
        <v>304</v>
      </c>
    </row>
    <row r="1049" spans="1:5" x14ac:dyDescent="0.2">
      <c r="A1049" s="1" t="s">
        <v>298</v>
      </c>
      <c r="B1049" s="1" t="s">
        <v>279</v>
      </c>
      <c r="C1049" s="1" t="s">
        <v>68</v>
      </c>
      <c r="D1049" s="54">
        <v>45794</v>
      </c>
      <c r="E1049" s="55" t="s">
        <v>304</v>
      </c>
    </row>
    <row r="1050" spans="1:5" x14ac:dyDescent="0.2">
      <c r="A1050" s="1" t="s">
        <v>299</v>
      </c>
      <c r="B1050" s="1" t="s">
        <v>279</v>
      </c>
      <c r="C1050" s="1" t="s">
        <v>69</v>
      </c>
      <c r="D1050" s="54">
        <v>45794</v>
      </c>
      <c r="E1050" s="55" t="s">
        <v>304</v>
      </c>
    </row>
    <row r="1051" spans="1:5" x14ac:dyDescent="0.2">
      <c r="A1051" s="1" t="s">
        <v>278</v>
      </c>
      <c r="B1051" s="1" t="s">
        <v>279</v>
      </c>
      <c r="C1051" s="1" t="s">
        <v>69</v>
      </c>
      <c r="D1051" s="54">
        <v>45794</v>
      </c>
      <c r="E1051" s="55">
        <v>43.918181818181822</v>
      </c>
    </row>
    <row r="1052" spans="1:5" x14ac:dyDescent="0.2">
      <c r="A1052" s="1" t="s">
        <v>282</v>
      </c>
      <c r="B1052" s="1" t="s">
        <v>279</v>
      </c>
      <c r="C1052" s="1" t="s">
        <v>69</v>
      </c>
      <c r="D1052" s="54">
        <v>45794</v>
      </c>
      <c r="E1052" s="55">
        <v>41.81818181818182</v>
      </c>
    </row>
    <row r="1053" spans="1:5" x14ac:dyDescent="0.2">
      <c r="A1053" s="1" t="s">
        <v>280</v>
      </c>
      <c r="B1053" s="1" t="s">
        <v>279</v>
      </c>
      <c r="C1053" s="1" t="s">
        <v>69</v>
      </c>
      <c r="D1053" s="54">
        <v>45794</v>
      </c>
      <c r="E1053" s="55">
        <v>41.35</v>
      </c>
    </row>
    <row r="1054" spans="1:5" x14ac:dyDescent="0.2">
      <c r="A1054" s="1" t="s">
        <v>301</v>
      </c>
      <c r="B1054" s="1" t="s">
        <v>279</v>
      </c>
      <c r="C1054" s="1" t="s">
        <v>70</v>
      </c>
      <c r="D1054" s="54">
        <v>45794</v>
      </c>
      <c r="E1054" s="55">
        <v>40</v>
      </c>
    </row>
    <row r="1055" spans="1:5" x14ac:dyDescent="0.2">
      <c r="A1055" s="1" t="s">
        <v>294</v>
      </c>
      <c r="B1055" s="1" t="s">
        <v>279</v>
      </c>
      <c r="C1055" s="1" t="s">
        <v>70</v>
      </c>
      <c r="D1055" s="54">
        <v>45794</v>
      </c>
      <c r="E1055" s="55">
        <v>37.916666666666671</v>
      </c>
    </row>
    <row r="1056" spans="1:5" x14ac:dyDescent="0.2">
      <c r="A1056" s="1" t="s">
        <v>281</v>
      </c>
      <c r="B1056" s="1" t="s">
        <v>279</v>
      </c>
      <c r="C1056" s="1" t="s">
        <v>68</v>
      </c>
      <c r="D1056" s="54">
        <v>45794</v>
      </c>
      <c r="E1056" s="55">
        <v>37.65</v>
      </c>
    </row>
    <row r="1057" spans="1:5" x14ac:dyDescent="0.2">
      <c r="A1057" s="1" t="s">
        <v>287</v>
      </c>
      <c r="B1057" s="1" t="s">
        <v>279</v>
      </c>
      <c r="C1057" s="1" t="s">
        <v>70</v>
      </c>
      <c r="D1057" s="54">
        <v>45794</v>
      </c>
      <c r="E1057" s="55">
        <v>35.416666666666664</v>
      </c>
    </row>
    <row r="1058" spans="1:5" x14ac:dyDescent="0.2">
      <c r="A1058" s="1" t="s">
        <v>289</v>
      </c>
      <c r="B1058" s="1" t="s">
        <v>279</v>
      </c>
      <c r="C1058" s="1" t="s">
        <v>70</v>
      </c>
      <c r="D1058" s="54">
        <v>45794</v>
      </c>
      <c r="E1058" s="55">
        <v>30</v>
      </c>
    </row>
    <row r="1059" spans="1:5" x14ac:dyDescent="0.2">
      <c r="A1059" s="1" t="s">
        <v>284</v>
      </c>
      <c r="B1059" s="1" t="s">
        <v>279</v>
      </c>
      <c r="C1059" s="1" t="s">
        <v>68</v>
      </c>
      <c r="D1059" s="54">
        <v>45794</v>
      </c>
      <c r="E1059" s="55">
        <v>28.949494949494948</v>
      </c>
    </row>
    <row r="1060" spans="1:5" x14ac:dyDescent="0.2">
      <c r="A1060" s="1" t="s">
        <v>286</v>
      </c>
      <c r="B1060" s="1" t="s">
        <v>279</v>
      </c>
      <c r="C1060" s="1" t="s">
        <v>68</v>
      </c>
      <c r="D1060" s="54">
        <v>45794</v>
      </c>
      <c r="E1060" s="55">
        <v>27.666666666666668</v>
      </c>
    </row>
    <row r="1061" spans="1:5" x14ac:dyDescent="0.2">
      <c r="A1061" s="1" t="s">
        <v>291</v>
      </c>
      <c r="B1061" s="1" t="s">
        <v>279</v>
      </c>
      <c r="C1061" s="1" t="s">
        <v>69</v>
      </c>
      <c r="D1061" s="54">
        <v>45794</v>
      </c>
      <c r="E1061" s="55">
        <v>25</v>
      </c>
    </row>
    <row r="1062" spans="1:5" x14ac:dyDescent="0.2">
      <c r="A1062" s="1" t="s">
        <v>285</v>
      </c>
      <c r="B1062" s="1" t="s">
        <v>279</v>
      </c>
      <c r="C1062" s="1" t="s">
        <v>70</v>
      </c>
      <c r="D1062" s="54">
        <v>45794</v>
      </c>
      <c r="E1062" s="55">
        <v>19.121212121212121</v>
      </c>
    </row>
    <row r="1063" spans="1:5" x14ac:dyDescent="0.2">
      <c r="A1063" s="1" t="s">
        <v>292</v>
      </c>
      <c r="B1063" s="1" t="s">
        <v>279</v>
      </c>
      <c r="C1063" s="1" t="s">
        <v>68</v>
      </c>
      <c r="D1063" s="54">
        <v>45794</v>
      </c>
      <c r="E1063" s="55">
        <v>19</v>
      </c>
    </row>
    <row r="1064" spans="1:5" x14ac:dyDescent="0.2">
      <c r="A1064" s="1" t="s">
        <v>297</v>
      </c>
      <c r="B1064" s="1" t="s">
        <v>279</v>
      </c>
      <c r="C1064" s="1" t="s">
        <v>68</v>
      </c>
      <c r="D1064" s="54">
        <v>45794</v>
      </c>
      <c r="E1064" s="55">
        <v>15.75</v>
      </c>
    </row>
    <row r="1065" spans="1:5" x14ac:dyDescent="0.2">
      <c r="A1065" s="1" t="s">
        <v>295</v>
      </c>
      <c r="B1065" s="1" t="s">
        <v>279</v>
      </c>
      <c r="C1065" s="1" t="s">
        <v>68</v>
      </c>
      <c r="D1065" s="54">
        <v>45794</v>
      </c>
      <c r="E1065" s="55">
        <v>14.095238095238095</v>
      </c>
    </row>
    <row r="1066" spans="1:5" x14ac:dyDescent="0.2">
      <c r="A1066" s="1" t="s">
        <v>288</v>
      </c>
      <c r="B1066" s="1" t="s">
        <v>279</v>
      </c>
      <c r="C1066" s="1" t="s">
        <v>69</v>
      </c>
      <c r="D1066" s="54">
        <v>45794</v>
      </c>
      <c r="E1066" s="55">
        <v>11</v>
      </c>
    </row>
    <row r="1067" spans="1:5" x14ac:dyDescent="0.2">
      <c r="A1067" s="1" t="s">
        <v>290</v>
      </c>
      <c r="B1067" s="1" t="s">
        <v>279</v>
      </c>
      <c r="C1067" s="1" t="s">
        <v>70</v>
      </c>
      <c r="D1067" s="54">
        <v>45794</v>
      </c>
      <c r="E1067" s="55">
        <v>9.9</v>
      </c>
    </row>
    <row r="1068" spans="1:5" x14ac:dyDescent="0.2">
      <c r="A1068" s="1" t="s">
        <v>300</v>
      </c>
      <c r="B1068" s="1" t="s">
        <v>279</v>
      </c>
      <c r="C1068" s="1" t="s">
        <v>68</v>
      </c>
      <c r="D1068" s="54">
        <v>45794</v>
      </c>
      <c r="E1068" s="55">
        <v>7.5</v>
      </c>
    </row>
    <row r="1069" spans="1:5" x14ac:dyDescent="0.2">
      <c r="A1069" s="1" t="s">
        <v>348</v>
      </c>
      <c r="B1069" s="1" t="s">
        <v>279</v>
      </c>
      <c r="D1069" s="54">
        <v>45794</v>
      </c>
      <c r="E1069" s="55">
        <v>0</v>
      </c>
    </row>
    <row r="1070" spans="1:5" x14ac:dyDescent="0.2">
      <c r="A1070" s="1" t="s">
        <v>179</v>
      </c>
      <c r="B1070" s="1" t="s">
        <v>152</v>
      </c>
      <c r="C1070" s="1" t="s">
        <v>68</v>
      </c>
      <c r="D1070" s="54">
        <v>45795</v>
      </c>
      <c r="E1070" s="55" t="s">
        <v>304</v>
      </c>
    </row>
    <row r="1071" spans="1:5" x14ac:dyDescent="0.2">
      <c r="A1071" s="1" t="s">
        <v>188</v>
      </c>
      <c r="B1071" s="1" t="s">
        <v>152</v>
      </c>
      <c r="C1071" s="1" t="s">
        <v>69</v>
      </c>
      <c r="D1071" s="54">
        <v>45795</v>
      </c>
      <c r="E1071" s="55" t="s">
        <v>304</v>
      </c>
    </row>
    <row r="1072" spans="1:5" x14ac:dyDescent="0.2">
      <c r="A1072" s="1" t="s">
        <v>192</v>
      </c>
      <c r="B1072" s="1" t="s">
        <v>152</v>
      </c>
      <c r="C1072" s="1" t="s">
        <v>69</v>
      </c>
      <c r="D1072" s="54">
        <v>45795</v>
      </c>
      <c r="E1072" s="55" t="s">
        <v>304</v>
      </c>
    </row>
    <row r="1073" spans="1:5" x14ac:dyDescent="0.2">
      <c r="A1073" s="1" t="s">
        <v>151</v>
      </c>
      <c r="B1073" s="1" t="s">
        <v>152</v>
      </c>
      <c r="C1073" s="1" t="s">
        <v>70</v>
      </c>
      <c r="D1073" s="54">
        <v>45795</v>
      </c>
      <c r="E1073" s="55">
        <v>46.18181818181818</v>
      </c>
    </row>
    <row r="1074" spans="1:5" x14ac:dyDescent="0.2">
      <c r="A1074" s="1" t="s">
        <v>160</v>
      </c>
      <c r="B1074" s="1" t="s">
        <v>152</v>
      </c>
      <c r="C1074" s="1" t="s">
        <v>70</v>
      </c>
      <c r="D1074" s="54">
        <v>45795</v>
      </c>
      <c r="E1074" s="55">
        <v>38.553030303030305</v>
      </c>
    </row>
    <row r="1075" spans="1:5" x14ac:dyDescent="0.2">
      <c r="A1075" s="1" t="s">
        <v>171</v>
      </c>
      <c r="B1075" s="1" t="s">
        <v>152</v>
      </c>
      <c r="C1075" s="1" t="s">
        <v>69</v>
      </c>
      <c r="D1075" s="54">
        <v>45795</v>
      </c>
      <c r="E1075" s="55">
        <v>32.777777777777779</v>
      </c>
    </row>
    <row r="1076" spans="1:5" x14ac:dyDescent="0.2">
      <c r="A1076" s="1" t="s">
        <v>153</v>
      </c>
      <c r="B1076" s="1" t="s">
        <v>152</v>
      </c>
      <c r="C1076" s="1" t="s">
        <v>68</v>
      </c>
      <c r="D1076" s="54">
        <v>45795</v>
      </c>
      <c r="E1076" s="55">
        <v>30.619047619047617</v>
      </c>
    </row>
    <row r="1077" spans="1:5" x14ac:dyDescent="0.2">
      <c r="A1077" s="1" t="s">
        <v>194</v>
      </c>
      <c r="B1077" s="1" t="s">
        <v>152</v>
      </c>
      <c r="C1077" s="1" t="s">
        <v>69</v>
      </c>
      <c r="D1077" s="54">
        <v>45795</v>
      </c>
      <c r="E1077" s="55">
        <v>29.666666666666664</v>
      </c>
    </row>
    <row r="1078" spans="1:5" x14ac:dyDescent="0.2">
      <c r="A1078" s="1" t="s">
        <v>161</v>
      </c>
      <c r="B1078" s="1" t="s">
        <v>152</v>
      </c>
      <c r="C1078" s="1" t="s">
        <v>68</v>
      </c>
      <c r="D1078" s="54">
        <v>45795</v>
      </c>
      <c r="E1078" s="55">
        <v>28.9</v>
      </c>
    </row>
    <row r="1079" spans="1:5" x14ac:dyDescent="0.2">
      <c r="A1079" s="1" t="s">
        <v>172</v>
      </c>
      <c r="B1079" s="1" t="s">
        <v>152</v>
      </c>
      <c r="C1079" s="1" t="s">
        <v>69</v>
      </c>
      <c r="D1079" s="54">
        <v>45795</v>
      </c>
      <c r="E1079" s="55">
        <v>26.666666666666668</v>
      </c>
    </row>
    <row r="1080" spans="1:5" x14ac:dyDescent="0.2">
      <c r="A1080" s="1" t="s">
        <v>167</v>
      </c>
      <c r="B1080" s="1" t="s">
        <v>152</v>
      </c>
      <c r="C1080" s="1" t="s">
        <v>68</v>
      </c>
      <c r="D1080" s="54">
        <v>45795</v>
      </c>
      <c r="E1080" s="55">
        <v>25.4</v>
      </c>
    </row>
    <row r="1081" spans="1:5" x14ac:dyDescent="0.2">
      <c r="A1081" s="1" t="s">
        <v>162</v>
      </c>
      <c r="B1081" s="1" t="s">
        <v>152</v>
      </c>
      <c r="C1081" s="1" t="s">
        <v>69</v>
      </c>
      <c r="D1081" s="54">
        <v>45795</v>
      </c>
      <c r="E1081" s="55">
        <v>24</v>
      </c>
    </row>
    <row r="1082" spans="1:5" x14ac:dyDescent="0.2">
      <c r="A1082" s="1" t="s">
        <v>176</v>
      </c>
      <c r="B1082" s="1" t="s">
        <v>152</v>
      </c>
      <c r="C1082" s="1" t="s">
        <v>69</v>
      </c>
      <c r="D1082" s="54">
        <v>45795</v>
      </c>
      <c r="E1082" s="55">
        <v>21.958333333333332</v>
      </c>
    </row>
    <row r="1083" spans="1:5" x14ac:dyDescent="0.2">
      <c r="A1083" s="1" t="s">
        <v>164</v>
      </c>
      <c r="B1083" s="1" t="s">
        <v>152</v>
      </c>
      <c r="C1083" s="1" t="s">
        <v>70</v>
      </c>
      <c r="D1083" s="54">
        <v>45795</v>
      </c>
      <c r="E1083" s="55">
        <v>16.327272727272728</v>
      </c>
    </row>
    <row r="1084" spans="1:5" x14ac:dyDescent="0.2">
      <c r="A1084" s="1" t="s">
        <v>193</v>
      </c>
      <c r="B1084" s="1" t="s">
        <v>152</v>
      </c>
      <c r="C1084" s="1" t="s">
        <v>68</v>
      </c>
      <c r="D1084" s="54">
        <v>45795</v>
      </c>
      <c r="E1084" s="55">
        <v>13.5</v>
      </c>
    </row>
    <row r="1085" spans="1:5" x14ac:dyDescent="0.2">
      <c r="A1085" s="1" t="s">
        <v>195</v>
      </c>
      <c r="B1085" s="1" t="s">
        <v>152</v>
      </c>
      <c r="C1085" s="1" t="s">
        <v>69</v>
      </c>
      <c r="D1085" s="54">
        <v>45795</v>
      </c>
      <c r="E1085" s="55">
        <v>13.5</v>
      </c>
    </row>
    <row r="1086" spans="1:5" x14ac:dyDescent="0.2">
      <c r="A1086" s="1" t="s">
        <v>177</v>
      </c>
      <c r="B1086" s="1" t="s">
        <v>152</v>
      </c>
      <c r="C1086" s="1" t="s">
        <v>68</v>
      </c>
      <c r="D1086" s="54">
        <v>45795</v>
      </c>
      <c r="E1086" s="55">
        <v>12.5</v>
      </c>
    </row>
    <row r="1087" spans="1:5" x14ac:dyDescent="0.2">
      <c r="A1087" s="1" t="s">
        <v>182</v>
      </c>
      <c r="B1087" s="1" t="s">
        <v>152</v>
      </c>
      <c r="C1087" s="1" t="s">
        <v>70</v>
      </c>
      <c r="D1087" s="54">
        <v>45795</v>
      </c>
      <c r="E1087" s="55">
        <v>8.3333333333333321</v>
      </c>
    </row>
    <row r="1088" spans="1:5" x14ac:dyDescent="0.2">
      <c r="A1088" s="1" t="s">
        <v>163</v>
      </c>
      <c r="B1088" s="1" t="s">
        <v>152</v>
      </c>
      <c r="C1088" s="1" t="s">
        <v>69</v>
      </c>
      <c r="D1088" s="54">
        <v>45795</v>
      </c>
      <c r="E1088" s="55">
        <v>0</v>
      </c>
    </row>
    <row r="1089" spans="1:5" x14ac:dyDescent="0.2">
      <c r="A1089" s="1" t="s">
        <v>187</v>
      </c>
      <c r="B1089" s="1" t="s">
        <v>152</v>
      </c>
      <c r="C1089" s="1" t="s">
        <v>69</v>
      </c>
      <c r="D1089" s="54">
        <v>45795</v>
      </c>
      <c r="E1089" s="55">
        <v>0</v>
      </c>
    </row>
    <row r="1090" spans="1:5" x14ac:dyDescent="0.2">
      <c r="A1090" s="1" t="s">
        <v>133</v>
      </c>
      <c r="B1090" s="1" t="s">
        <v>94</v>
      </c>
      <c r="C1090" s="1" t="s">
        <v>68</v>
      </c>
      <c r="D1090" s="54">
        <v>45795</v>
      </c>
      <c r="E1090" s="55" t="s">
        <v>304</v>
      </c>
    </row>
    <row r="1091" spans="1:5" x14ac:dyDescent="0.2">
      <c r="A1091" s="1" t="s">
        <v>134</v>
      </c>
      <c r="B1091" s="1" t="s">
        <v>94</v>
      </c>
      <c r="C1091" s="1" t="s">
        <v>68</v>
      </c>
      <c r="D1091" s="54">
        <v>45795</v>
      </c>
      <c r="E1091" s="55" t="s">
        <v>304</v>
      </c>
    </row>
    <row r="1092" spans="1:5" x14ac:dyDescent="0.2">
      <c r="A1092" s="1" t="s">
        <v>136</v>
      </c>
      <c r="B1092" s="1" t="s">
        <v>94</v>
      </c>
      <c r="C1092" s="1" t="s">
        <v>70</v>
      </c>
      <c r="D1092" s="54">
        <v>45795</v>
      </c>
      <c r="E1092" s="55" t="s">
        <v>304</v>
      </c>
    </row>
    <row r="1093" spans="1:5" x14ac:dyDescent="0.2">
      <c r="A1093" s="1" t="s">
        <v>137</v>
      </c>
      <c r="B1093" s="1" t="s">
        <v>94</v>
      </c>
      <c r="C1093" s="1" t="s">
        <v>70</v>
      </c>
      <c r="D1093" s="54">
        <v>45795</v>
      </c>
      <c r="E1093" s="55" t="s">
        <v>304</v>
      </c>
    </row>
    <row r="1094" spans="1:5" x14ac:dyDescent="0.2">
      <c r="A1094" s="1" t="s">
        <v>138</v>
      </c>
      <c r="B1094" s="1" t="s">
        <v>94</v>
      </c>
      <c r="C1094" s="1" t="s">
        <v>68</v>
      </c>
      <c r="D1094" s="54">
        <v>45795</v>
      </c>
      <c r="E1094" s="55" t="s">
        <v>304</v>
      </c>
    </row>
    <row r="1095" spans="1:5" x14ac:dyDescent="0.2">
      <c r="A1095" s="1" t="s">
        <v>139</v>
      </c>
      <c r="B1095" s="1" t="s">
        <v>94</v>
      </c>
      <c r="C1095" s="1" t="s">
        <v>69</v>
      </c>
      <c r="D1095" s="54">
        <v>45795</v>
      </c>
      <c r="E1095" s="55" t="s">
        <v>304</v>
      </c>
    </row>
    <row r="1096" spans="1:5" x14ac:dyDescent="0.2">
      <c r="A1096" s="1" t="s">
        <v>143</v>
      </c>
      <c r="B1096" s="1" t="s">
        <v>94</v>
      </c>
      <c r="C1096" s="1" t="s">
        <v>69</v>
      </c>
      <c r="D1096" s="54">
        <v>45795</v>
      </c>
      <c r="E1096" s="55" t="s">
        <v>304</v>
      </c>
    </row>
    <row r="1097" spans="1:5" x14ac:dyDescent="0.2">
      <c r="A1097" s="1" t="s">
        <v>144</v>
      </c>
      <c r="B1097" s="1" t="s">
        <v>94</v>
      </c>
      <c r="C1097" s="1" t="s">
        <v>70</v>
      </c>
      <c r="D1097" s="54">
        <v>45795</v>
      </c>
      <c r="E1097" s="55" t="s">
        <v>304</v>
      </c>
    </row>
    <row r="1098" spans="1:5" x14ac:dyDescent="0.2">
      <c r="A1098" s="1" t="s">
        <v>148</v>
      </c>
      <c r="B1098" s="1" t="s">
        <v>94</v>
      </c>
      <c r="C1098" s="1" t="s">
        <v>70</v>
      </c>
      <c r="D1098" s="54">
        <v>45795</v>
      </c>
      <c r="E1098" s="55" t="s">
        <v>304</v>
      </c>
    </row>
    <row r="1099" spans="1:5" x14ac:dyDescent="0.2">
      <c r="A1099" s="1" t="s">
        <v>96</v>
      </c>
      <c r="B1099" s="1" t="s">
        <v>94</v>
      </c>
      <c r="C1099" s="1" t="s">
        <v>69</v>
      </c>
      <c r="D1099" s="54">
        <v>45795</v>
      </c>
      <c r="E1099" s="55">
        <v>52.272727272727273</v>
      </c>
    </row>
    <row r="1100" spans="1:5" x14ac:dyDescent="0.2">
      <c r="A1100" s="1" t="s">
        <v>124</v>
      </c>
      <c r="B1100" s="1" t="s">
        <v>94</v>
      </c>
      <c r="C1100" s="1" t="s">
        <v>70</v>
      </c>
      <c r="D1100" s="54">
        <v>45795</v>
      </c>
      <c r="E1100" s="55">
        <v>52.24545454545455</v>
      </c>
    </row>
    <row r="1101" spans="1:5" x14ac:dyDescent="0.2">
      <c r="A1101" s="1" t="s">
        <v>98</v>
      </c>
      <c r="B1101" s="1" t="s">
        <v>94</v>
      </c>
      <c r="C1101" s="1" t="s">
        <v>68</v>
      </c>
      <c r="D1101" s="54">
        <v>45795</v>
      </c>
      <c r="E1101" s="55">
        <v>51.345454545454544</v>
      </c>
    </row>
    <row r="1102" spans="1:5" x14ac:dyDescent="0.2">
      <c r="A1102" s="1" t="s">
        <v>97</v>
      </c>
      <c r="B1102" s="1" t="s">
        <v>94</v>
      </c>
      <c r="C1102" s="1" t="s">
        <v>68</v>
      </c>
      <c r="D1102" s="54">
        <v>45795</v>
      </c>
      <c r="E1102" s="55">
        <v>48.481818181818177</v>
      </c>
    </row>
    <row r="1103" spans="1:5" x14ac:dyDescent="0.2">
      <c r="A1103" s="1" t="s">
        <v>108</v>
      </c>
      <c r="B1103" s="1" t="s">
        <v>94</v>
      </c>
      <c r="C1103" s="1" t="s">
        <v>69</v>
      </c>
      <c r="D1103" s="54">
        <v>45795</v>
      </c>
      <c r="E1103" s="55">
        <v>40</v>
      </c>
    </row>
    <row r="1104" spans="1:5" x14ac:dyDescent="0.2">
      <c r="A1104" s="1" t="s">
        <v>95</v>
      </c>
      <c r="B1104" s="1" t="s">
        <v>94</v>
      </c>
      <c r="C1104" s="1" t="s">
        <v>69</v>
      </c>
      <c r="D1104" s="54">
        <v>45795</v>
      </c>
      <c r="E1104" s="55">
        <v>38.18181818181818</v>
      </c>
    </row>
    <row r="1105" spans="1:5" x14ac:dyDescent="0.2">
      <c r="A1105" s="1" t="s">
        <v>99</v>
      </c>
      <c r="B1105" s="1" t="s">
        <v>94</v>
      </c>
      <c r="C1105" s="1" t="s">
        <v>70</v>
      </c>
      <c r="D1105" s="54">
        <v>45795</v>
      </c>
      <c r="E1105" s="55">
        <v>37.272727272727273</v>
      </c>
    </row>
    <row r="1106" spans="1:5" x14ac:dyDescent="0.2">
      <c r="A1106" s="1" t="s">
        <v>102</v>
      </c>
      <c r="B1106" s="1" t="s">
        <v>94</v>
      </c>
      <c r="C1106" s="1" t="s">
        <v>70</v>
      </c>
      <c r="D1106" s="54">
        <v>45795</v>
      </c>
      <c r="E1106" s="55">
        <v>28</v>
      </c>
    </row>
    <row r="1107" spans="1:5" x14ac:dyDescent="0.2">
      <c r="A1107" s="1" t="s">
        <v>103</v>
      </c>
      <c r="B1107" s="1" t="s">
        <v>94</v>
      </c>
      <c r="C1107" s="1" t="s">
        <v>70</v>
      </c>
      <c r="D1107" s="54">
        <v>45795</v>
      </c>
      <c r="E1107" s="55">
        <v>27.166666666666664</v>
      </c>
    </row>
    <row r="1108" spans="1:5" x14ac:dyDescent="0.2">
      <c r="A1108" s="1" t="s">
        <v>100</v>
      </c>
      <c r="B1108" s="1" t="s">
        <v>94</v>
      </c>
      <c r="C1108" s="1" t="s">
        <v>69</v>
      </c>
      <c r="D1108" s="54">
        <v>45795</v>
      </c>
      <c r="E1108" s="55">
        <v>26.63636363636364</v>
      </c>
    </row>
    <row r="1109" spans="1:5" x14ac:dyDescent="0.2">
      <c r="A1109" s="1" t="s">
        <v>101</v>
      </c>
      <c r="B1109" s="1" t="s">
        <v>94</v>
      </c>
      <c r="C1109" s="1" t="s">
        <v>68</v>
      </c>
      <c r="D1109" s="54">
        <v>45795</v>
      </c>
      <c r="E1109" s="55">
        <v>26.142857142857142</v>
      </c>
    </row>
    <row r="1110" spans="1:5" x14ac:dyDescent="0.2">
      <c r="A1110" s="1" t="s">
        <v>141</v>
      </c>
      <c r="B1110" s="1" t="s">
        <v>94</v>
      </c>
      <c r="C1110" s="1" t="s">
        <v>69</v>
      </c>
      <c r="D1110" s="54">
        <v>45795</v>
      </c>
      <c r="E1110" s="55">
        <v>25</v>
      </c>
    </row>
    <row r="1111" spans="1:5" x14ac:dyDescent="0.2">
      <c r="A1111" s="1" t="s">
        <v>105</v>
      </c>
      <c r="B1111" s="1" t="s">
        <v>94</v>
      </c>
      <c r="C1111" s="1" t="s">
        <v>69</v>
      </c>
      <c r="D1111" s="54">
        <v>45795</v>
      </c>
      <c r="E1111" s="55">
        <v>25</v>
      </c>
    </row>
    <row r="1112" spans="1:5" x14ac:dyDescent="0.2">
      <c r="A1112" s="1" t="s">
        <v>107</v>
      </c>
      <c r="B1112" s="1" t="s">
        <v>94</v>
      </c>
      <c r="C1112" s="1" t="s">
        <v>69</v>
      </c>
      <c r="D1112" s="54">
        <v>45795</v>
      </c>
      <c r="E1112" s="55">
        <v>18.571428571428569</v>
      </c>
    </row>
    <row r="1113" spans="1:5" x14ac:dyDescent="0.2">
      <c r="A1113" s="1" t="s">
        <v>104</v>
      </c>
      <c r="B1113" s="1" t="s">
        <v>94</v>
      </c>
      <c r="C1113" s="1" t="s">
        <v>70</v>
      </c>
      <c r="D1113" s="54">
        <v>45795</v>
      </c>
      <c r="E1113" s="55">
        <v>13.168831168831169</v>
      </c>
    </row>
    <row r="1114" spans="1:5" x14ac:dyDescent="0.2">
      <c r="A1114" s="1" t="s">
        <v>106</v>
      </c>
      <c r="B1114" s="1" t="s">
        <v>94</v>
      </c>
      <c r="C1114" s="1" t="s">
        <v>70</v>
      </c>
      <c r="D1114" s="54">
        <v>45795</v>
      </c>
      <c r="E1114" s="55">
        <v>10.829545454545455</v>
      </c>
    </row>
    <row r="1115" spans="1:5" x14ac:dyDescent="0.2">
      <c r="A1115" s="1" t="s">
        <v>332</v>
      </c>
      <c r="B1115" s="1" t="s">
        <v>308</v>
      </c>
      <c r="C1115" s="1" t="s">
        <v>68</v>
      </c>
      <c r="D1115" s="54">
        <v>45796</v>
      </c>
      <c r="E1115" s="55" t="s">
        <v>304</v>
      </c>
    </row>
    <row r="1116" spans="1:5" x14ac:dyDescent="0.2">
      <c r="A1116" s="1" t="s">
        <v>333</v>
      </c>
      <c r="B1116" s="1" t="s">
        <v>308</v>
      </c>
      <c r="C1116" s="1" t="s">
        <v>68</v>
      </c>
      <c r="D1116" s="54">
        <v>45796</v>
      </c>
      <c r="E1116" s="55" t="s">
        <v>304</v>
      </c>
    </row>
    <row r="1117" spans="1:5" x14ac:dyDescent="0.2">
      <c r="A1117" s="1" t="s">
        <v>334</v>
      </c>
      <c r="B1117" s="1" t="s">
        <v>308</v>
      </c>
      <c r="C1117" s="1" t="s">
        <v>70</v>
      </c>
      <c r="D1117" s="54">
        <v>45796</v>
      </c>
      <c r="E1117" s="55" t="s">
        <v>304</v>
      </c>
    </row>
    <row r="1118" spans="1:5" x14ac:dyDescent="0.2">
      <c r="A1118" s="1" t="s">
        <v>310</v>
      </c>
      <c r="B1118" s="1" t="s">
        <v>308</v>
      </c>
      <c r="C1118" s="1" t="s">
        <v>70</v>
      </c>
      <c r="D1118" s="54">
        <v>45796</v>
      </c>
      <c r="E1118" s="55">
        <v>45.220779220779228</v>
      </c>
    </row>
    <row r="1119" spans="1:5" x14ac:dyDescent="0.2">
      <c r="A1119" s="1" t="s">
        <v>325</v>
      </c>
      <c r="B1119" s="1" t="s">
        <v>308</v>
      </c>
      <c r="C1119" s="1" t="s">
        <v>69</v>
      </c>
      <c r="D1119" s="54">
        <v>45796</v>
      </c>
      <c r="E1119" s="55">
        <v>41</v>
      </c>
    </row>
    <row r="1120" spans="1:5" x14ac:dyDescent="0.2">
      <c r="A1120" s="1" t="s">
        <v>314</v>
      </c>
      <c r="B1120" s="1" t="s">
        <v>308</v>
      </c>
      <c r="C1120" s="1" t="s">
        <v>70</v>
      </c>
      <c r="D1120" s="54">
        <v>45796</v>
      </c>
      <c r="E1120" s="55">
        <v>41</v>
      </c>
    </row>
    <row r="1121" spans="1:5" x14ac:dyDescent="0.2">
      <c r="A1121" s="1" t="s">
        <v>319</v>
      </c>
      <c r="B1121" s="1" t="s">
        <v>308</v>
      </c>
      <c r="C1121" s="1" t="s">
        <v>69</v>
      </c>
      <c r="D1121" s="54">
        <v>45796</v>
      </c>
      <c r="E1121" s="55">
        <v>37.5</v>
      </c>
    </row>
    <row r="1122" spans="1:5" x14ac:dyDescent="0.2">
      <c r="A1122" s="1" t="s">
        <v>311</v>
      </c>
      <c r="B1122" s="1" t="s">
        <v>308</v>
      </c>
      <c r="C1122" s="1" t="s">
        <v>68</v>
      </c>
      <c r="D1122" s="54">
        <v>45796</v>
      </c>
      <c r="E1122" s="55">
        <v>34.848484848484851</v>
      </c>
    </row>
    <row r="1123" spans="1:5" x14ac:dyDescent="0.2">
      <c r="A1123" s="1" t="s">
        <v>309</v>
      </c>
      <c r="B1123" s="1" t="s">
        <v>308</v>
      </c>
      <c r="C1123" s="1" t="s">
        <v>68</v>
      </c>
      <c r="D1123" s="54">
        <v>45796</v>
      </c>
      <c r="E1123" s="55">
        <v>27.868686868686869</v>
      </c>
    </row>
    <row r="1124" spans="1:5" x14ac:dyDescent="0.2">
      <c r="A1124" s="1" t="s">
        <v>307</v>
      </c>
      <c r="B1124" s="1" t="s">
        <v>308</v>
      </c>
      <c r="C1124" s="1" t="s">
        <v>70</v>
      </c>
      <c r="D1124" s="54">
        <v>45796</v>
      </c>
      <c r="E1124" s="55">
        <v>27.404040404040401</v>
      </c>
    </row>
    <row r="1125" spans="1:5" x14ac:dyDescent="0.2">
      <c r="A1125" s="1" t="s">
        <v>321</v>
      </c>
      <c r="B1125" s="1" t="s">
        <v>308</v>
      </c>
      <c r="C1125" s="1" t="s">
        <v>70</v>
      </c>
      <c r="D1125" s="54">
        <v>45796</v>
      </c>
      <c r="E1125" s="55">
        <v>25.583333333333336</v>
      </c>
    </row>
    <row r="1126" spans="1:5" x14ac:dyDescent="0.2">
      <c r="A1126" s="1" t="s">
        <v>320</v>
      </c>
      <c r="B1126" s="1" t="s">
        <v>308</v>
      </c>
      <c r="C1126" s="1" t="s">
        <v>69</v>
      </c>
      <c r="D1126" s="54">
        <v>45796</v>
      </c>
      <c r="E1126" s="55">
        <v>25</v>
      </c>
    </row>
    <row r="1127" spans="1:5" x14ac:dyDescent="0.2">
      <c r="A1127" s="1" t="s">
        <v>316</v>
      </c>
      <c r="B1127" s="1" t="s">
        <v>308</v>
      </c>
      <c r="C1127" s="1" t="s">
        <v>69</v>
      </c>
      <c r="D1127" s="54">
        <v>45796</v>
      </c>
      <c r="E1127" s="55">
        <v>23.333333333333329</v>
      </c>
    </row>
    <row r="1128" spans="1:5" x14ac:dyDescent="0.2">
      <c r="A1128" s="1" t="s">
        <v>317</v>
      </c>
      <c r="B1128" s="1" t="s">
        <v>308</v>
      </c>
      <c r="C1128" s="1" t="s">
        <v>70</v>
      </c>
      <c r="D1128" s="54">
        <v>45796</v>
      </c>
      <c r="E1128" s="55">
        <v>22.125</v>
      </c>
    </row>
    <row r="1129" spans="1:5" x14ac:dyDescent="0.2">
      <c r="A1129" s="1" t="s">
        <v>312</v>
      </c>
      <c r="B1129" s="1" t="s">
        <v>308</v>
      </c>
      <c r="C1129" s="1" t="s">
        <v>68</v>
      </c>
      <c r="D1129" s="54">
        <v>45796</v>
      </c>
      <c r="E1129" s="55">
        <v>21.69318181818182</v>
      </c>
    </row>
    <row r="1130" spans="1:5" x14ac:dyDescent="0.2">
      <c r="A1130" s="1" t="s">
        <v>313</v>
      </c>
      <c r="B1130" s="1" t="s">
        <v>308</v>
      </c>
      <c r="C1130" s="1" t="s">
        <v>69</v>
      </c>
      <c r="D1130" s="54">
        <v>45796</v>
      </c>
      <c r="E1130" s="55">
        <v>21.333333333333329</v>
      </c>
    </row>
    <row r="1131" spans="1:5" x14ac:dyDescent="0.2">
      <c r="A1131" s="1" t="s">
        <v>315</v>
      </c>
      <c r="B1131" s="1" t="s">
        <v>308</v>
      </c>
      <c r="C1131" s="1" t="s">
        <v>68</v>
      </c>
      <c r="D1131" s="54">
        <v>45796</v>
      </c>
      <c r="E1131" s="55">
        <v>19.545454545454547</v>
      </c>
    </row>
    <row r="1132" spans="1:5" x14ac:dyDescent="0.2">
      <c r="A1132" s="1" t="s">
        <v>322</v>
      </c>
      <c r="B1132" s="1" t="s">
        <v>308</v>
      </c>
      <c r="D1132" s="54">
        <v>45796</v>
      </c>
      <c r="E1132" s="55">
        <v>15</v>
      </c>
    </row>
    <row r="1133" spans="1:5" x14ac:dyDescent="0.2">
      <c r="A1133" s="1" t="s">
        <v>318</v>
      </c>
      <c r="B1133" s="1" t="s">
        <v>308</v>
      </c>
      <c r="C1133" s="1" t="s">
        <v>69</v>
      </c>
      <c r="D1133" s="54">
        <v>45796</v>
      </c>
      <c r="E1133" s="55">
        <v>12.5</v>
      </c>
    </row>
    <row r="1134" spans="1:5" x14ac:dyDescent="0.2">
      <c r="A1134" s="1" t="s">
        <v>323</v>
      </c>
      <c r="B1134" s="1" t="s">
        <v>308</v>
      </c>
      <c r="C1134" s="1" t="s">
        <v>68</v>
      </c>
      <c r="D1134" s="54">
        <v>45796</v>
      </c>
      <c r="E1134" s="55">
        <v>12</v>
      </c>
    </row>
    <row r="1135" spans="1:5" x14ac:dyDescent="0.2">
      <c r="A1135" s="1" t="s">
        <v>324</v>
      </c>
      <c r="B1135" s="1" t="s">
        <v>308</v>
      </c>
      <c r="C1135" s="1" t="s">
        <v>69</v>
      </c>
      <c r="D1135" s="54">
        <v>45796</v>
      </c>
      <c r="E1135" s="55">
        <v>0</v>
      </c>
    </row>
    <row r="1136" spans="1:5" x14ac:dyDescent="0.2">
      <c r="A1136" s="1" t="s">
        <v>257</v>
      </c>
      <c r="B1136" s="1" t="s">
        <v>247</v>
      </c>
      <c r="C1136" s="1" t="s">
        <v>69</v>
      </c>
      <c r="D1136" s="54">
        <v>45797</v>
      </c>
      <c r="E1136" s="55" t="s">
        <v>304</v>
      </c>
    </row>
    <row r="1137" spans="1:5" x14ac:dyDescent="0.2">
      <c r="A1137" s="1" t="s">
        <v>266</v>
      </c>
      <c r="B1137" s="1" t="s">
        <v>247</v>
      </c>
      <c r="C1137" s="1" t="s">
        <v>68</v>
      </c>
      <c r="D1137" s="54">
        <v>45797</v>
      </c>
      <c r="E1137" s="55" t="s">
        <v>304</v>
      </c>
    </row>
    <row r="1138" spans="1:5" x14ac:dyDescent="0.2">
      <c r="A1138" s="1" t="s">
        <v>267</v>
      </c>
      <c r="B1138" s="1" t="s">
        <v>247</v>
      </c>
      <c r="C1138" s="1" t="s">
        <v>68</v>
      </c>
      <c r="D1138" s="54">
        <v>45797</v>
      </c>
      <c r="E1138" s="55" t="s">
        <v>304</v>
      </c>
    </row>
    <row r="1139" spans="1:5" x14ac:dyDescent="0.2">
      <c r="A1139" s="1" t="s">
        <v>268</v>
      </c>
      <c r="B1139" s="1" t="s">
        <v>247</v>
      </c>
      <c r="C1139" s="1" t="s">
        <v>69</v>
      </c>
      <c r="D1139" s="54">
        <v>45797</v>
      </c>
      <c r="E1139" s="55" t="s">
        <v>304</v>
      </c>
    </row>
    <row r="1140" spans="1:5" x14ac:dyDescent="0.2">
      <c r="A1140" s="1" t="s">
        <v>270</v>
      </c>
      <c r="B1140" s="1" t="s">
        <v>247</v>
      </c>
      <c r="C1140" s="1" t="s">
        <v>70</v>
      </c>
      <c r="D1140" s="54">
        <v>45797</v>
      </c>
      <c r="E1140" s="55" t="s">
        <v>304</v>
      </c>
    </row>
    <row r="1141" spans="1:5" x14ac:dyDescent="0.2">
      <c r="A1141" s="1" t="s">
        <v>271</v>
      </c>
      <c r="B1141" s="1" t="s">
        <v>247</v>
      </c>
      <c r="C1141" s="1" t="s">
        <v>70</v>
      </c>
      <c r="D1141" s="54">
        <v>45797</v>
      </c>
      <c r="E1141" s="55" t="s">
        <v>304</v>
      </c>
    </row>
    <row r="1142" spans="1:5" x14ac:dyDescent="0.2">
      <c r="A1142" s="1" t="s">
        <v>262</v>
      </c>
      <c r="B1142" s="1" t="s">
        <v>247</v>
      </c>
      <c r="C1142" s="1" t="s">
        <v>69</v>
      </c>
      <c r="D1142" s="54">
        <v>45797</v>
      </c>
      <c r="E1142" s="55">
        <v>44.916666666666671</v>
      </c>
    </row>
    <row r="1143" spans="1:5" x14ac:dyDescent="0.2">
      <c r="A1143" s="1" t="s">
        <v>349</v>
      </c>
      <c r="B1143" s="1" t="s">
        <v>247</v>
      </c>
      <c r="D1143" s="54">
        <v>45797</v>
      </c>
      <c r="E1143" s="55">
        <v>43.416666666666671</v>
      </c>
    </row>
    <row r="1144" spans="1:5" x14ac:dyDescent="0.2">
      <c r="A1144" s="1" t="s">
        <v>248</v>
      </c>
      <c r="B1144" s="1" t="s">
        <v>247</v>
      </c>
      <c r="C1144" s="1" t="s">
        <v>70</v>
      </c>
      <c r="D1144" s="54">
        <v>45797</v>
      </c>
      <c r="E1144" s="55">
        <v>41.280303030303031</v>
      </c>
    </row>
    <row r="1145" spans="1:5" x14ac:dyDescent="0.2">
      <c r="A1145" s="1" t="s">
        <v>254</v>
      </c>
      <c r="B1145" s="1" t="s">
        <v>247</v>
      </c>
      <c r="C1145" s="1" t="s">
        <v>69</v>
      </c>
      <c r="D1145" s="54">
        <v>45797</v>
      </c>
      <c r="E1145" s="55">
        <v>33</v>
      </c>
    </row>
    <row r="1146" spans="1:5" x14ac:dyDescent="0.2">
      <c r="A1146" s="1" t="s">
        <v>256</v>
      </c>
      <c r="B1146" s="1" t="s">
        <v>247</v>
      </c>
      <c r="C1146" s="1" t="s">
        <v>69</v>
      </c>
      <c r="D1146" s="54">
        <v>45797</v>
      </c>
      <c r="E1146" s="55">
        <v>30.416666666666668</v>
      </c>
    </row>
    <row r="1147" spans="1:5" x14ac:dyDescent="0.2">
      <c r="A1147" s="1" t="s">
        <v>253</v>
      </c>
      <c r="B1147" s="1" t="s">
        <v>247</v>
      </c>
      <c r="C1147" s="1" t="s">
        <v>70</v>
      </c>
      <c r="D1147" s="54">
        <v>45797</v>
      </c>
      <c r="E1147" s="55">
        <v>27.625</v>
      </c>
    </row>
    <row r="1148" spans="1:5" x14ac:dyDescent="0.2">
      <c r="A1148" s="1" t="s">
        <v>343</v>
      </c>
      <c r="B1148" s="1" t="s">
        <v>247</v>
      </c>
      <c r="D1148" s="54">
        <v>45797</v>
      </c>
      <c r="E1148" s="55">
        <v>26.25</v>
      </c>
    </row>
    <row r="1149" spans="1:5" x14ac:dyDescent="0.2">
      <c r="A1149" s="1" t="s">
        <v>255</v>
      </c>
      <c r="B1149" s="1" t="s">
        <v>247</v>
      </c>
      <c r="C1149" s="1" t="s">
        <v>70</v>
      </c>
      <c r="D1149" s="54">
        <v>45797</v>
      </c>
      <c r="E1149" s="55">
        <v>25.318181818181817</v>
      </c>
    </row>
    <row r="1150" spans="1:5" x14ac:dyDescent="0.2">
      <c r="A1150" s="1" t="s">
        <v>260</v>
      </c>
      <c r="B1150" s="1" t="s">
        <v>247</v>
      </c>
      <c r="C1150" s="1" t="s">
        <v>69</v>
      </c>
      <c r="D1150" s="54">
        <v>45797</v>
      </c>
      <c r="E1150" s="55">
        <v>25</v>
      </c>
    </row>
    <row r="1151" spans="1:5" x14ac:dyDescent="0.2">
      <c r="A1151" s="1" t="s">
        <v>246</v>
      </c>
      <c r="B1151" s="1" t="s">
        <v>247</v>
      </c>
      <c r="C1151" s="1" t="s">
        <v>68</v>
      </c>
      <c r="D1151" s="54">
        <v>45797</v>
      </c>
      <c r="E1151" s="55">
        <v>23.75</v>
      </c>
    </row>
    <row r="1152" spans="1:5" x14ac:dyDescent="0.2">
      <c r="A1152" s="1" t="s">
        <v>261</v>
      </c>
      <c r="B1152" s="1" t="s">
        <v>247</v>
      </c>
      <c r="C1152" s="1" t="s">
        <v>70</v>
      </c>
      <c r="D1152" s="54">
        <v>45797</v>
      </c>
      <c r="E1152" s="55">
        <v>21.75</v>
      </c>
    </row>
    <row r="1153" spans="1:5" x14ac:dyDescent="0.2">
      <c r="A1153" s="1" t="s">
        <v>252</v>
      </c>
      <c r="B1153" s="1" t="s">
        <v>247</v>
      </c>
      <c r="C1153" s="1" t="s">
        <v>70</v>
      </c>
      <c r="D1153" s="54">
        <v>45797</v>
      </c>
      <c r="E1153" s="55">
        <v>20.5</v>
      </c>
    </row>
    <row r="1154" spans="1:5" x14ac:dyDescent="0.2">
      <c r="A1154" s="1" t="s">
        <v>250</v>
      </c>
      <c r="B1154" s="1" t="s">
        <v>247</v>
      </c>
      <c r="C1154" s="1" t="s">
        <v>68</v>
      </c>
      <c r="D1154" s="54">
        <v>45797</v>
      </c>
      <c r="E1154" s="55">
        <v>19.886363636363637</v>
      </c>
    </row>
    <row r="1155" spans="1:5" x14ac:dyDescent="0.2">
      <c r="A1155" s="1" t="s">
        <v>265</v>
      </c>
      <c r="B1155" s="1" t="s">
        <v>247</v>
      </c>
      <c r="C1155" s="1" t="s">
        <v>70</v>
      </c>
      <c r="D1155" s="54">
        <v>45797</v>
      </c>
      <c r="E1155" s="55">
        <v>18.333333333333332</v>
      </c>
    </row>
    <row r="1156" spans="1:5" x14ac:dyDescent="0.2">
      <c r="A1156" s="1" t="s">
        <v>263</v>
      </c>
      <c r="B1156" s="1" t="s">
        <v>247</v>
      </c>
      <c r="C1156" s="1" t="s">
        <v>70</v>
      </c>
      <c r="D1156" s="54">
        <v>45797</v>
      </c>
      <c r="E1156" s="55">
        <v>17.25</v>
      </c>
    </row>
    <row r="1157" spans="1:5" x14ac:dyDescent="0.2">
      <c r="A1157" s="1" t="s">
        <v>249</v>
      </c>
      <c r="B1157" s="1" t="s">
        <v>247</v>
      </c>
      <c r="C1157" s="1" t="s">
        <v>68</v>
      </c>
      <c r="D1157" s="54">
        <v>45797</v>
      </c>
      <c r="E1157" s="55">
        <v>15.833333333333334</v>
      </c>
    </row>
    <row r="1158" spans="1:5" x14ac:dyDescent="0.2">
      <c r="A1158" s="1" t="s">
        <v>264</v>
      </c>
      <c r="B1158" s="1" t="s">
        <v>247</v>
      </c>
      <c r="C1158" s="1" t="s">
        <v>68</v>
      </c>
      <c r="D1158" s="54">
        <v>45797</v>
      </c>
      <c r="E1158" s="55">
        <v>14</v>
      </c>
    </row>
    <row r="1159" spans="1:5" x14ac:dyDescent="0.2">
      <c r="A1159" s="1" t="s">
        <v>258</v>
      </c>
      <c r="B1159" s="1" t="s">
        <v>247</v>
      </c>
      <c r="C1159" s="1" t="s">
        <v>69</v>
      </c>
      <c r="D1159" s="54">
        <v>45797</v>
      </c>
      <c r="E1159" s="55">
        <v>12.5</v>
      </c>
    </row>
    <row r="1160" spans="1:5" x14ac:dyDescent="0.2">
      <c r="A1160" s="1" t="s">
        <v>251</v>
      </c>
      <c r="B1160" s="1" t="s">
        <v>247</v>
      </c>
      <c r="C1160" s="1" t="s">
        <v>68</v>
      </c>
      <c r="D1160" s="54">
        <v>45797</v>
      </c>
      <c r="E1160" s="55">
        <v>11</v>
      </c>
    </row>
    <row r="1161" spans="1:5" x14ac:dyDescent="0.2">
      <c r="A1161" s="1" t="s">
        <v>259</v>
      </c>
      <c r="B1161" s="1" t="s">
        <v>247</v>
      </c>
      <c r="C1161" s="1" t="s">
        <v>70</v>
      </c>
      <c r="D1161" s="54">
        <v>45797</v>
      </c>
      <c r="E1161" s="55">
        <v>9.75</v>
      </c>
    </row>
    <row r="1162" spans="1:5" x14ac:dyDescent="0.2">
      <c r="A1162" s="1" t="s">
        <v>269</v>
      </c>
      <c r="B1162" s="1" t="s">
        <v>247</v>
      </c>
      <c r="C1162" s="1" t="s">
        <v>70</v>
      </c>
      <c r="D1162" s="54">
        <v>45797</v>
      </c>
      <c r="E1162" s="55">
        <v>4</v>
      </c>
    </row>
    <row r="1163" spans="1:5" x14ac:dyDescent="0.2">
      <c r="A1163" s="1" t="s">
        <v>385</v>
      </c>
      <c r="B1163" s="1" t="s">
        <v>247</v>
      </c>
      <c r="D1163" s="54">
        <v>45797</v>
      </c>
      <c r="E1163" s="55">
        <v>0</v>
      </c>
    </row>
    <row r="1164" spans="1:5" x14ac:dyDescent="0.2">
      <c r="A1164" s="1" t="s">
        <v>179</v>
      </c>
      <c r="B1164" s="1" t="s">
        <v>152</v>
      </c>
      <c r="C1164" s="1" t="s">
        <v>68</v>
      </c>
      <c r="D1164" s="54">
        <v>45797</v>
      </c>
      <c r="E1164" s="55" t="s">
        <v>304</v>
      </c>
    </row>
    <row r="1165" spans="1:5" x14ac:dyDescent="0.2">
      <c r="A1165" s="1" t="s">
        <v>192</v>
      </c>
      <c r="B1165" s="1" t="s">
        <v>152</v>
      </c>
      <c r="C1165" s="1" t="s">
        <v>69</v>
      </c>
      <c r="D1165" s="54">
        <v>45797</v>
      </c>
      <c r="E1165" s="55" t="s">
        <v>304</v>
      </c>
    </row>
    <row r="1166" spans="1:5" x14ac:dyDescent="0.2">
      <c r="A1166" s="1" t="s">
        <v>151</v>
      </c>
      <c r="B1166" s="1" t="s">
        <v>152</v>
      </c>
      <c r="C1166" s="1" t="s">
        <v>70</v>
      </c>
      <c r="D1166" s="54">
        <v>45797</v>
      </c>
      <c r="E1166" s="55">
        <v>47.717948717948723</v>
      </c>
    </row>
    <row r="1167" spans="1:5" x14ac:dyDescent="0.2">
      <c r="A1167" s="1" t="s">
        <v>160</v>
      </c>
      <c r="B1167" s="1" t="s">
        <v>152</v>
      </c>
      <c r="C1167" s="1" t="s">
        <v>70</v>
      </c>
      <c r="D1167" s="54">
        <v>45797</v>
      </c>
      <c r="E1167" s="55">
        <v>38.429487179487182</v>
      </c>
    </row>
    <row r="1168" spans="1:5" x14ac:dyDescent="0.2">
      <c r="A1168" s="1" t="s">
        <v>153</v>
      </c>
      <c r="B1168" s="1" t="s">
        <v>152</v>
      </c>
      <c r="C1168" s="1" t="s">
        <v>68</v>
      </c>
      <c r="D1168" s="54">
        <v>45797</v>
      </c>
      <c r="E1168" s="55">
        <v>32.928571428571431</v>
      </c>
    </row>
    <row r="1169" spans="1:5" x14ac:dyDescent="0.2">
      <c r="A1169" s="1" t="s">
        <v>161</v>
      </c>
      <c r="B1169" s="1" t="s">
        <v>152</v>
      </c>
      <c r="C1169" s="1" t="s">
        <v>68</v>
      </c>
      <c r="D1169" s="54">
        <v>45797</v>
      </c>
      <c r="E1169" s="55">
        <v>29.755244755244753</v>
      </c>
    </row>
    <row r="1170" spans="1:5" x14ac:dyDescent="0.2">
      <c r="A1170" s="1" t="s">
        <v>194</v>
      </c>
      <c r="B1170" s="1" t="s">
        <v>152</v>
      </c>
      <c r="C1170" s="1" t="s">
        <v>69</v>
      </c>
      <c r="D1170" s="54">
        <v>45797</v>
      </c>
      <c r="E1170" s="55">
        <v>29.666666666666664</v>
      </c>
    </row>
    <row r="1171" spans="1:5" x14ac:dyDescent="0.2">
      <c r="A1171" s="1" t="s">
        <v>171</v>
      </c>
      <c r="B1171" s="1" t="s">
        <v>152</v>
      </c>
      <c r="C1171" s="1" t="s">
        <v>69</v>
      </c>
      <c r="D1171" s="54">
        <v>45797</v>
      </c>
      <c r="E1171" s="55">
        <v>29.25</v>
      </c>
    </row>
    <row r="1172" spans="1:5" x14ac:dyDescent="0.2">
      <c r="A1172" s="1" t="s">
        <v>167</v>
      </c>
      <c r="B1172" s="1" t="s">
        <v>152</v>
      </c>
      <c r="C1172" s="1" t="s">
        <v>68</v>
      </c>
      <c r="D1172" s="54">
        <v>45797</v>
      </c>
      <c r="E1172" s="55">
        <v>28.013986013986013</v>
      </c>
    </row>
    <row r="1173" spans="1:5" x14ac:dyDescent="0.2">
      <c r="A1173" s="1" t="s">
        <v>172</v>
      </c>
      <c r="B1173" s="1" t="s">
        <v>152</v>
      </c>
      <c r="C1173" s="1" t="s">
        <v>69</v>
      </c>
      <c r="D1173" s="54">
        <v>45797</v>
      </c>
      <c r="E1173" s="55">
        <v>26.666666666666668</v>
      </c>
    </row>
    <row r="1174" spans="1:5" x14ac:dyDescent="0.2">
      <c r="A1174" s="1" t="s">
        <v>176</v>
      </c>
      <c r="B1174" s="1" t="s">
        <v>152</v>
      </c>
      <c r="C1174" s="1" t="s">
        <v>69</v>
      </c>
      <c r="D1174" s="54">
        <v>45797</v>
      </c>
      <c r="E1174" s="55">
        <v>25.222222222222221</v>
      </c>
    </row>
    <row r="1175" spans="1:5" x14ac:dyDescent="0.2">
      <c r="A1175" s="1" t="s">
        <v>188</v>
      </c>
      <c r="B1175" s="1" t="s">
        <v>152</v>
      </c>
      <c r="C1175" s="1" t="s">
        <v>69</v>
      </c>
      <c r="D1175" s="54">
        <v>45797</v>
      </c>
      <c r="E1175" s="55">
        <v>25</v>
      </c>
    </row>
    <row r="1176" spans="1:5" x14ac:dyDescent="0.2">
      <c r="A1176" s="1" t="s">
        <v>162</v>
      </c>
      <c r="B1176" s="1" t="s">
        <v>152</v>
      </c>
      <c r="C1176" s="1" t="s">
        <v>69</v>
      </c>
      <c r="D1176" s="54">
        <v>45797</v>
      </c>
      <c r="E1176" s="55">
        <v>24</v>
      </c>
    </row>
    <row r="1177" spans="1:5" x14ac:dyDescent="0.2">
      <c r="A1177" s="1" t="s">
        <v>193</v>
      </c>
      <c r="B1177" s="1" t="s">
        <v>152</v>
      </c>
      <c r="C1177" s="1" t="s">
        <v>68</v>
      </c>
      <c r="D1177" s="54">
        <v>45797</v>
      </c>
      <c r="E1177" s="55">
        <v>18.8</v>
      </c>
    </row>
    <row r="1178" spans="1:5" x14ac:dyDescent="0.2">
      <c r="A1178" s="1" t="s">
        <v>164</v>
      </c>
      <c r="B1178" s="1" t="s">
        <v>152</v>
      </c>
      <c r="C1178" s="1" t="s">
        <v>70</v>
      </c>
      <c r="D1178" s="54">
        <v>45797</v>
      </c>
      <c r="E1178" s="55">
        <v>16.327272727272728</v>
      </c>
    </row>
    <row r="1179" spans="1:5" x14ac:dyDescent="0.2">
      <c r="A1179" s="1" t="s">
        <v>195</v>
      </c>
      <c r="B1179" s="1" t="s">
        <v>152</v>
      </c>
      <c r="C1179" s="1" t="s">
        <v>69</v>
      </c>
      <c r="D1179" s="54">
        <v>45797</v>
      </c>
      <c r="E1179" s="55">
        <v>13.5</v>
      </c>
    </row>
    <row r="1180" spans="1:5" x14ac:dyDescent="0.2">
      <c r="A1180" s="1" t="s">
        <v>163</v>
      </c>
      <c r="B1180" s="1" t="s">
        <v>152</v>
      </c>
      <c r="C1180" s="1" t="s">
        <v>69</v>
      </c>
      <c r="D1180" s="54">
        <v>45797</v>
      </c>
      <c r="E1180" s="55">
        <v>12.5</v>
      </c>
    </row>
    <row r="1181" spans="1:5" x14ac:dyDescent="0.2">
      <c r="A1181" s="1" t="s">
        <v>177</v>
      </c>
      <c r="B1181" s="1" t="s">
        <v>152</v>
      </c>
      <c r="C1181" s="1" t="s">
        <v>68</v>
      </c>
      <c r="D1181" s="54">
        <v>45797</v>
      </c>
      <c r="E1181" s="55">
        <v>11.785714285714286</v>
      </c>
    </row>
    <row r="1182" spans="1:5" x14ac:dyDescent="0.2">
      <c r="A1182" s="1" t="s">
        <v>182</v>
      </c>
      <c r="B1182" s="1" t="s">
        <v>152</v>
      </c>
      <c r="C1182" s="1" t="s">
        <v>70</v>
      </c>
      <c r="D1182" s="54">
        <v>45797</v>
      </c>
      <c r="E1182" s="55">
        <v>8.3333333333333321</v>
      </c>
    </row>
    <row r="1183" spans="1:5" x14ac:dyDescent="0.2">
      <c r="A1183" s="1" t="s">
        <v>187</v>
      </c>
      <c r="B1183" s="1" t="s">
        <v>152</v>
      </c>
      <c r="C1183" s="1" t="s">
        <v>69</v>
      </c>
      <c r="D1183" s="54">
        <v>45797</v>
      </c>
      <c r="E1183" s="55">
        <v>0</v>
      </c>
    </row>
    <row r="1184" spans="1:5" x14ac:dyDescent="0.2">
      <c r="A1184" s="1" t="s">
        <v>235</v>
      </c>
      <c r="B1184" s="1" t="s">
        <v>216</v>
      </c>
      <c r="C1184" s="1" t="s">
        <v>68</v>
      </c>
      <c r="D1184" s="54">
        <v>45798</v>
      </c>
      <c r="E1184" s="55" t="s">
        <v>304</v>
      </c>
    </row>
    <row r="1185" spans="1:5" x14ac:dyDescent="0.2">
      <c r="A1185" s="1" t="s">
        <v>239</v>
      </c>
      <c r="B1185" s="1" t="s">
        <v>216</v>
      </c>
      <c r="C1185" s="1" t="s">
        <v>69</v>
      </c>
      <c r="D1185" s="54">
        <v>45798</v>
      </c>
      <c r="E1185" s="55" t="s">
        <v>304</v>
      </c>
    </row>
    <row r="1186" spans="1:5" x14ac:dyDescent="0.2">
      <c r="A1186" s="1" t="s">
        <v>240</v>
      </c>
      <c r="B1186" s="1" t="s">
        <v>216</v>
      </c>
      <c r="C1186" s="1" t="s">
        <v>69</v>
      </c>
      <c r="D1186" s="54">
        <v>45798</v>
      </c>
      <c r="E1186" s="55" t="s">
        <v>304</v>
      </c>
    </row>
    <row r="1187" spans="1:5" x14ac:dyDescent="0.2">
      <c r="A1187" s="1" t="s">
        <v>241</v>
      </c>
      <c r="B1187" s="1" t="s">
        <v>216</v>
      </c>
      <c r="C1187" s="1" t="s">
        <v>69</v>
      </c>
      <c r="D1187" s="54">
        <v>45798</v>
      </c>
      <c r="E1187" s="55" t="s">
        <v>304</v>
      </c>
    </row>
    <row r="1188" spans="1:5" x14ac:dyDescent="0.2">
      <c r="A1188" s="1" t="s">
        <v>242</v>
      </c>
      <c r="B1188" s="1" t="s">
        <v>216</v>
      </c>
      <c r="C1188" s="1" t="s">
        <v>69</v>
      </c>
      <c r="D1188" s="54">
        <v>45798</v>
      </c>
      <c r="E1188" s="55" t="s">
        <v>304</v>
      </c>
    </row>
    <row r="1189" spans="1:5" x14ac:dyDescent="0.2">
      <c r="A1189" s="1" t="s">
        <v>243</v>
      </c>
      <c r="B1189" s="1" t="s">
        <v>216</v>
      </c>
      <c r="C1189" s="1" t="s">
        <v>68</v>
      </c>
      <c r="D1189" s="54">
        <v>45798</v>
      </c>
      <c r="E1189" s="55" t="s">
        <v>304</v>
      </c>
    </row>
    <row r="1190" spans="1:5" x14ac:dyDescent="0.2">
      <c r="A1190" s="1" t="s">
        <v>245</v>
      </c>
      <c r="B1190" s="1" t="s">
        <v>216</v>
      </c>
      <c r="C1190" s="1" t="s">
        <v>68</v>
      </c>
      <c r="D1190" s="54">
        <v>45798</v>
      </c>
      <c r="E1190" s="55" t="s">
        <v>304</v>
      </c>
    </row>
    <row r="1191" spans="1:5" x14ac:dyDescent="0.2">
      <c r="A1191" s="1" t="s">
        <v>227</v>
      </c>
      <c r="B1191" s="1" t="s">
        <v>216</v>
      </c>
      <c r="C1191" s="1" t="s">
        <v>69</v>
      </c>
      <c r="D1191" s="54">
        <v>45798</v>
      </c>
      <c r="E1191" s="55">
        <v>53.75</v>
      </c>
    </row>
    <row r="1192" spans="1:5" x14ac:dyDescent="0.2">
      <c r="A1192" s="1" t="s">
        <v>215</v>
      </c>
      <c r="B1192" s="1" t="s">
        <v>216</v>
      </c>
      <c r="C1192" s="1" t="s">
        <v>70</v>
      </c>
      <c r="D1192" s="54">
        <v>45798</v>
      </c>
      <c r="E1192" s="55">
        <v>47.987012987012989</v>
      </c>
    </row>
    <row r="1193" spans="1:5" x14ac:dyDescent="0.2">
      <c r="A1193" s="1" t="s">
        <v>350</v>
      </c>
      <c r="B1193" s="1" t="s">
        <v>216</v>
      </c>
      <c r="D1193" s="54">
        <v>45798</v>
      </c>
      <c r="E1193" s="55">
        <v>47.5</v>
      </c>
    </row>
    <row r="1194" spans="1:5" x14ac:dyDescent="0.2">
      <c r="A1194" s="1" t="s">
        <v>217</v>
      </c>
      <c r="B1194" s="1" t="s">
        <v>216</v>
      </c>
      <c r="C1194" s="1" t="s">
        <v>68</v>
      </c>
      <c r="D1194" s="54">
        <v>45798</v>
      </c>
      <c r="E1194" s="55">
        <v>45.18181818181818</v>
      </c>
    </row>
    <row r="1195" spans="1:5" x14ac:dyDescent="0.2">
      <c r="A1195" s="1" t="s">
        <v>228</v>
      </c>
      <c r="B1195" s="1" t="s">
        <v>216</v>
      </c>
      <c r="C1195" s="1" t="s">
        <v>69</v>
      </c>
      <c r="D1195" s="54">
        <v>45798</v>
      </c>
      <c r="E1195" s="55">
        <v>44.375</v>
      </c>
    </row>
    <row r="1196" spans="1:5" x14ac:dyDescent="0.2">
      <c r="A1196" s="1" t="s">
        <v>223</v>
      </c>
      <c r="B1196" s="1" t="s">
        <v>216</v>
      </c>
      <c r="C1196" s="1" t="s">
        <v>69</v>
      </c>
      <c r="D1196" s="54">
        <v>45798</v>
      </c>
      <c r="E1196" s="55">
        <v>39.75</v>
      </c>
    </row>
    <row r="1197" spans="1:5" x14ac:dyDescent="0.2">
      <c r="A1197" s="1" t="s">
        <v>229</v>
      </c>
      <c r="B1197" s="1" t="s">
        <v>216</v>
      </c>
      <c r="C1197" s="1" t="s">
        <v>69</v>
      </c>
      <c r="D1197" s="54">
        <v>45798</v>
      </c>
      <c r="E1197" s="55">
        <v>39</v>
      </c>
    </row>
    <row r="1198" spans="1:5" x14ac:dyDescent="0.2">
      <c r="A1198" s="1" t="s">
        <v>218</v>
      </c>
      <c r="B1198" s="1" t="s">
        <v>216</v>
      </c>
      <c r="C1198" s="1" t="s">
        <v>68</v>
      </c>
      <c r="D1198" s="54">
        <v>45798</v>
      </c>
      <c r="E1198" s="55">
        <v>37.409090909090907</v>
      </c>
    </row>
    <row r="1199" spans="1:5" x14ac:dyDescent="0.2">
      <c r="A1199" s="1" t="s">
        <v>224</v>
      </c>
      <c r="B1199" s="1" t="s">
        <v>216</v>
      </c>
      <c r="C1199" s="1" t="s">
        <v>70</v>
      </c>
      <c r="D1199" s="54">
        <v>45798</v>
      </c>
      <c r="E1199" s="55">
        <v>37.295454545454547</v>
      </c>
    </row>
    <row r="1200" spans="1:5" x14ac:dyDescent="0.2">
      <c r="A1200" s="1" t="s">
        <v>225</v>
      </c>
      <c r="B1200" s="1" t="s">
        <v>216</v>
      </c>
      <c r="C1200" s="1" t="s">
        <v>70</v>
      </c>
      <c r="D1200" s="54">
        <v>45798</v>
      </c>
      <c r="E1200" s="55">
        <v>36</v>
      </c>
    </row>
    <row r="1201" spans="1:5" x14ac:dyDescent="0.2">
      <c r="A1201" s="1" t="s">
        <v>219</v>
      </c>
      <c r="B1201" s="1" t="s">
        <v>216</v>
      </c>
      <c r="C1201" s="1" t="s">
        <v>70</v>
      </c>
      <c r="D1201" s="54">
        <v>45798</v>
      </c>
      <c r="E1201" s="55">
        <v>33.375</v>
      </c>
    </row>
    <row r="1202" spans="1:5" x14ac:dyDescent="0.2">
      <c r="A1202" s="1" t="s">
        <v>220</v>
      </c>
      <c r="B1202" s="1" t="s">
        <v>216</v>
      </c>
      <c r="C1202" s="1" t="s">
        <v>70</v>
      </c>
      <c r="D1202" s="54">
        <v>45798</v>
      </c>
      <c r="E1202" s="55">
        <v>31.571428571428573</v>
      </c>
    </row>
    <row r="1203" spans="1:5" x14ac:dyDescent="0.2">
      <c r="A1203" s="1" t="s">
        <v>231</v>
      </c>
      <c r="B1203" s="1" t="s">
        <v>216</v>
      </c>
      <c r="C1203" s="1" t="s">
        <v>70</v>
      </c>
      <c r="D1203" s="54">
        <v>45798</v>
      </c>
      <c r="E1203" s="55">
        <v>30</v>
      </c>
    </row>
    <row r="1204" spans="1:5" x14ac:dyDescent="0.2">
      <c r="A1204" s="1" t="s">
        <v>222</v>
      </c>
      <c r="B1204" s="1" t="s">
        <v>216</v>
      </c>
      <c r="C1204" s="1" t="s">
        <v>69</v>
      </c>
      <c r="D1204" s="54">
        <v>45798</v>
      </c>
      <c r="E1204" s="55">
        <v>26.333333333333336</v>
      </c>
    </row>
    <row r="1205" spans="1:5" x14ac:dyDescent="0.2">
      <c r="A1205" s="1" t="s">
        <v>230</v>
      </c>
      <c r="B1205" s="1" t="s">
        <v>216</v>
      </c>
      <c r="D1205" s="54">
        <v>45798</v>
      </c>
      <c r="E1205" s="55">
        <v>25</v>
      </c>
    </row>
    <row r="1206" spans="1:5" x14ac:dyDescent="0.2">
      <c r="A1206" s="1" t="s">
        <v>221</v>
      </c>
      <c r="B1206" s="1" t="s">
        <v>216</v>
      </c>
      <c r="C1206" s="1" t="s">
        <v>70</v>
      </c>
      <c r="D1206" s="54">
        <v>45798</v>
      </c>
      <c r="E1206" s="55">
        <v>24.694444444444443</v>
      </c>
    </row>
    <row r="1207" spans="1:5" x14ac:dyDescent="0.2">
      <c r="A1207" s="1" t="s">
        <v>226</v>
      </c>
      <c r="B1207" s="1" t="s">
        <v>216</v>
      </c>
      <c r="C1207" s="1" t="s">
        <v>68</v>
      </c>
      <c r="D1207" s="54">
        <v>45798</v>
      </c>
      <c r="E1207" s="55">
        <v>23.763636363636362</v>
      </c>
    </row>
    <row r="1208" spans="1:5" x14ac:dyDescent="0.2">
      <c r="A1208" s="1" t="s">
        <v>244</v>
      </c>
      <c r="B1208" s="1" t="s">
        <v>216</v>
      </c>
      <c r="C1208" s="1" t="s">
        <v>69</v>
      </c>
      <c r="D1208" s="54">
        <v>45798</v>
      </c>
      <c r="E1208" s="55">
        <v>20</v>
      </c>
    </row>
    <row r="1209" spans="1:5" x14ac:dyDescent="0.2">
      <c r="A1209" s="1" t="s">
        <v>140</v>
      </c>
      <c r="B1209" s="1" t="s">
        <v>110</v>
      </c>
      <c r="C1209" s="1" t="s">
        <v>68</v>
      </c>
      <c r="D1209" s="54">
        <v>45798</v>
      </c>
      <c r="E1209" s="55" t="s">
        <v>304</v>
      </c>
    </row>
    <row r="1210" spans="1:5" x14ac:dyDescent="0.2">
      <c r="A1210" s="1" t="s">
        <v>142</v>
      </c>
      <c r="B1210" s="1" t="s">
        <v>110</v>
      </c>
      <c r="C1210" s="1" t="s">
        <v>70</v>
      </c>
      <c r="D1210" s="54">
        <v>45798</v>
      </c>
      <c r="E1210" s="55" t="s">
        <v>304</v>
      </c>
    </row>
    <row r="1211" spans="1:5" x14ac:dyDescent="0.2">
      <c r="A1211" s="1" t="s">
        <v>145</v>
      </c>
      <c r="B1211" s="1" t="s">
        <v>110</v>
      </c>
      <c r="C1211" s="1" t="s">
        <v>70</v>
      </c>
      <c r="D1211" s="54">
        <v>45798</v>
      </c>
      <c r="E1211" s="55" t="s">
        <v>304</v>
      </c>
    </row>
    <row r="1212" spans="1:5" x14ac:dyDescent="0.2">
      <c r="A1212" s="1" t="s">
        <v>147</v>
      </c>
      <c r="B1212" s="1" t="s">
        <v>110</v>
      </c>
      <c r="C1212" s="1" t="s">
        <v>70</v>
      </c>
      <c r="D1212" s="54">
        <v>45798</v>
      </c>
      <c r="E1212" s="55" t="s">
        <v>304</v>
      </c>
    </row>
    <row r="1213" spans="1:5" x14ac:dyDescent="0.2">
      <c r="A1213" s="1" t="s">
        <v>149</v>
      </c>
      <c r="B1213" s="1" t="s">
        <v>110</v>
      </c>
      <c r="C1213" s="1" t="s">
        <v>70</v>
      </c>
      <c r="D1213" s="54">
        <v>45798</v>
      </c>
      <c r="E1213" s="55" t="s">
        <v>304</v>
      </c>
    </row>
    <row r="1214" spans="1:5" x14ac:dyDescent="0.2">
      <c r="A1214" s="1" t="s">
        <v>150</v>
      </c>
      <c r="B1214" s="1" t="s">
        <v>110</v>
      </c>
      <c r="C1214" s="1" t="s">
        <v>70</v>
      </c>
      <c r="D1214" s="54">
        <v>45798</v>
      </c>
      <c r="E1214" s="55" t="s">
        <v>304</v>
      </c>
    </row>
    <row r="1215" spans="1:5" x14ac:dyDescent="0.2">
      <c r="A1215" s="1" t="s">
        <v>113</v>
      </c>
      <c r="B1215" s="1" t="s">
        <v>110</v>
      </c>
      <c r="C1215" s="1" t="s">
        <v>68</v>
      </c>
      <c r="D1215" s="54">
        <v>45798</v>
      </c>
      <c r="E1215" s="55">
        <v>42.190909090909095</v>
      </c>
    </row>
    <row r="1216" spans="1:5" x14ac:dyDescent="0.2">
      <c r="A1216" s="1" t="s">
        <v>111</v>
      </c>
      <c r="B1216" s="1" t="s">
        <v>110</v>
      </c>
      <c r="C1216" s="1" t="s">
        <v>69</v>
      </c>
      <c r="D1216" s="54">
        <v>45798</v>
      </c>
      <c r="E1216" s="55">
        <v>42.163636363636364</v>
      </c>
    </row>
    <row r="1217" spans="1:5" x14ac:dyDescent="0.2">
      <c r="A1217" s="1" t="s">
        <v>112</v>
      </c>
      <c r="B1217" s="1" t="s">
        <v>110</v>
      </c>
      <c r="C1217" s="1" t="s">
        <v>70</v>
      </c>
      <c r="D1217" s="54">
        <v>45798</v>
      </c>
      <c r="E1217" s="55">
        <v>37.416666666666671</v>
      </c>
    </row>
    <row r="1218" spans="1:5" x14ac:dyDescent="0.2">
      <c r="A1218" s="1" t="s">
        <v>114</v>
      </c>
      <c r="B1218" s="1" t="s">
        <v>110</v>
      </c>
      <c r="C1218" s="1" t="s">
        <v>70</v>
      </c>
      <c r="D1218" s="54">
        <v>45798</v>
      </c>
      <c r="E1218" s="55">
        <v>35.083333333333336</v>
      </c>
    </row>
    <row r="1219" spans="1:5" x14ac:dyDescent="0.2">
      <c r="A1219" s="1" t="s">
        <v>115</v>
      </c>
      <c r="B1219" s="1" t="s">
        <v>110</v>
      </c>
      <c r="C1219" s="1" t="s">
        <v>68</v>
      </c>
      <c r="D1219" s="54">
        <v>45798</v>
      </c>
      <c r="E1219" s="55">
        <v>32.65</v>
      </c>
    </row>
    <row r="1220" spans="1:5" x14ac:dyDescent="0.2">
      <c r="A1220" s="1" t="s">
        <v>109</v>
      </c>
      <c r="B1220" s="1" t="s">
        <v>110</v>
      </c>
      <c r="C1220" s="1" t="s">
        <v>69</v>
      </c>
      <c r="D1220" s="54">
        <v>45798</v>
      </c>
      <c r="E1220" s="55">
        <v>27</v>
      </c>
    </row>
    <row r="1221" spans="1:5" x14ac:dyDescent="0.2">
      <c r="A1221" s="1" t="s">
        <v>117</v>
      </c>
      <c r="B1221" s="1" t="s">
        <v>110</v>
      </c>
      <c r="C1221" s="1" t="s">
        <v>69</v>
      </c>
      <c r="D1221" s="54">
        <v>45798</v>
      </c>
      <c r="E1221" s="55">
        <v>25.5</v>
      </c>
    </row>
    <row r="1222" spans="1:5" x14ac:dyDescent="0.2">
      <c r="A1222" s="1" t="s">
        <v>132</v>
      </c>
      <c r="B1222" s="1" t="s">
        <v>110</v>
      </c>
      <c r="C1222" s="1" t="s">
        <v>68</v>
      </c>
      <c r="D1222" s="54">
        <v>45798</v>
      </c>
      <c r="E1222" s="55">
        <v>24.928571428571427</v>
      </c>
    </row>
    <row r="1223" spans="1:5" x14ac:dyDescent="0.2">
      <c r="A1223" s="1" t="s">
        <v>116</v>
      </c>
      <c r="B1223" s="1" t="s">
        <v>110</v>
      </c>
      <c r="C1223" s="1" t="s">
        <v>68</v>
      </c>
      <c r="D1223" s="54">
        <v>45798</v>
      </c>
      <c r="E1223" s="55">
        <v>24.681818181818183</v>
      </c>
    </row>
    <row r="1224" spans="1:5" x14ac:dyDescent="0.2">
      <c r="A1224" s="1" t="s">
        <v>119</v>
      </c>
      <c r="B1224" s="1" t="s">
        <v>110</v>
      </c>
      <c r="C1224" s="1" t="s">
        <v>70</v>
      </c>
      <c r="D1224" s="54">
        <v>45798</v>
      </c>
      <c r="E1224" s="55">
        <v>19.870129870129869</v>
      </c>
    </row>
    <row r="1225" spans="1:5" x14ac:dyDescent="0.2">
      <c r="A1225" s="1" t="s">
        <v>146</v>
      </c>
      <c r="B1225" s="1" t="s">
        <v>110</v>
      </c>
      <c r="C1225" s="1" t="s">
        <v>69</v>
      </c>
      <c r="D1225" s="54">
        <v>45798</v>
      </c>
      <c r="E1225" s="55">
        <v>18</v>
      </c>
    </row>
    <row r="1226" spans="1:5" x14ac:dyDescent="0.2">
      <c r="A1226" s="1" t="s">
        <v>118</v>
      </c>
      <c r="B1226" s="1" t="s">
        <v>110</v>
      </c>
      <c r="C1226" s="1" t="s">
        <v>68</v>
      </c>
      <c r="D1226" s="54">
        <v>45798</v>
      </c>
      <c r="E1226" s="55">
        <v>15.11904761904762</v>
      </c>
    </row>
    <row r="1227" spans="1:5" x14ac:dyDescent="0.2">
      <c r="A1227" s="1" t="s">
        <v>122</v>
      </c>
      <c r="B1227" s="1" t="s">
        <v>110</v>
      </c>
      <c r="C1227" s="1" t="s">
        <v>68</v>
      </c>
      <c r="D1227" s="54">
        <v>45798</v>
      </c>
      <c r="E1227" s="55">
        <v>10.9</v>
      </c>
    </row>
    <row r="1228" spans="1:5" x14ac:dyDescent="0.2">
      <c r="A1228" s="1" t="s">
        <v>121</v>
      </c>
      <c r="B1228" s="1" t="s">
        <v>110</v>
      </c>
      <c r="C1228" s="1" t="s">
        <v>69</v>
      </c>
      <c r="D1228" s="54">
        <v>45798</v>
      </c>
      <c r="E1228" s="55">
        <v>8.3333333333333321</v>
      </c>
    </row>
    <row r="1229" spans="1:5" x14ac:dyDescent="0.2">
      <c r="A1229" s="1" t="s">
        <v>123</v>
      </c>
      <c r="B1229" s="1" t="s">
        <v>110</v>
      </c>
      <c r="C1229" s="1" t="s">
        <v>70</v>
      </c>
      <c r="D1229" s="54">
        <v>45798</v>
      </c>
      <c r="E1229" s="55">
        <v>4</v>
      </c>
    </row>
    <row r="1230" spans="1:5" x14ac:dyDescent="0.2">
      <c r="A1230" s="1" t="s">
        <v>135</v>
      </c>
      <c r="B1230" s="1" t="s">
        <v>110</v>
      </c>
      <c r="C1230" s="1" t="s">
        <v>69</v>
      </c>
      <c r="D1230" s="54">
        <v>45798</v>
      </c>
      <c r="E1230" s="55">
        <v>0</v>
      </c>
    </row>
    <row r="1231" spans="1:5" x14ac:dyDescent="0.2">
      <c r="A1231" s="1" t="s">
        <v>392</v>
      </c>
      <c r="B1231" s="1" t="s">
        <v>110</v>
      </c>
      <c r="D1231" s="54">
        <v>45798</v>
      </c>
      <c r="E1231" s="55">
        <v>0</v>
      </c>
    </row>
    <row r="1232" spans="1:5" x14ac:dyDescent="0.2">
      <c r="A1232" s="1" t="s">
        <v>133</v>
      </c>
      <c r="B1232" s="1" t="s">
        <v>94</v>
      </c>
      <c r="C1232" s="1" t="s">
        <v>68</v>
      </c>
      <c r="D1232" s="54">
        <v>45799</v>
      </c>
      <c r="E1232" s="55" t="s">
        <v>304</v>
      </c>
    </row>
    <row r="1233" spans="1:5" x14ac:dyDescent="0.2">
      <c r="A1233" s="1" t="s">
        <v>134</v>
      </c>
      <c r="B1233" s="1" t="s">
        <v>94</v>
      </c>
      <c r="C1233" s="1" t="s">
        <v>68</v>
      </c>
      <c r="D1233" s="54">
        <v>45799</v>
      </c>
      <c r="E1233" s="55" t="s">
        <v>304</v>
      </c>
    </row>
    <row r="1234" spans="1:5" x14ac:dyDescent="0.2">
      <c r="A1234" s="1" t="s">
        <v>136</v>
      </c>
      <c r="B1234" s="1" t="s">
        <v>94</v>
      </c>
      <c r="C1234" s="1" t="s">
        <v>70</v>
      </c>
      <c r="D1234" s="54">
        <v>45799</v>
      </c>
      <c r="E1234" s="55" t="s">
        <v>304</v>
      </c>
    </row>
    <row r="1235" spans="1:5" x14ac:dyDescent="0.2">
      <c r="A1235" s="1" t="s">
        <v>137</v>
      </c>
      <c r="B1235" s="1" t="s">
        <v>94</v>
      </c>
      <c r="C1235" s="1" t="s">
        <v>70</v>
      </c>
      <c r="D1235" s="54">
        <v>45799</v>
      </c>
      <c r="E1235" s="55" t="s">
        <v>304</v>
      </c>
    </row>
    <row r="1236" spans="1:5" x14ac:dyDescent="0.2">
      <c r="A1236" s="1" t="s">
        <v>138</v>
      </c>
      <c r="B1236" s="1" t="s">
        <v>94</v>
      </c>
      <c r="C1236" s="1" t="s">
        <v>68</v>
      </c>
      <c r="D1236" s="54">
        <v>45799</v>
      </c>
      <c r="E1236" s="55" t="s">
        <v>304</v>
      </c>
    </row>
    <row r="1237" spans="1:5" x14ac:dyDescent="0.2">
      <c r="A1237" s="1" t="s">
        <v>139</v>
      </c>
      <c r="B1237" s="1" t="s">
        <v>94</v>
      </c>
      <c r="C1237" s="1" t="s">
        <v>69</v>
      </c>
      <c r="D1237" s="54">
        <v>45799</v>
      </c>
      <c r="E1237" s="55" t="s">
        <v>304</v>
      </c>
    </row>
    <row r="1238" spans="1:5" x14ac:dyDescent="0.2">
      <c r="A1238" s="1" t="s">
        <v>143</v>
      </c>
      <c r="B1238" s="1" t="s">
        <v>94</v>
      </c>
      <c r="C1238" s="1" t="s">
        <v>69</v>
      </c>
      <c r="D1238" s="54">
        <v>45799</v>
      </c>
      <c r="E1238" s="55" t="s">
        <v>304</v>
      </c>
    </row>
    <row r="1239" spans="1:5" x14ac:dyDescent="0.2">
      <c r="A1239" s="1" t="s">
        <v>144</v>
      </c>
      <c r="B1239" s="1" t="s">
        <v>94</v>
      </c>
      <c r="C1239" s="1" t="s">
        <v>70</v>
      </c>
      <c r="D1239" s="54">
        <v>45799</v>
      </c>
      <c r="E1239" s="55" t="s">
        <v>304</v>
      </c>
    </row>
    <row r="1240" spans="1:5" x14ac:dyDescent="0.2">
      <c r="A1240" s="1" t="s">
        <v>148</v>
      </c>
      <c r="B1240" s="1" t="s">
        <v>94</v>
      </c>
      <c r="C1240" s="1" t="s">
        <v>70</v>
      </c>
      <c r="D1240" s="54">
        <v>45799</v>
      </c>
      <c r="E1240" s="55" t="s">
        <v>304</v>
      </c>
    </row>
    <row r="1241" spans="1:5" x14ac:dyDescent="0.2">
      <c r="A1241" s="1" t="s">
        <v>124</v>
      </c>
      <c r="B1241" s="1" t="s">
        <v>94</v>
      </c>
      <c r="C1241" s="1" t="s">
        <v>70</v>
      </c>
      <c r="D1241" s="54">
        <v>45799</v>
      </c>
      <c r="E1241" s="55">
        <v>55.022727272727273</v>
      </c>
    </row>
    <row r="1242" spans="1:5" x14ac:dyDescent="0.2">
      <c r="A1242" s="1" t="s">
        <v>98</v>
      </c>
      <c r="B1242" s="1" t="s">
        <v>94</v>
      </c>
      <c r="C1242" s="1" t="s">
        <v>68</v>
      </c>
      <c r="D1242" s="54">
        <v>45799</v>
      </c>
      <c r="E1242" s="55">
        <v>54.93181818181818</v>
      </c>
    </row>
    <row r="1243" spans="1:5" x14ac:dyDescent="0.2">
      <c r="A1243" s="1" t="s">
        <v>96</v>
      </c>
      <c r="B1243" s="1" t="s">
        <v>94</v>
      </c>
      <c r="C1243" s="1" t="s">
        <v>69</v>
      </c>
      <c r="D1243" s="54">
        <v>45799</v>
      </c>
      <c r="E1243" s="55">
        <v>50</v>
      </c>
    </row>
    <row r="1244" spans="1:5" x14ac:dyDescent="0.2">
      <c r="A1244" s="1" t="s">
        <v>97</v>
      </c>
      <c r="B1244" s="1" t="s">
        <v>94</v>
      </c>
      <c r="C1244" s="1" t="s">
        <v>68</v>
      </c>
      <c r="D1244" s="54">
        <v>45799</v>
      </c>
      <c r="E1244" s="55">
        <v>49.05</v>
      </c>
    </row>
    <row r="1245" spans="1:5" x14ac:dyDescent="0.2">
      <c r="A1245" s="1" t="s">
        <v>108</v>
      </c>
      <c r="B1245" s="1" t="s">
        <v>94</v>
      </c>
      <c r="C1245" s="1" t="s">
        <v>69</v>
      </c>
      <c r="D1245" s="54">
        <v>45799</v>
      </c>
      <c r="E1245" s="55">
        <v>40</v>
      </c>
    </row>
    <row r="1246" spans="1:5" x14ac:dyDescent="0.2">
      <c r="A1246" s="1" t="s">
        <v>99</v>
      </c>
      <c r="B1246" s="1" t="s">
        <v>94</v>
      </c>
      <c r="C1246" s="1" t="s">
        <v>70</v>
      </c>
      <c r="D1246" s="54">
        <v>45799</v>
      </c>
      <c r="E1246" s="55">
        <v>37.5</v>
      </c>
    </row>
    <row r="1247" spans="1:5" x14ac:dyDescent="0.2">
      <c r="A1247" s="1" t="s">
        <v>95</v>
      </c>
      <c r="B1247" s="1" t="s">
        <v>94</v>
      </c>
      <c r="C1247" s="1" t="s">
        <v>69</v>
      </c>
      <c r="D1247" s="54">
        <v>45799</v>
      </c>
      <c r="E1247" s="55">
        <v>36.25</v>
      </c>
    </row>
    <row r="1248" spans="1:5" x14ac:dyDescent="0.2">
      <c r="A1248" s="1" t="s">
        <v>102</v>
      </c>
      <c r="B1248" s="1" t="s">
        <v>94</v>
      </c>
      <c r="C1248" s="1" t="s">
        <v>70</v>
      </c>
      <c r="D1248" s="54">
        <v>45799</v>
      </c>
      <c r="E1248" s="55">
        <v>28</v>
      </c>
    </row>
    <row r="1249" spans="1:5" x14ac:dyDescent="0.2">
      <c r="A1249" s="1" t="s">
        <v>103</v>
      </c>
      <c r="B1249" s="1" t="s">
        <v>94</v>
      </c>
      <c r="C1249" s="1" t="s">
        <v>70</v>
      </c>
      <c r="D1249" s="54">
        <v>45799</v>
      </c>
      <c r="E1249" s="55">
        <v>26.928571428571431</v>
      </c>
    </row>
    <row r="1250" spans="1:5" x14ac:dyDescent="0.2">
      <c r="A1250" s="1" t="s">
        <v>101</v>
      </c>
      <c r="B1250" s="1" t="s">
        <v>94</v>
      </c>
      <c r="C1250" s="1" t="s">
        <v>68</v>
      </c>
      <c r="D1250" s="54">
        <v>45799</v>
      </c>
      <c r="E1250" s="55">
        <v>26.142857142857142</v>
      </c>
    </row>
    <row r="1251" spans="1:5" x14ac:dyDescent="0.2">
      <c r="A1251" s="1" t="s">
        <v>141</v>
      </c>
      <c r="B1251" s="1" t="s">
        <v>94</v>
      </c>
      <c r="C1251" s="1" t="s">
        <v>69</v>
      </c>
      <c r="D1251" s="54">
        <v>45799</v>
      </c>
      <c r="E1251" s="55">
        <v>25</v>
      </c>
    </row>
    <row r="1252" spans="1:5" x14ac:dyDescent="0.2">
      <c r="A1252" s="1" t="s">
        <v>100</v>
      </c>
      <c r="B1252" s="1" t="s">
        <v>94</v>
      </c>
      <c r="C1252" s="1" t="s">
        <v>69</v>
      </c>
      <c r="D1252" s="54">
        <v>45799</v>
      </c>
      <c r="E1252" s="55">
        <v>24.666666666666664</v>
      </c>
    </row>
    <row r="1253" spans="1:5" x14ac:dyDescent="0.2">
      <c r="A1253" s="1" t="s">
        <v>107</v>
      </c>
      <c r="B1253" s="1" t="s">
        <v>94</v>
      </c>
      <c r="C1253" s="1" t="s">
        <v>69</v>
      </c>
      <c r="D1253" s="54">
        <v>45799</v>
      </c>
      <c r="E1253" s="55">
        <v>18.571428571428569</v>
      </c>
    </row>
    <row r="1254" spans="1:5" x14ac:dyDescent="0.2">
      <c r="A1254" s="1" t="s">
        <v>105</v>
      </c>
      <c r="B1254" s="1" t="s">
        <v>94</v>
      </c>
      <c r="C1254" s="1" t="s">
        <v>69</v>
      </c>
      <c r="D1254" s="54">
        <v>45799</v>
      </c>
      <c r="E1254" s="55">
        <v>16.666666666666664</v>
      </c>
    </row>
    <row r="1255" spans="1:5" x14ac:dyDescent="0.2">
      <c r="A1255" s="1" t="s">
        <v>104</v>
      </c>
      <c r="B1255" s="1" t="s">
        <v>94</v>
      </c>
      <c r="C1255" s="1" t="s">
        <v>70</v>
      </c>
      <c r="D1255" s="54">
        <v>45799</v>
      </c>
      <c r="E1255" s="55">
        <v>12.714285714285715</v>
      </c>
    </row>
    <row r="1256" spans="1:5" x14ac:dyDescent="0.2">
      <c r="A1256" s="1" t="s">
        <v>106</v>
      </c>
      <c r="B1256" s="1" t="s">
        <v>94</v>
      </c>
      <c r="C1256" s="1" t="s">
        <v>70</v>
      </c>
      <c r="D1256" s="54">
        <v>45799</v>
      </c>
      <c r="E1256" s="55">
        <v>10.375</v>
      </c>
    </row>
    <row r="1257" spans="1:5" x14ac:dyDescent="0.2">
      <c r="A1257" s="1" t="s">
        <v>165</v>
      </c>
      <c r="B1257" s="1" t="s">
        <v>155</v>
      </c>
      <c r="C1257" s="1" t="s">
        <v>69</v>
      </c>
      <c r="D1257" s="54">
        <v>45799</v>
      </c>
      <c r="E1257" s="55" t="s">
        <v>304</v>
      </c>
    </row>
    <row r="1258" spans="1:5" x14ac:dyDescent="0.2">
      <c r="A1258" s="1" t="s">
        <v>174</v>
      </c>
      <c r="B1258" s="1" t="s">
        <v>155</v>
      </c>
      <c r="C1258" s="1" t="s">
        <v>68</v>
      </c>
      <c r="D1258" s="54">
        <v>45799</v>
      </c>
      <c r="E1258" s="55" t="s">
        <v>304</v>
      </c>
    </row>
    <row r="1259" spans="1:5" x14ac:dyDescent="0.2">
      <c r="A1259" s="1" t="s">
        <v>178</v>
      </c>
      <c r="B1259" s="1" t="s">
        <v>155</v>
      </c>
      <c r="C1259" s="1" t="s">
        <v>68</v>
      </c>
      <c r="D1259" s="54">
        <v>45799</v>
      </c>
      <c r="E1259" s="55" t="s">
        <v>304</v>
      </c>
    </row>
    <row r="1260" spans="1:5" x14ac:dyDescent="0.2">
      <c r="A1260" s="1" t="s">
        <v>183</v>
      </c>
      <c r="B1260" s="1" t="s">
        <v>155</v>
      </c>
      <c r="C1260" s="1" t="s">
        <v>70</v>
      </c>
      <c r="D1260" s="54">
        <v>45799</v>
      </c>
      <c r="E1260" s="55" t="s">
        <v>304</v>
      </c>
    </row>
    <row r="1261" spans="1:5" x14ac:dyDescent="0.2">
      <c r="A1261" s="1" t="s">
        <v>184</v>
      </c>
      <c r="B1261" s="1" t="s">
        <v>155</v>
      </c>
      <c r="C1261" s="1" t="s">
        <v>70</v>
      </c>
      <c r="D1261" s="54">
        <v>45799</v>
      </c>
      <c r="E1261" s="55" t="s">
        <v>304</v>
      </c>
    </row>
    <row r="1262" spans="1:5" x14ac:dyDescent="0.2">
      <c r="A1262" s="1" t="s">
        <v>186</v>
      </c>
      <c r="B1262" s="1" t="s">
        <v>155</v>
      </c>
      <c r="C1262" s="1" t="s">
        <v>68</v>
      </c>
      <c r="D1262" s="54">
        <v>45799</v>
      </c>
      <c r="E1262" s="55" t="s">
        <v>304</v>
      </c>
    </row>
    <row r="1263" spans="1:5" x14ac:dyDescent="0.2">
      <c r="A1263" s="1" t="s">
        <v>189</v>
      </c>
      <c r="B1263" s="1" t="s">
        <v>155</v>
      </c>
      <c r="C1263" s="1" t="s">
        <v>69</v>
      </c>
      <c r="D1263" s="54">
        <v>45799</v>
      </c>
      <c r="E1263" s="55" t="s">
        <v>304</v>
      </c>
    </row>
    <row r="1264" spans="1:5" x14ac:dyDescent="0.2">
      <c r="A1264" s="1" t="s">
        <v>191</v>
      </c>
      <c r="B1264" s="1" t="s">
        <v>155</v>
      </c>
      <c r="C1264" s="1" t="s">
        <v>70</v>
      </c>
      <c r="D1264" s="54">
        <v>45799</v>
      </c>
      <c r="E1264" s="55" t="s">
        <v>304</v>
      </c>
    </row>
    <row r="1265" spans="1:5" x14ac:dyDescent="0.2">
      <c r="A1265" s="1" t="s">
        <v>185</v>
      </c>
      <c r="B1265" s="1" t="s">
        <v>155</v>
      </c>
      <c r="C1265" s="1" t="s">
        <v>69</v>
      </c>
      <c r="D1265" s="54">
        <v>45799</v>
      </c>
      <c r="E1265" s="55">
        <v>50</v>
      </c>
    </row>
    <row r="1266" spans="1:5" x14ac:dyDescent="0.2">
      <c r="A1266" s="1" t="s">
        <v>170</v>
      </c>
      <c r="B1266" s="1" t="s">
        <v>155</v>
      </c>
      <c r="C1266" s="1" t="s">
        <v>68</v>
      </c>
      <c r="D1266" s="54">
        <v>45799</v>
      </c>
      <c r="E1266" s="55">
        <v>47.015151515151516</v>
      </c>
    </row>
    <row r="1267" spans="1:5" x14ac:dyDescent="0.2">
      <c r="A1267" s="1" t="s">
        <v>154</v>
      </c>
      <c r="B1267" s="1" t="s">
        <v>155</v>
      </c>
      <c r="C1267" s="1" t="s">
        <v>68</v>
      </c>
      <c r="D1267" s="54">
        <v>45799</v>
      </c>
      <c r="E1267" s="55">
        <v>43.454545454545453</v>
      </c>
    </row>
    <row r="1268" spans="1:5" x14ac:dyDescent="0.2">
      <c r="A1268" s="1" t="s">
        <v>196</v>
      </c>
      <c r="B1268" s="1" t="s">
        <v>155</v>
      </c>
      <c r="D1268" s="54">
        <v>45799</v>
      </c>
      <c r="E1268" s="55">
        <v>41.5</v>
      </c>
    </row>
    <row r="1269" spans="1:5" x14ac:dyDescent="0.2">
      <c r="A1269" s="1" t="s">
        <v>156</v>
      </c>
      <c r="B1269" s="1" t="s">
        <v>155</v>
      </c>
      <c r="C1269" s="1" t="s">
        <v>69</v>
      </c>
      <c r="D1269" s="54">
        <v>45799</v>
      </c>
      <c r="E1269" s="55">
        <v>40</v>
      </c>
    </row>
    <row r="1270" spans="1:5" x14ac:dyDescent="0.2">
      <c r="A1270" s="1" t="s">
        <v>166</v>
      </c>
      <c r="B1270" s="1" t="s">
        <v>155</v>
      </c>
      <c r="C1270" s="1" t="s">
        <v>70</v>
      </c>
      <c r="D1270" s="54">
        <v>45799</v>
      </c>
      <c r="E1270" s="55">
        <v>37.56363636363637</v>
      </c>
    </row>
    <row r="1271" spans="1:5" x14ac:dyDescent="0.2">
      <c r="A1271" s="1" t="s">
        <v>197</v>
      </c>
      <c r="B1271" s="1" t="s">
        <v>155</v>
      </c>
      <c r="C1271" s="1" t="s">
        <v>69</v>
      </c>
      <c r="D1271" s="54">
        <v>45799</v>
      </c>
      <c r="E1271" s="55">
        <v>32.5</v>
      </c>
    </row>
    <row r="1272" spans="1:5" x14ac:dyDescent="0.2">
      <c r="A1272" s="1" t="s">
        <v>180</v>
      </c>
      <c r="B1272" s="1" t="s">
        <v>155</v>
      </c>
      <c r="C1272" s="1" t="s">
        <v>69</v>
      </c>
      <c r="D1272" s="54">
        <v>45799</v>
      </c>
      <c r="E1272" s="55">
        <v>31.666666666666668</v>
      </c>
    </row>
    <row r="1273" spans="1:5" x14ac:dyDescent="0.2">
      <c r="A1273" s="1" t="s">
        <v>169</v>
      </c>
      <c r="B1273" s="1" t="s">
        <v>155</v>
      </c>
      <c r="C1273" s="1" t="s">
        <v>70</v>
      </c>
      <c r="D1273" s="54">
        <v>45799</v>
      </c>
      <c r="E1273" s="55">
        <v>29.25</v>
      </c>
    </row>
    <row r="1274" spans="1:5" x14ac:dyDescent="0.2">
      <c r="A1274" s="1" t="s">
        <v>159</v>
      </c>
      <c r="B1274" s="1" t="s">
        <v>155</v>
      </c>
      <c r="C1274" s="1" t="s">
        <v>69</v>
      </c>
      <c r="D1274" s="54">
        <v>45799</v>
      </c>
      <c r="E1274" s="55">
        <v>26.121212121212121</v>
      </c>
    </row>
    <row r="1275" spans="1:5" x14ac:dyDescent="0.2">
      <c r="A1275" s="1" t="s">
        <v>168</v>
      </c>
      <c r="B1275" s="1" t="s">
        <v>155</v>
      </c>
      <c r="C1275" s="1" t="s">
        <v>69</v>
      </c>
      <c r="D1275" s="54">
        <v>45799</v>
      </c>
      <c r="E1275" s="55">
        <v>25.909090909090914</v>
      </c>
    </row>
    <row r="1276" spans="1:5" x14ac:dyDescent="0.2">
      <c r="A1276" s="1" t="s">
        <v>399</v>
      </c>
      <c r="B1276" s="1" t="s">
        <v>155</v>
      </c>
      <c r="D1276" s="54">
        <v>45799</v>
      </c>
      <c r="E1276" s="55">
        <v>25</v>
      </c>
    </row>
    <row r="1277" spans="1:5" x14ac:dyDescent="0.2">
      <c r="A1277" s="1" t="s">
        <v>158</v>
      </c>
      <c r="B1277" s="1" t="s">
        <v>155</v>
      </c>
      <c r="C1277" s="1" t="s">
        <v>68</v>
      </c>
      <c r="D1277" s="54">
        <v>45799</v>
      </c>
      <c r="E1277" s="55">
        <v>19.418181818181818</v>
      </c>
    </row>
    <row r="1278" spans="1:5" x14ac:dyDescent="0.2">
      <c r="A1278" s="1" t="s">
        <v>190</v>
      </c>
      <c r="B1278" s="1" t="s">
        <v>155</v>
      </c>
      <c r="C1278" s="1" t="s">
        <v>69</v>
      </c>
      <c r="D1278" s="54">
        <v>45799</v>
      </c>
      <c r="E1278" s="55">
        <v>18.5</v>
      </c>
    </row>
    <row r="1279" spans="1:5" x14ac:dyDescent="0.2">
      <c r="A1279" s="1" t="s">
        <v>175</v>
      </c>
      <c r="B1279" s="1" t="s">
        <v>155</v>
      </c>
      <c r="C1279" s="1" t="s">
        <v>69</v>
      </c>
      <c r="D1279" s="54">
        <v>45799</v>
      </c>
      <c r="E1279" s="55">
        <v>15</v>
      </c>
    </row>
    <row r="1280" spans="1:5" x14ac:dyDescent="0.2">
      <c r="A1280" s="1" t="s">
        <v>173</v>
      </c>
      <c r="B1280" s="1" t="s">
        <v>155</v>
      </c>
      <c r="C1280" s="1" t="s">
        <v>70</v>
      </c>
      <c r="D1280" s="54">
        <v>45799</v>
      </c>
      <c r="E1280" s="55">
        <v>14.527272727272727</v>
      </c>
    </row>
    <row r="1281" spans="1:5" x14ac:dyDescent="0.2">
      <c r="A1281" s="1" t="s">
        <v>157</v>
      </c>
      <c r="B1281" s="1" t="s">
        <v>155</v>
      </c>
      <c r="C1281" s="1" t="s">
        <v>68</v>
      </c>
      <c r="D1281" s="54">
        <v>45799</v>
      </c>
      <c r="E1281" s="55">
        <v>13.45</v>
      </c>
    </row>
    <row r="1282" spans="1:5" x14ac:dyDescent="0.2">
      <c r="A1282" s="1" t="s">
        <v>181</v>
      </c>
      <c r="B1282" s="1" t="s">
        <v>155</v>
      </c>
      <c r="C1282" s="1" t="s">
        <v>70</v>
      </c>
      <c r="D1282" s="54">
        <v>45799</v>
      </c>
      <c r="E1282" s="55">
        <v>0</v>
      </c>
    </row>
    <row r="1283" spans="1:5" x14ac:dyDescent="0.2">
      <c r="A1283" s="1" t="s">
        <v>333</v>
      </c>
      <c r="B1283" s="1" t="s">
        <v>308</v>
      </c>
      <c r="C1283" s="1" t="s">
        <v>68</v>
      </c>
      <c r="D1283" s="54">
        <v>45799</v>
      </c>
      <c r="E1283" s="55" t="s">
        <v>304</v>
      </c>
    </row>
    <row r="1284" spans="1:5" x14ac:dyDescent="0.2">
      <c r="A1284" s="1" t="s">
        <v>334</v>
      </c>
      <c r="B1284" s="1" t="s">
        <v>308</v>
      </c>
      <c r="C1284" s="1" t="s">
        <v>70</v>
      </c>
      <c r="D1284" s="54">
        <v>45799</v>
      </c>
      <c r="E1284" s="55" t="s">
        <v>304</v>
      </c>
    </row>
    <row r="1285" spans="1:5" x14ac:dyDescent="0.2">
      <c r="A1285" s="1" t="s">
        <v>319</v>
      </c>
      <c r="B1285" s="1" t="s">
        <v>308</v>
      </c>
      <c r="C1285" s="1" t="s">
        <v>69</v>
      </c>
      <c r="D1285" s="54">
        <v>45799</v>
      </c>
      <c r="E1285" s="55">
        <v>46</v>
      </c>
    </row>
    <row r="1286" spans="1:5" x14ac:dyDescent="0.2">
      <c r="A1286" s="1" t="s">
        <v>310</v>
      </c>
      <c r="B1286" s="1" t="s">
        <v>308</v>
      </c>
      <c r="C1286" s="1" t="s">
        <v>70</v>
      </c>
      <c r="D1286" s="54">
        <v>45799</v>
      </c>
      <c r="E1286" s="55">
        <v>42.19047619047619</v>
      </c>
    </row>
    <row r="1287" spans="1:5" x14ac:dyDescent="0.2">
      <c r="A1287" s="1" t="s">
        <v>325</v>
      </c>
      <c r="B1287" s="1" t="s">
        <v>308</v>
      </c>
      <c r="C1287" s="1" t="s">
        <v>69</v>
      </c>
      <c r="D1287" s="54">
        <v>45799</v>
      </c>
      <c r="E1287" s="55">
        <v>41</v>
      </c>
    </row>
    <row r="1288" spans="1:5" x14ac:dyDescent="0.2">
      <c r="A1288" s="1" t="s">
        <v>314</v>
      </c>
      <c r="B1288" s="1" t="s">
        <v>308</v>
      </c>
      <c r="C1288" s="1" t="s">
        <v>70</v>
      </c>
      <c r="D1288" s="54">
        <v>45799</v>
      </c>
      <c r="E1288" s="55">
        <v>39.818181818181813</v>
      </c>
    </row>
    <row r="1289" spans="1:5" x14ac:dyDescent="0.2">
      <c r="A1289" s="1" t="s">
        <v>311</v>
      </c>
      <c r="B1289" s="1" t="s">
        <v>308</v>
      </c>
      <c r="C1289" s="1" t="s">
        <v>68</v>
      </c>
      <c r="D1289" s="54">
        <v>45799</v>
      </c>
      <c r="E1289" s="55">
        <v>36.200000000000003</v>
      </c>
    </row>
    <row r="1290" spans="1:5" x14ac:dyDescent="0.2">
      <c r="A1290" s="1" t="s">
        <v>307</v>
      </c>
      <c r="B1290" s="1" t="s">
        <v>308</v>
      </c>
      <c r="C1290" s="1" t="s">
        <v>70</v>
      </c>
      <c r="D1290" s="54">
        <v>45799</v>
      </c>
      <c r="E1290" s="55">
        <v>30.7</v>
      </c>
    </row>
    <row r="1291" spans="1:5" x14ac:dyDescent="0.2">
      <c r="A1291" s="1" t="s">
        <v>321</v>
      </c>
      <c r="B1291" s="1" t="s">
        <v>308</v>
      </c>
      <c r="C1291" s="1" t="s">
        <v>70</v>
      </c>
      <c r="D1291" s="54">
        <v>45799</v>
      </c>
      <c r="E1291" s="55">
        <v>28</v>
      </c>
    </row>
    <row r="1292" spans="1:5" x14ac:dyDescent="0.2">
      <c r="A1292" s="1" t="s">
        <v>309</v>
      </c>
      <c r="B1292" s="1" t="s">
        <v>308</v>
      </c>
      <c r="C1292" s="1" t="s">
        <v>68</v>
      </c>
      <c r="D1292" s="54">
        <v>45799</v>
      </c>
      <c r="E1292" s="55">
        <v>27.868686868686869</v>
      </c>
    </row>
    <row r="1293" spans="1:5" x14ac:dyDescent="0.2">
      <c r="A1293" s="1" t="s">
        <v>320</v>
      </c>
      <c r="B1293" s="1" t="s">
        <v>308</v>
      </c>
      <c r="C1293" s="1" t="s">
        <v>69</v>
      </c>
      <c r="D1293" s="54">
        <v>45799</v>
      </c>
      <c r="E1293" s="55">
        <v>25</v>
      </c>
    </row>
    <row r="1294" spans="1:5" x14ac:dyDescent="0.2">
      <c r="A1294" s="1" t="s">
        <v>400</v>
      </c>
      <c r="B1294" s="1" t="s">
        <v>308</v>
      </c>
      <c r="D1294" s="54">
        <v>45799</v>
      </c>
      <c r="E1294" s="55">
        <v>25</v>
      </c>
    </row>
    <row r="1295" spans="1:5" x14ac:dyDescent="0.2">
      <c r="A1295" s="1" t="s">
        <v>317</v>
      </c>
      <c r="B1295" s="1" t="s">
        <v>308</v>
      </c>
      <c r="C1295" s="1" t="s">
        <v>70</v>
      </c>
      <c r="D1295" s="54">
        <v>45799</v>
      </c>
      <c r="E1295" s="55">
        <v>23.949494949494948</v>
      </c>
    </row>
    <row r="1296" spans="1:5" x14ac:dyDescent="0.2">
      <c r="A1296" s="1" t="s">
        <v>313</v>
      </c>
      <c r="B1296" s="1" t="s">
        <v>308</v>
      </c>
      <c r="C1296" s="1" t="s">
        <v>69</v>
      </c>
      <c r="D1296" s="54">
        <v>45799</v>
      </c>
      <c r="E1296" s="55">
        <v>21.333333333333329</v>
      </c>
    </row>
    <row r="1297" spans="1:5" x14ac:dyDescent="0.2">
      <c r="A1297" s="1" t="s">
        <v>315</v>
      </c>
      <c r="B1297" s="1" t="s">
        <v>308</v>
      </c>
      <c r="C1297" s="1" t="s">
        <v>68</v>
      </c>
      <c r="D1297" s="54">
        <v>45799</v>
      </c>
      <c r="E1297" s="55">
        <v>21.25</v>
      </c>
    </row>
    <row r="1298" spans="1:5" x14ac:dyDescent="0.2">
      <c r="A1298" s="1" t="s">
        <v>316</v>
      </c>
      <c r="B1298" s="1" t="s">
        <v>308</v>
      </c>
      <c r="C1298" s="1" t="s">
        <v>69</v>
      </c>
      <c r="D1298" s="54">
        <v>45799</v>
      </c>
      <c r="E1298" s="55">
        <v>21</v>
      </c>
    </row>
    <row r="1299" spans="1:5" x14ac:dyDescent="0.2">
      <c r="A1299" s="1" t="s">
        <v>312</v>
      </c>
      <c r="B1299" s="1" t="s">
        <v>308</v>
      </c>
      <c r="C1299" s="1" t="s">
        <v>68</v>
      </c>
      <c r="D1299" s="54">
        <v>45799</v>
      </c>
      <c r="E1299" s="55">
        <v>20.027777777777779</v>
      </c>
    </row>
    <row r="1300" spans="1:5" x14ac:dyDescent="0.2">
      <c r="A1300" s="1" t="s">
        <v>322</v>
      </c>
      <c r="B1300" s="1" t="s">
        <v>308</v>
      </c>
      <c r="D1300" s="54">
        <v>45799</v>
      </c>
      <c r="E1300" s="55">
        <v>15</v>
      </c>
    </row>
    <row r="1301" spans="1:5" x14ac:dyDescent="0.2">
      <c r="A1301" s="1" t="s">
        <v>318</v>
      </c>
      <c r="B1301" s="1" t="s">
        <v>308</v>
      </c>
      <c r="C1301" s="1" t="s">
        <v>69</v>
      </c>
      <c r="D1301" s="54">
        <v>45799</v>
      </c>
      <c r="E1301" s="55">
        <v>12.5</v>
      </c>
    </row>
    <row r="1302" spans="1:5" x14ac:dyDescent="0.2">
      <c r="A1302" s="1" t="s">
        <v>323</v>
      </c>
      <c r="B1302" s="1" t="s">
        <v>308</v>
      </c>
      <c r="C1302" s="1" t="s">
        <v>68</v>
      </c>
      <c r="D1302" s="54">
        <v>45799</v>
      </c>
      <c r="E1302" s="55">
        <v>12</v>
      </c>
    </row>
    <row r="1303" spans="1:5" x14ac:dyDescent="0.2">
      <c r="A1303" s="1" t="s">
        <v>332</v>
      </c>
      <c r="B1303" s="1" t="s">
        <v>308</v>
      </c>
      <c r="C1303" s="1" t="s">
        <v>68</v>
      </c>
      <c r="D1303" s="54">
        <v>45799</v>
      </c>
      <c r="E1303" s="55">
        <v>0</v>
      </c>
    </row>
    <row r="1304" spans="1:5" x14ac:dyDescent="0.2">
      <c r="A1304" s="1" t="s">
        <v>324</v>
      </c>
      <c r="B1304" s="1" t="s">
        <v>308</v>
      </c>
      <c r="C1304" s="1" t="s">
        <v>69</v>
      </c>
      <c r="D1304" s="54">
        <v>45799</v>
      </c>
      <c r="E1304" s="55">
        <v>0</v>
      </c>
    </row>
    <row r="1305" spans="1:5" x14ac:dyDescent="0.2">
      <c r="A1305" s="1" t="s">
        <v>73</v>
      </c>
      <c r="B1305" s="1" t="s">
        <v>26</v>
      </c>
      <c r="C1305" s="1" t="s">
        <v>68</v>
      </c>
      <c r="D1305" s="54">
        <v>45801</v>
      </c>
      <c r="E1305" s="55" t="s">
        <v>304</v>
      </c>
    </row>
    <row r="1306" spans="1:5" x14ac:dyDescent="0.2">
      <c r="A1306" s="1" t="s">
        <v>77</v>
      </c>
      <c r="B1306" s="1" t="s">
        <v>26</v>
      </c>
      <c r="C1306" s="1" t="s">
        <v>68</v>
      </c>
      <c r="D1306" s="54">
        <v>45801</v>
      </c>
      <c r="E1306" s="55" t="s">
        <v>304</v>
      </c>
    </row>
    <row r="1307" spans="1:5" x14ac:dyDescent="0.2">
      <c r="A1307" s="1" t="s">
        <v>78</v>
      </c>
      <c r="B1307" s="1" t="s">
        <v>26</v>
      </c>
      <c r="C1307" s="1" t="s">
        <v>69</v>
      </c>
      <c r="D1307" s="54">
        <v>45801</v>
      </c>
      <c r="E1307" s="55" t="s">
        <v>304</v>
      </c>
    </row>
    <row r="1308" spans="1:5" x14ac:dyDescent="0.2">
      <c r="A1308" s="1" t="s">
        <v>80</v>
      </c>
      <c r="B1308" s="1" t="s">
        <v>26</v>
      </c>
      <c r="C1308" s="1" t="s">
        <v>70</v>
      </c>
      <c r="D1308" s="54">
        <v>45801</v>
      </c>
      <c r="E1308" s="55" t="s">
        <v>304</v>
      </c>
    </row>
    <row r="1309" spans="1:5" x14ac:dyDescent="0.2">
      <c r="A1309" s="1" t="s">
        <v>83</v>
      </c>
      <c r="B1309" s="1" t="s">
        <v>26</v>
      </c>
      <c r="C1309" s="1" t="s">
        <v>70</v>
      </c>
      <c r="D1309" s="54">
        <v>45801</v>
      </c>
      <c r="E1309" s="55" t="s">
        <v>304</v>
      </c>
    </row>
    <row r="1310" spans="1:5" x14ac:dyDescent="0.2">
      <c r="A1310" s="1" t="s">
        <v>84</v>
      </c>
      <c r="B1310" s="1" t="s">
        <v>26</v>
      </c>
      <c r="C1310" s="1" t="s">
        <v>70</v>
      </c>
      <c r="D1310" s="54">
        <v>45801</v>
      </c>
      <c r="E1310" s="55" t="s">
        <v>304</v>
      </c>
    </row>
    <row r="1311" spans="1:5" x14ac:dyDescent="0.2">
      <c r="A1311" s="1" t="s">
        <v>87</v>
      </c>
      <c r="B1311" s="1" t="s">
        <v>26</v>
      </c>
      <c r="C1311" s="1" t="s">
        <v>68</v>
      </c>
      <c r="D1311" s="54">
        <v>45801</v>
      </c>
      <c r="E1311" s="55" t="s">
        <v>304</v>
      </c>
    </row>
    <row r="1312" spans="1:5" x14ac:dyDescent="0.2">
      <c r="A1312" s="1" t="s">
        <v>30</v>
      </c>
      <c r="B1312" s="1" t="s">
        <v>26</v>
      </c>
      <c r="C1312" s="1" t="s">
        <v>70</v>
      </c>
      <c r="D1312" s="54">
        <v>45801</v>
      </c>
      <c r="E1312" s="55">
        <v>42.666666666666664</v>
      </c>
    </row>
    <row r="1313" spans="1:5" x14ac:dyDescent="0.2">
      <c r="A1313" s="1" t="s">
        <v>39</v>
      </c>
      <c r="B1313" s="1" t="s">
        <v>26</v>
      </c>
      <c r="C1313" s="1" t="s">
        <v>70</v>
      </c>
      <c r="D1313" s="54">
        <v>45801</v>
      </c>
      <c r="E1313" s="55">
        <v>41</v>
      </c>
    </row>
    <row r="1314" spans="1:5" x14ac:dyDescent="0.2">
      <c r="A1314" s="1" t="s">
        <v>29</v>
      </c>
      <c r="B1314" s="1" t="s">
        <v>26</v>
      </c>
      <c r="C1314" s="1" t="s">
        <v>68</v>
      </c>
      <c r="D1314" s="54">
        <v>45801</v>
      </c>
      <c r="E1314" s="55">
        <v>35.863636363636367</v>
      </c>
    </row>
    <row r="1315" spans="1:5" x14ac:dyDescent="0.2">
      <c r="A1315" s="1" t="s">
        <v>28</v>
      </c>
      <c r="B1315" s="1" t="s">
        <v>26</v>
      </c>
      <c r="C1315" s="1" t="s">
        <v>69</v>
      </c>
      <c r="D1315" s="54">
        <v>45801</v>
      </c>
      <c r="E1315" s="55">
        <v>35.583333333333329</v>
      </c>
    </row>
    <row r="1316" spans="1:5" x14ac:dyDescent="0.2">
      <c r="A1316" s="1" t="s">
        <v>72</v>
      </c>
      <c r="B1316" s="1" t="s">
        <v>26</v>
      </c>
      <c r="C1316" s="1" t="s">
        <v>70</v>
      </c>
      <c r="D1316" s="54">
        <v>45801</v>
      </c>
      <c r="E1316" s="55">
        <v>35</v>
      </c>
    </row>
    <row r="1317" spans="1:5" x14ac:dyDescent="0.2">
      <c r="A1317" s="1" t="s">
        <v>25</v>
      </c>
      <c r="B1317" s="1" t="s">
        <v>26</v>
      </c>
      <c r="C1317" s="1" t="s">
        <v>68</v>
      </c>
      <c r="D1317" s="54">
        <v>45801</v>
      </c>
      <c r="E1317" s="55">
        <v>34.477272727272727</v>
      </c>
    </row>
    <row r="1318" spans="1:5" x14ac:dyDescent="0.2">
      <c r="A1318" s="1" t="s">
        <v>33</v>
      </c>
      <c r="B1318" s="1" t="s">
        <v>26</v>
      </c>
      <c r="C1318" s="1" t="s">
        <v>69</v>
      </c>
      <c r="D1318" s="54">
        <v>45801</v>
      </c>
      <c r="E1318" s="55">
        <v>31.666666666666668</v>
      </c>
    </row>
    <row r="1319" spans="1:5" x14ac:dyDescent="0.2">
      <c r="A1319" s="1" t="s">
        <v>34</v>
      </c>
      <c r="B1319" s="1" t="s">
        <v>26</v>
      </c>
      <c r="C1319" s="1" t="s">
        <v>70</v>
      </c>
      <c r="D1319" s="54">
        <v>45801</v>
      </c>
      <c r="E1319" s="55">
        <v>31.277777777777779</v>
      </c>
    </row>
    <row r="1320" spans="1:5" x14ac:dyDescent="0.2">
      <c r="A1320" s="1" t="s">
        <v>37</v>
      </c>
      <c r="B1320" s="1" t="s">
        <v>26</v>
      </c>
      <c r="C1320" s="1" t="s">
        <v>69</v>
      </c>
      <c r="D1320" s="54">
        <v>45801</v>
      </c>
      <c r="E1320" s="55">
        <v>31.25</v>
      </c>
    </row>
    <row r="1321" spans="1:5" x14ac:dyDescent="0.2">
      <c r="A1321" s="1" t="s">
        <v>35</v>
      </c>
      <c r="B1321" s="1" t="s">
        <v>26</v>
      </c>
      <c r="C1321" s="1" t="s">
        <v>69</v>
      </c>
      <c r="D1321" s="54">
        <v>45801</v>
      </c>
      <c r="E1321" s="55">
        <v>31.25</v>
      </c>
    </row>
    <row r="1322" spans="1:5" x14ac:dyDescent="0.2">
      <c r="A1322" s="1" t="s">
        <v>401</v>
      </c>
      <c r="B1322" s="1" t="s">
        <v>26</v>
      </c>
      <c r="D1322" s="54">
        <v>45801</v>
      </c>
      <c r="E1322" s="55">
        <v>30</v>
      </c>
    </row>
    <row r="1323" spans="1:5" x14ac:dyDescent="0.2">
      <c r="A1323" s="1" t="s">
        <v>32</v>
      </c>
      <c r="B1323" s="1" t="s">
        <v>26</v>
      </c>
      <c r="C1323" s="1" t="s">
        <v>68</v>
      </c>
      <c r="D1323" s="54">
        <v>45801</v>
      </c>
      <c r="E1323" s="55">
        <v>28.787878787878789</v>
      </c>
    </row>
    <row r="1324" spans="1:5" x14ac:dyDescent="0.2">
      <c r="A1324" s="1" t="s">
        <v>31</v>
      </c>
      <c r="B1324" s="1" t="s">
        <v>26</v>
      </c>
      <c r="C1324" s="1" t="s">
        <v>70</v>
      </c>
      <c r="D1324" s="54">
        <v>45801</v>
      </c>
      <c r="E1324" s="55">
        <v>28.6</v>
      </c>
    </row>
    <row r="1325" spans="1:5" x14ac:dyDescent="0.2">
      <c r="A1325" s="1" t="s">
        <v>27</v>
      </c>
      <c r="B1325" s="1" t="s">
        <v>26</v>
      </c>
      <c r="C1325" s="1" t="s">
        <v>70</v>
      </c>
      <c r="D1325" s="54">
        <v>45801</v>
      </c>
      <c r="E1325" s="55">
        <v>28</v>
      </c>
    </row>
    <row r="1326" spans="1:5" x14ac:dyDescent="0.2">
      <c r="A1326" s="1" t="s">
        <v>41</v>
      </c>
      <c r="B1326" s="1" t="s">
        <v>26</v>
      </c>
      <c r="C1326" s="1" t="s">
        <v>68</v>
      </c>
      <c r="D1326" s="54">
        <v>45801</v>
      </c>
      <c r="E1326" s="55">
        <v>24.9</v>
      </c>
    </row>
    <row r="1327" spans="1:5" x14ac:dyDescent="0.2">
      <c r="A1327" s="1" t="s">
        <v>38</v>
      </c>
      <c r="B1327" s="1" t="s">
        <v>26</v>
      </c>
      <c r="C1327" s="1" t="s">
        <v>69</v>
      </c>
      <c r="D1327" s="54">
        <v>45801</v>
      </c>
      <c r="E1327" s="55">
        <v>12.5</v>
      </c>
    </row>
    <row r="1328" spans="1:5" x14ac:dyDescent="0.2">
      <c r="A1328" s="1" t="s">
        <v>36</v>
      </c>
      <c r="B1328" s="1" t="s">
        <v>26</v>
      </c>
      <c r="C1328" s="1" t="s">
        <v>70</v>
      </c>
      <c r="D1328" s="54">
        <v>45801</v>
      </c>
      <c r="E1328" s="55">
        <v>8</v>
      </c>
    </row>
    <row r="1329" spans="1:5" x14ac:dyDescent="0.2">
      <c r="A1329" s="1" t="s">
        <v>42</v>
      </c>
      <c r="B1329" s="1" t="s">
        <v>26</v>
      </c>
      <c r="C1329" s="1" t="s">
        <v>70</v>
      </c>
      <c r="D1329" s="54">
        <v>45801</v>
      </c>
      <c r="E1329" s="55">
        <v>4.5</v>
      </c>
    </row>
    <row r="1330" spans="1:5" x14ac:dyDescent="0.2">
      <c r="A1330" s="1" t="s">
        <v>40</v>
      </c>
      <c r="B1330" s="1" t="s">
        <v>26</v>
      </c>
      <c r="C1330" s="1" t="s">
        <v>69</v>
      </c>
      <c r="D1330" s="54">
        <v>45801</v>
      </c>
      <c r="E1330" s="55">
        <v>0</v>
      </c>
    </row>
    <row r="1331" spans="1:5" x14ac:dyDescent="0.2">
      <c r="A1331" s="1" t="s">
        <v>257</v>
      </c>
      <c r="B1331" s="1" t="s">
        <v>247</v>
      </c>
      <c r="C1331" s="1" t="s">
        <v>69</v>
      </c>
      <c r="D1331" s="54">
        <v>45801</v>
      </c>
      <c r="E1331" s="55" t="s">
        <v>304</v>
      </c>
    </row>
    <row r="1332" spans="1:5" x14ac:dyDescent="0.2">
      <c r="A1332" s="1" t="s">
        <v>266</v>
      </c>
      <c r="B1332" s="1" t="s">
        <v>247</v>
      </c>
      <c r="C1332" s="1" t="s">
        <v>68</v>
      </c>
      <c r="D1332" s="54">
        <v>45801</v>
      </c>
      <c r="E1332" s="55" t="s">
        <v>304</v>
      </c>
    </row>
    <row r="1333" spans="1:5" x14ac:dyDescent="0.2">
      <c r="A1333" s="1" t="s">
        <v>267</v>
      </c>
      <c r="B1333" s="1" t="s">
        <v>247</v>
      </c>
      <c r="C1333" s="1" t="s">
        <v>68</v>
      </c>
      <c r="D1333" s="54">
        <v>45801</v>
      </c>
      <c r="E1333" s="55" t="s">
        <v>304</v>
      </c>
    </row>
    <row r="1334" spans="1:5" x14ac:dyDescent="0.2">
      <c r="A1334" s="1" t="s">
        <v>268</v>
      </c>
      <c r="B1334" s="1" t="s">
        <v>247</v>
      </c>
      <c r="C1334" s="1" t="s">
        <v>69</v>
      </c>
      <c r="D1334" s="54">
        <v>45801</v>
      </c>
      <c r="E1334" s="55" t="s">
        <v>304</v>
      </c>
    </row>
    <row r="1335" spans="1:5" x14ac:dyDescent="0.2">
      <c r="A1335" s="1" t="s">
        <v>270</v>
      </c>
      <c r="B1335" s="1" t="s">
        <v>247</v>
      </c>
      <c r="C1335" s="1" t="s">
        <v>70</v>
      </c>
      <c r="D1335" s="54">
        <v>45801</v>
      </c>
      <c r="E1335" s="55" t="s">
        <v>304</v>
      </c>
    </row>
    <row r="1336" spans="1:5" x14ac:dyDescent="0.2">
      <c r="A1336" s="1" t="s">
        <v>271</v>
      </c>
      <c r="B1336" s="1" t="s">
        <v>247</v>
      </c>
      <c r="C1336" s="1" t="s">
        <v>70</v>
      </c>
      <c r="D1336" s="54">
        <v>45801</v>
      </c>
      <c r="E1336" s="55" t="s">
        <v>304</v>
      </c>
    </row>
    <row r="1337" spans="1:5" x14ac:dyDescent="0.2">
      <c r="A1337" s="1" t="s">
        <v>349</v>
      </c>
      <c r="B1337" s="1" t="s">
        <v>247</v>
      </c>
      <c r="D1337" s="54">
        <v>45801</v>
      </c>
      <c r="E1337" s="55">
        <v>47</v>
      </c>
    </row>
    <row r="1338" spans="1:5" x14ac:dyDescent="0.2">
      <c r="A1338" s="1" t="s">
        <v>262</v>
      </c>
      <c r="B1338" s="1" t="s">
        <v>247</v>
      </c>
      <c r="C1338" s="1" t="s">
        <v>69</v>
      </c>
      <c r="D1338" s="54">
        <v>45801</v>
      </c>
      <c r="E1338" s="55">
        <v>43.692307692307693</v>
      </c>
    </row>
    <row r="1339" spans="1:5" x14ac:dyDescent="0.2">
      <c r="A1339" s="1" t="s">
        <v>248</v>
      </c>
      <c r="B1339" s="1" t="s">
        <v>247</v>
      </c>
      <c r="C1339" s="1" t="s">
        <v>70</v>
      </c>
      <c r="D1339" s="54">
        <v>45801</v>
      </c>
      <c r="E1339" s="55">
        <v>39.224358974358978</v>
      </c>
    </row>
    <row r="1340" spans="1:5" x14ac:dyDescent="0.2">
      <c r="A1340" s="1" t="s">
        <v>253</v>
      </c>
      <c r="B1340" s="1" t="s">
        <v>247</v>
      </c>
      <c r="C1340" s="1" t="s">
        <v>70</v>
      </c>
      <c r="D1340" s="54">
        <v>45801</v>
      </c>
      <c r="E1340" s="55">
        <v>32.777777777777779</v>
      </c>
    </row>
    <row r="1341" spans="1:5" x14ac:dyDescent="0.2">
      <c r="A1341" s="1" t="s">
        <v>254</v>
      </c>
      <c r="B1341" s="1" t="s">
        <v>247</v>
      </c>
      <c r="C1341" s="1" t="s">
        <v>69</v>
      </c>
      <c r="D1341" s="54">
        <v>45801</v>
      </c>
      <c r="E1341" s="55">
        <v>29.999999999999996</v>
      </c>
    </row>
    <row r="1342" spans="1:5" x14ac:dyDescent="0.2">
      <c r="A1342" s="1" t="s">
        <v>343</v>
      </c>
      <c r="B1342" s="1" t="s">
        <v>247</v>
      </c>
      <c r="D1342" s="54">
        <v>45801</v>
      </c>
      <c r="E1342" s="55">
        <v>29.9</v>
      </c>
    </row>
    <row r="1343" spans="1:5" x14ac:dyDescent="0.2">
      <c r="A1343" s="1" t="s">
        <v>256</v>
      </c>
      <c r="B1343" s="1" t="s">
        <v>247</v>
      </c>
      <c r="C1343" s="1" t="s">
        <v>69</v>
      </c>
      <c r="D1343" s="54">
        <v>45801</v>
      </c>
      <c r="E1343" s="55">
        <v>28.076923076923077</v>
      </c>
    </row>
    <row r="1344" spans="1:5" x14ac:dyDescent="0.2">
      <c r="A1344" s="1" t="s">
        <v>255</v>
      </c>
      <c r="B1344" s="1" t="s">
        <v>247</v>
      </c>
      <c r="C1344" s="1" t="s">
        <v>70</v>
      </c>
      <c r="D1344" s="54">
        <v>45801</v>
      </c>
      <c r="E1344" s="55">
        <v>26.474358974358974</v>
      </c>
    </row>
    <row r="1345" spans="1:5" x14ac:dyDescent="0.2">
      <c r="A1345" s="1" t="s">
        <v>260</v>
      </c>
      <c r="B1345" s="1" t="s">
        <v>247</v>
      </c>
      <c r="C1345" s="1" t="s">
        <v>69</v>
      </c>
      <c r="D1345" s="54">
        <v>45801</v>
      </c>
      <c r="E1345" s="55">
        <v>25</v>
      </c>
    </row>
    <row r="1346" spans="1:5" x14ac:dyDescent="0.2">
      <c r="A1346" s="1" t="s">
        <v>246</v>
      </c>
      <c r="B1346" s="1" t="s">
        <v>247</v>
      </c>
      <c r="C1346" s="1" t="s">
        <v>68</v>
      </c>
      <c r="D1346" s="54">
        <v>45801</v>
      </c>
      <c r="E1346" s="55">
        <v>23.75</v>
      </c>
    </row>
    <row r="1347" spans="1:5" x14ac:dyDescent="0.2">
      <c r="A1347" s="1" t="s">
        <v>261</v>
      </c>
      <c r="B1347" s="1" t="s">
        <v>247</v>
      </c>
      <c r="C1347" s="1" t="s">
        <v>70</v>
      </c>
      <c r="D1347" s="54">
        <v>45801</v>
      </c>
      <c r="E1347" s="55">
        <v>21.75</v>
      </c>
    </row>
    <row r="1348" spans="1:5" x14ac:dyDescent="0.2">
      <c r="A1348" s="1" t="s">
        <v>252</v>
      </c>
      <c r="B1348" s="1" t="s">
        <v>247</v>
      </c>
      <c r="C1348" s="1" t="s">
        <v>70</v>
      </c>
      <c r="D1348" s="54">
        <v>45801</v>
      </c>
      <c r="E1348" s="55">
        <v>20.5</v>
      </c>
    </row>
    <row r="1349" spans="1:5" x14ac:dyDescent="0.2">
      <c r="A1349" s="1" t="s">
        <v>265</v>
      </c>
      <c r="B1349" s="1" t="s">
        <v>247</v>
      </c>
      <c r="C1349" s="1" t="s">
        <v>70</v>
      </c>
      <c r="D1349" s="54">
        <v>45801</v>
      </c>
      <c r="E1349" s="55">
        <v>20.107142857142858</v>
      </c>
    </row>
    <row r="1350" spans="1:5" x14ac:dyDescent="0.2">
      <c r="A1350" s="1" t="s">
        <v>250</v>
      </c>
      <c r="B1350" s="1" t="s">
        <v>247</v>
      </c>
      <c r="C1350" s="1" t="s">
        <v>68</v>
      </c>
      <c r="D1350" s="54">
        <v>45801</v>
      </c>
      <c r="E1350" s="55">
        <v>19.602564102564102</v>
      </c>
    </row>
    <row r="1351" spans="1:5" x14ac:dyDescent="0.2">
      <c r="A1351" s="1" t="s">
        <v>263</v>
      </c>
      <c r="B1351" s="1" t="s">
        <v>247</v>
      </c>
      <c r="C1351" s="1" t="s">
        <v>70</v>
      </c>
      <c r="D1351" s="54">
        <v>45801</v>
      </c>
      <c r="E1351" s="55">
        <v>17.25</v>
      </c>
    </row>
    <row r="1352" spans="1:5" x14ac:dyDescent="0.2">
      <c r="A1352" s="1" t="s">
        <v>249</v>
      </c>
      <c r="B1352" s="1" t="s">
        <v>247</v>
      </c>
      <c r="C1352" s="1" t="s">
        <v>68</v>
      </c>
      <c r="D1352" s="54">
        <v>45801</v>
      </c>
      <c r="E1352" s="55">
        <v>14.75</v>
      </c>
    </row>
    <row r="1353" spans="1:5" x14ac:dyDescent="0.2">
      <c r="A1353" s="1" t="s">
        <v>264</v>
      </c>
      <c r="B1353" s="1" t="s">
        <v>247</v>
      </c>
      <c r="C1353" s="1" t="s">
        <v>68</v>
      </c>
      <c r="D1353" s="54">
        <v>45801</v>
      </c>
      <c r="E1353" s="55">
        <v>14</v>
      </c>
    </row>
    <row r="1354" spans="1:5" x14ac:dyDescent="0.2">
      <c r="A1354" s="1" t="s">
        <v>258</v>
      </c>
      <c r="B1354" s="1" t="s">
        <v>247</v>
      </c>
      <c r="C1354" s="1" t="s">
        <v>69</v>
      </c>
      <c r="D1354" s="54">
        <v>45801</v>
      </c>
      <c r="E1354" s="55">
        <v>12.5</v>
      </c>
    </row>
    <row r="1355" spans="1:5" x14ac:dyDescent="0.2">
      <c r="A1355" s="1" t="s">
        <v>251</v>
      </c>
      <c r="B1355" s="1" t="s">
        <v>247</v>
      </c>
      <c r="C1355" s="1" t="s">
        <v>68</v>
      </c>
      <c r="D1355" s="54">
        <v>45801</v>
      </c>
      <c r="E1355" s="55">
        <v>11</v>
      </c>
    </row>
    <row r="1356" spans="1:5" x14ac:dyDescent="0.2">
      <c r="A1356" s="1" t="s">
        <v>259</v>
      </c>
      <c r="B1356" s="1" t="s">
        <v>247</v>
      </c>
      <c r="C1356" s="1" t="s">
        <v>70</v>
      </c>
      <c r="D1356" s="54">
        <v>45801</v>
      </c>
      <c r="E1356" s="55">
        <v>9.75</v>
      </c>
    </row>
    <row r="1357" spans="1:5" x14ac:dyDescent="0.2">
      <c r="A1357" s="1" t="s">
        <v>269</v>
      </c>
      <c r="B1357" s="1" t="s">
        <v>247</v>
      </c>
      <c r="C1357" s="1" t="s">
        <v>70</v>
      </c>
      <c r="D1357" s="54">
        <v>45801</v>
      </c>
      <c r="E1357" s="55">
        <v>4</v>
      </c>
    </row>
    <row r="1358" spans="1:5" x14ac:dyDescent="0.2">
      <c r="A1358" s="1" t="s">
        <v>385</v>
      </c>
      <c r="B1358" s="1" t="s">
        <v>247</v>
      </c>
      <c r="D1358" s="54">
        <v>45801</v>
      </c>
      <c r="E1358" s="55">
        <v>0</v>
      </c>
    </row>
    <row r="1359" spans="1:5" x14ac:dyDescent="0.2">
      <c r="A1359" s="1" t="s">
        <v>133</v>
      </c>
      <c r="B1359" s="1" t="s">
        <v>94</v>
      </c>
      <c r="C1359" s="1" t="s">
        <v>68</v>
      </c>
      <c r="D1359" s="54">
        <v>45801</v>
      </c>
      <c r="E1359" s="55" t="s">
        <v>304</v>
      </c>
    </row>
    <row r="1360" spans="1:5" x14ac:dyDescent="0.2">
      <c r="A1360" s="1" t="s">
        <v>134</v>
      </c>
      <c r="B1360" s="1" t="s">
        <v>94</v>
      </c>
      <c r="C1360" s="1" t="s">
        <v>68</v>
      </c>
      <c r="D1360" s="54">
        <v>45801</v>
      </c>
      <c r="E1360" s="55" t="s">
        <v>304</v>
      </c>
    </row>
    <row r="1361" spans="1:5" x14ac:dyDescent="0.2">
      <c r="A1361" s="1" t="s">
        <v>136</v>
      </c>
      <c r="B1361" s="1" t="s">
        <v>94</v>
      </c>
      <c r="C1361" s="1" t="s">
        <v>70</v>
      </c>
      <c r="D1361" s="54">
        <v>45801</v>
      </c>
      <c r="E1361" s="55" t="s">
        <v>304</v>
      </c>
    </row>
    <row r="1362" spans="1:5" x14ac:dyDescent="0.2">
      <c r="A1362" s="1" t="s">
        <v>137</v>
      </c>
      <c r="B1362" s="1" t="s">
        <v>94</v>
      </c>
      <c r="C1362" s="1" t="s">
        <v>70</v>
      </c>
      <c r="D1362" s="54">
        <v>45801</v>
      </c>
      <c r="E1362" s="55" t="s">
        <v>304</v>
      </c>
    </row>
    <row r="1363" spans="1:5" x14ac:dyDescent="0.2">
      <c r="A1363" s="1" t="s">
        <v>138</v>
      </c>
      <c r="B1363" s="1" t="s">
        <v>94</v>
      </c>
      <c r="C1363" s="1" t="s">
        <v>68</v>
      </c>
      <c r="D1363" s="54">
        <v>45801</v>
      </c>
      <c r="E1363" s="55" t="s">
        <v>304</v>
      </c>
    </row>
    <row r="1364" spans="1:5" x14ac:dyDescent="0.2">
      <c r="A1364" s="1" t="s">
        <v>139</v>
      </c>
      <c r="B1364" s="1" t="s">
        <v>94</v>
      </c>
      <c r="C1364" s="1" t="s">
        <v>69</v>
      </c>
      <c r="D1364" s="54">
        <v>45801</v>
      </c>
      <c r="E1364" s="55" t="s">
        <v>304</v>
      </c>
    </row>
    <row r="1365" spans="1:5" x14ac:dyDescent="0.2">
      <c r="A1365" s="1" t="s">
        <v>143</v>
      </c>
      <c r="B1365" s="1" t="s">
        <v>94</v>
      </c>
      <c r="C1365" s="1" t="s">
        <v>69</v>
      </c>
      <c r="D1365" s="54">
        <v>45801</v>
      </c>
      <c r="E1365" s="55" t="s">
        <v>304</v>
      </c>
    </row>
    <row r="1366" spans="1:5" x14ac:dyDescent="0.2">
      <c r="A1366" s="1" t="s">
        <v>144</v>
      </c>
      <c r="B1366" s="1" t="s">
        <v>94</v>
      </c>
      <c r="C1366" s="1" t="s">
        <v>70</v>
      </c>
      <c r="D1366" s="54">
        <v>45801</v>
      </c>
      <c r="E1366" s="55" t="s">
        <v>304</v>
      </c>
    </row>
    <row r="1367" spans="1:5" x14ac:dyDescent="0.2">
      <c r="A1367" s="1" t="s">
        <v>148</v>
      </c>
      <c r="B1367" s="1" t="s">
        <v>94</v>
      </c>
      <c r="C1367" s="1" t="s">
        <v>70</v>
      </c>
      <c r="D1367" s="54">
        <v>45801</v>
      </c>
      <c r="E1367" s="55" t="s">
        <v>304</v>
      </c>
    </row>
    <row r="1368" spans="1:5" x14ac:dyDescent="0.2">
      <c r="A1368" s="1" t="s">
        <v>98</v>
      </c>
      <c r="B1368" s="1" t="s">
        <v>94</v>
      </c>
      <c r="C1368" s="1" t="s">
        <v>68</v>
      </c>
      <c r="D1368" s="54">
        <v>45801</v>
      </c>
      <c r="E1368" s="55">
        <v>53.32692307692308</v>
      </c>
    </row>
    <row r="1369" spans="1:5" x14ac:dyDescent="0.2">
      <c r="A1369" s="1" t="s">
        <v>124</v>
      </c>
      <c r="B1369" s="1" t="s">
        <v>94</v>
      </c>
      <c r="C1369" s="1" t="s">
        <v>70</v>
      </c>
      <c r="D1369" s="54">
        <v>45801</v>
      </c>
      <c r="E1369" s="55">
        <v>52.243589743589737</v>
      </c>
    </row>
    <row r="1370" spans="1:5" x14ac:dyDescent="0.2">
      <c r="A1370" s="1" t="s">
        <v>97</v>
      </c>
      <c r="B1370" s="1" t="s">
        <v>94</v>
      </c>
      <c r="C1370" s="1" t="s">
        <v>68</v>
      </c>
      <c r="D1370" s="54">
        <v>45801</v>
      </c>
      <c r="E1370" s="55">
        <v>47.713286713286706</v>
      </c>
    </row>
    <row r="1371" spans="1:5" x14ac:dyDescent="0.2">
      <c r="A1371" s="1" t="s">
        <v>96</v>
      </c>
      <c r="B1371" s="1" t="s">
        <v>94</v>
      </c>
      <c r="C1371" s="1" t="s">
        <v>69</v>
      </c>
      <c r="D1371" s="54">
        <v>45801</v>
      </c>
      <c r="E1371" s="55">
        <v>46.153846153846153</v>
      </c>
    </row>
    <row r="1372" spans="1:5" x14ac:dyDescent="0.2">
      <c r="A1372" s="1" t="s">
        <v>108</v>
      </c>
      <c r="B1372" s="1" t="s">
        <v>94</v>
      </c>
      <c r="C1372" s="1" t="s">
        <v>69</v>
      </c>
      <c r="D1372" s="54">
        <v>45801</v>
      </c>
      <c r="E1372" s="55">
        <v>40</v>
      </c>
    </row>
    <row r="1373" spans="1:5" x14ac:dyDescent="0.2">
      <c r="A1373" s="1" t="s">
        <v>99</v>
      </c>
      <c r="B1373" s="1" t="s">
        <v>94</v>
      </c>
      <c r="C1373" s="1" t="s">
        <v>70</v>
      </c>
      <c r="D1373" s="54">
        <v>45801</v>
      </c>
      <c r="E1373" s="55">
        <v>37.53846153846154</v>
      </c>
    </row>
    <row r="1374" spans="1:5" x14ac:dyDescent="0.2">
      <c r="A1374" s="1" t="s">
        <v>95</v>
      </c>
      <c r="B1374" s="1" t="s">
        <v>94</v>
      </c>
      <c r="C1374" s="1" t="s">
        <v>69</v>
      </c>
      <c r="D1374" s="54">
        <v>45801</v>
      </c>
      <c r="E1374" s="55">
        <v>33.46153846153846</v>
      </c>
    </row>
    <row r="1375" spans="1:5" x14ac:dyDescent="0.2">
      <c r="A1375" s="1" t="s">
        <v>101</v>
      </c>
      <c r="B1375" s="1" t="s">
        <v>94</v>
      </c>
      <c r="C1375" s="1" t="s">
        <v>68</v>
      </c>
      <c r="D1375" s="54">
        <v>45801</v>
      </c>
      <c r="E1375" s="55">
        <v>28.988636363636363</v>
      </c>
    </row>
    <row r="1376" spans="1:5" x14ac:dyDescent="0.2">
      <c r="A1376" s="1" t="s">
        <v>102</v>
      </c>
      <c r="B1376" s="1" t="s">
        <v>94</v>
      </c>
      <c r="C1376" s="1" t="s">
        <v>70</v>
      </c>
      <c r="D1376" s="54">
        <v>45801</v>
      </c>
      <c r="E1376" s="55">
        <v>28</v>
      </c>
    </row>
    <row r="1377" spans="1:5" x14ac:dyDescent="0.2">
      <c r="A1377" s="1" t="s">
        <v>103</v>
      </c>
      <c r="B1377" s="1" t="s">
        <v>94</v>
      </c>
      <c r="C1377" s="1" t="s">
        <v>70</v>
      </c>
      <c r="D1377" s="54">
        <v>45801</v>
      </c>
      <c r="E1377" s="55">
        <v>26.916666666666668</v>
      </c>
    </row>
    <row r="1378" spans="1:5" x14ac:dyDescent="0.2">
      <c r="A1378" s="1" t="s">
        <v>141</v>
      </c>
      <c r="B1378" s="1" t="s">
        <v>94</v>
      </c>
      <c r="C1378" s="1" t="s">
        <v>69</v>
      </c>
      <c r="D1378" s="54">
        <v>45801</v>
      </c>
      <c r="E1378" s="55">
        <v>25</v>
      </c>
    </row>
    <row r="1379" spans="1:5" x14ac:dyDescent="0.2">
      <c r="A1379" s="1" t="s">
        <v>100</v>
      </c>
      <c r="B1379" s="1" t="s">
        <v>94</v>
      </c>
      <c r="C1379" s="1" t="s">
        <v>69</v>
      </c>
      <c r="D1379" s="54">
        <v>45801</v>
      </c>
      <c r="E1379" s="55">
        <v>23.200000000000003</v>
      </c>
    </row>
    <row r="1380" spans="1:5" x14ac:dyDescent="0.2">
      <c r="A1380" s="1" t="s">
        <v>107</v>
      </c>
      <c r="B1380" s="1" t="s">
        <v>94</v>
      </c>
      <c r="C1380" s="1" t="s">
        <v>69</v>
      </c>
      <c r="D1380" s="54">
        <v>45801</v>
      </c>
      <c r="E1380" s="55">
        <v>18.571428571428569</v>
      </c>
    </row>
    <row r="1381" spans="1:5" x14ac:dyDescent="0.2">
      <c r="A1381" s="1" t="s">
        <v>104</v>
      </c>
      <c r="B1381" s="1" t="s">
        <v>94</v>
      </c>
      <c r="C1381" s="1" t="s">
        <v>70</v>
      </c>
      <c r="D1381" s="54">
        <v>45801</v>
      </c>
      <c r="E1381" s="55">
        <v>17.01923076923077</v>
      </c>
    </row>
    <row r="1382" spans="1:5" x14ac:dyDescent="0.2">
      <c r="A1382" s="1" t="s">
        <v>105</v>
      </c>
      <c r="B1382" s="1" t="s">
        <v>94</v>
      </c>
      <c r="C1382" s="1" t="s">
        <v>69</v>
      </c>
      <c r="D1382" s="54">
        <v>45801</v>
      </c>
      <c r="E1382" s="55">
        <v>14.5</v>
      </c>
    </row>
    <row r="1383" spans="1:5" x14ac:dyDescent="0.2">
      <c r="A1383" s="1" t="s">
        <v>106</v>
      </c>
      <c r="B1383" s="1" t="s">
        <v>94</v>
      </c>
      <c r="C1383" s="1" t="s">
        <v>70</v>
      </c>
      <c r="D1383" s="54">
        <v>45801</v>
      </c>
      <c r="E1383" s="55">
        <v>9.6153846153846168</v>
      </c>
    </row>
    <row r="1384" spans="1:5" x14ac:dyDescent="0.2">
      <c r="A1384" s="1" t="s">
        <v>333</v>
      </c>
      <c r="B1384" s="1" t="s">
        <v>308</v>
      </c>
      <c r="C1384" s="1" t="s">
        <v>68</v>
      </c>
      <c r="D1384" s="54">
        <v>45802</v>
      </c>
      <c r="E1384" s="55" t="s">
        <v>304</v>
      </c>
    </row>
    <row r="1385" spans="1:5" x14ac:dyDescent="0.2">
      <c r="A1385" s="1" t="s">
        <v>334</v>
      </c>
      <c r="B1385" s="1" t="s">
        <v>308</v>
      </c>
      <c r="C1385" s="1" t="s">
        <v>70</v>
      </c>
      <c r="D1385" s="54">
        <v>45802</v>
      </c>
      <c r="E1385" s="55" t="s">
        <v>304</v>
      </c>
    </row>
    <row r="1386" spans="1:5" x14ac:dyDescent="0.2">
      <c r="A1386" s="1" t="s">
        <v>319</v>
      </c>
      <c r="B1386" s="1" t="s">
        <v>308</v>
      </c>
      <c r="C1386" s="1" t="s">
        <v>69</v>
      </c>
      <c r="D1386" s="54">
        <v>45802</v>
      </c>
      <c r="E1386" s="55">
        <v>49.166666666666671</v>
      </c>
    </row>
    <row r="1387" spans="1:5" x14ac:dyDescent="0.2">
      <c r="A1387" s="1" t="s">
        <v>310</v>
      </c>
      <c r="B1387" s="1" t="s">
        <v>308</v>
      </c>
      <c r="C1387" s="1" t="s">
        <v>70</v>
      </c>
      <c r="D1387" s="54">
        <v>45802</v>
      </c>
      <c r="E1387" s="55">
        <v>45.91346153846154</v>
      </c>
    </row>
    <row r="1388" spans="1:5" x14ac:dyDescent="0.2">
      <c r="A1388" s="1" t="s">
        <v>314</v>
      </c>
      <c r="B1388" s="1" t="s">
        <v>308</v>
      </c>
      <c r="C1388" s="1" t="s">
        <v>70</v>
      </c>
      <c r="D1388" s="54">
        <v>45802</v>
      </c>
      <c r="E1388" s="55">
        <v>40.083333333333329</v>
      </c>
    </row>
    <row r="1389" spans="1:5" x14ac:dyDescent="0.2">
      <c r="A1389" s="1" t="s">
        <v>325</v>
      </c>
      <c r="B1389" s="1" t="s">
        <v>308</v>
      </c>
      <c r="C1389" s="1" t="s">
        <v>69</v>
      </c>
      <c r="D1389" s="54">
        <v>45802</v>
      </c>
      <c r="E1389" s="55">
        <v>38.333333333333329</v>
      </c>
    </row>
    <row r="1390" spans="1:5" x14ac:dyDescent="0.2">
      <c r="A1390" s="1" t="s">
        <v>311</v>
      </c>
      <c r="B1390" s="1" t="s">
        <v>308</v>
      </c>
      <c r="C1390" s="1" t="s">
        <v>68</v>
      </c>
      <c r="D1390" s="54">
        <v>45802</v>
      </c>
      <c r="E1390" s="55">
        <v>36.349650349650346</v>
      </c>
    </row>
    <row r="1391" spans="1:5" x14ac:dyDescent="0.2">
      <c r="A1391" s="1" t="s">
        <v>307</v>
      </c>
      <c r="B1391" s="1" t="s">
        <v>308</v>
      </c>
      <c r="C1391" s="1" t="s">
        <v>70</v>
      </c>
      <c r="D1391" s="54">
        <v>45802</v>
      </c>
      <c r="E1391" s="55">
        <v>32.25874125874126</v>
      </c>
    </row>
    <row r="1392" spans="1:5" x14ac:dyDescent="0.2">
      <c r="A1392" s="1" t="s">
        <v>315</v>
      </c>
      <c r="B1392" s="1" t="s">
        <v>308</v>
      </c>
      <c r="C1392" s="1" t="s">
        <v>68</v>
      </c>
      <c r="D1392" s="54">
        <v>45802</v>
      </c>
      <c r="E1392" s="55">
        <v>29.13986013986014</v>
      </c>
    </row>
    <row r="1393" spans="1:5" x14ac:dyDescent="0.2">
      <c r="A1393" s="1" t="s">
        <v>321</v>
      </c>
      <c r="B1393" s="1" t="s">
        <v>308</v>
      </c>
      <c r="C1393" s="1" t="s">
        <v>70</v>
      </c>
      <c r="D1393" s="54">
        <v>45802</v>
      </c>
      <c r="E1393" s="55">
        <v>28</v>
      </c>
    </row>
    <row r="1394" spans="1:5" x14ac:dyDescent="0.2">
      <c r="A1394" s="1" t="s">
        <v>309</v>
      </c>
      <c r="B1394" s="1" t="s">
        <v>308</v>
      </c>
      <c r="C1394" s="1" t="s">
        <v>68</v>
      </c>
      <c r="D1394" s="54">
        <v>45802</v>
      </c>
      <c r="E1394" s="55">
        <v>26.85</v>
      </c>
    </row>
    <row r="1395" spans="1:5" x14ac:dyDescent="0.2">
      <c r="A1395" s="1" t="s">
        <v>320</v>
      </c>
      <c r="B1395" s="1" t="s">
        <v>308</v>
      </c>
      <c r="C1395" s="1" t="s">
        <v>69</v>
      </c>
      <c r="D1395" s="54">
        <v>45802</v>
      </c>
      <c r="E1395" s="55">
        <v>25</v>
      </c>
    </row>
    <row r="1396" spans="1:5" x14ac:dyDescent="0.2">
      <c r="A1396" s="1" t="s">
        <v>400</v>
      </c>
      <c r="B1396" s="1" t="s">
        <v>308</v>
      </c>
      <c r="D1396" s="54">
        <v>45802</v>
      </c>
      <c r="E1396" s="55">
        <v>25</v>
      </c>
    </row>
    <row r="1397" spans="1:5" x14ac:dyDescent="0.2">
      <c r="A1397" s="1" t="s">
        <v>317</v>
      </c>
      <c r="B1397" s="1" t="s">
        <v>308</v>
      </c>
      <c r="C1397" s="1" t="s">
        <v>70</v>
      </c>
      <c r="D1397" s="54">
        <v>45802</v>
      </c>
      <c r="E1397" s="55">
        <v>24.166666666666664</v>
      </c>
    </row>
    <row r="1398" spans="1:5" x14ac:dyDescent="0.2">
      <c r="A1398" s="1" t="s">
        <v>312</v>
      </c>
      <c r="B1398" s="1" t="s">
        <v>308</v>
      </c>
      <c r="C1398" s="1" t="s">
        <v>68</v>
      </c>
      <c r="D1398" s="54">
        <v>45802</v>
      </c>
      <c r="E1398" s="55">
        <v>21.923076923076923</v>
      </c>
    </row>
    <row r="1399" spans="1:5" x14ac:dyDescent="0.2">
      <c r="A1399" s="1" t="s">
        <v>313</v>
      </c>
      <c r="B1399" s="1" t="s">
        <v>308</v>
      </c>
      <c r="C1399" s="1" t="s">
        <v>69</v>
      </c>
      <c r="D1399" s="54">
        <v>45802</v>
      </c>
      <c r="E1399" s="55">
        <v>21.333333333333329</v>
      </c>
    </row>
    <row r="1400" spans="1:5" x14ac:dyDescent="0.2">
      <c r="A1400" s="1" t="s">
        <v>316</v>
      </c>
      <c r="B1400" s="1" t="s">
        <v>308</v>
      </c>
      <c r="C1400" s="1" t="s">
        <v>69</v>
      </c>
      <c r="D1400" s="54">
        <v>45802</v>
      </c>
      <c r="E1400" s="55">
        <v>21</v>
      </c>
    </row>
    <row r="1401" spans="1:5" x14ac:dyDescent="0.2">
      <c r="A1401" s="1" t="s">
        <v>323</v>
      </c>
      <c r="B1401" s="1" t="s">
        <v>308</v>
      </c>
      <c r="C1401" s="1" t="s">
        <v>68</v>
      </c>
      <c r="D1401" s="54">
        <v>45802</v>
      </c>
      <c r="E1401" s="55">
        <v>15.214285714285715</v>
      </c>
    </row>
    <row r="1402" spans="1:5" x14ac:dyDescent="0.2">
      <c r="A1402" s="1" t="s">
        <v>322</v>
      </c>
      <c r="B1402" s="1" t="s">
        <v>308</v>
      </c>
      <c r="D1402" s="54">
        <v>45802</v>
      </c>
      <c r="E1402" s="55">
        <v>15</v>
      </c>
    </row>
    <row r="1403" spans="1:5" x14ac:dyDescent="0.2">
      <c r="A1403" s="1" t="s">
        <v>318</v>
      </c>
      <c r="B1403" s="1" t="s">
        <v>308</v>
      </c>
      <c r="C1403" s="1" t="s">
        <v>69</v>
      </c>
      <c r="D1403" s="54">
        <v>45802</v>
      </c>
      <c r="E1403" s="55">
        <v>12.5</v>
      </c>
    </row>
    <row r="1404" spans="1:5" x14ac:dyDescent="0.2">
      <c r="A1404" s="1" t="s">
        <v>332</v>
      </c>
      <c r="B1404" s="1" t="s">
        <v>308</v>
      </c>
      <c r="C1404" s="1" t="s">
        <v>68</v>
      </c>
      <c r="D1404" s="54">
        <v>45802</v>
      </c>
      <c r="E1404" s="55">
        <v>0</v>
      </c>
    </row>
    <row r="1405" spans="1:5" x14ac:dyDescent="0.2">
      <c r="A1405" s="1" t="s">
        <v>324</v>
      </c>
      <c r="B1405" s="1" t="s">
        <v>308</v>
      </c>
      <c r="C1405" s="1" t="s">
        <v>69</v>
      </c>
      <c r="D1405" s="54">
        <v>45802</v>
      </c>
      <c r="E1405" s="55">
        <v>0</v>
      </c>
    </row>
    <row r="1406" spans="1:5" x14ac:dyDescent="0.2">
      <c r="A1406" s="1" t="s">
        <v>73</v>
      </c>
      <c r="B1406" s="1" t="s">
        <v>26</v>
      </c>
      <c r="C1406" s="1" t="s">
        <v>68</v>
      </c>
      <c r="D1406" s="54">
        <v>45804</v>
      </c>
      <c r="E1406" s="55" t="s">
        <v>304</v>
      </c>
    </row>
    <row r="1407" spans="1:5" x14ac:dyDescent="0.2">
      <c r="A1407" s="1" t="s">
        <v>77</v>
      </c>
      <c r="B1407" s="1" t="s">
        <v>26</v>
      </c>
      <c r="C1407" s="1" t="s">
        <v>68</v>
      </c>
      <c r="D1407" s="54">
        <v>45804</v>
      </c>
      <c r="E1407" s="55" t="s">
        <v>304</v>
      </c>
    </row>
    <row r="1408" spans="1:5" x14ac:dyDescent="0.2">
      <c r="A1408" s="1" t="s">
        <v>78</v>
      </c>
      <c r="B1408" s="1" t="s">
        <v>26</v>
      </c>
      <c r="C1408" s="1" t="s">
        <v>69</v>
      </c>
      <c r="D1408" s="54">
        <v>45804</v>
      </c>
      <c r="E1408" s="55" t="s">
        <v>304</v>
      </c>
    </row>
    <row r="1409" spans="1:5" x14ac:dyDescent="0.2">
      <c r="A1409" s="1" t="s">
        <v>83</v>
      </c>
      <c r="B1409" s="1" t="s">
        <v>26</v>
      </c>
      <c r="C1409" s="1" t="s">
        <v>70</v>
      </c>
      <c r="D1409" s="54">
        <v>45804</v>
      </c>
      <c r="E1409" s="55" t="s">
        <v>304</v>
      </c>
    </row>
    <row r="1410" spans="1:5" x14ac:dyDescent="0.2">
      <c r="A1410" s="1" t="s">
        <v>84</v>
      </c>
      <c r="B1410" s="1" t="s">
        <v>26</v>
      </c>
      <c r="C1410" s="1" t="s">
        <v>70</v>
      </c>
      <c r="D1410" s="54">
        <v>45804</v>
      </c>
      <c r="E1410" s="55" t="s">
        <v>304</v>
      </c>
    </row>
    <row r="1411" spans="1:5" x14ac:dyDescent="0.2">
      <c r="A1411" s="1" t="s">
        <v>87</v>
      </c>
      <c r="B1411" s="1" t="s">
        <v>26</v>
      </c>
      <c r="C1411" s="1" t="s">
        <v>68</v>
      </c>
      <c r="D1411" s="54">
        <v>45804</v>
      </c>
      <c r="E1411" s="55" t="s">
        <v>304</v>
      </c>
    </row>
    <row r="1412" spans="1:5" x14ac:dyDescent="0.2">
      <c r="A1412" s="1" t="s">
        <v>30</v>
      </c>
      <c r="B1412" s="1" t="s">
        <v>26</v>
      </c>
      <c r="C1412" s="1" t="s">
        <v>70</v>
      </c>
      <c r="D1412" s="54">
        <v>45804</v>
      </c>
      <c r="E1412" s="55">
        <v>42.999999999999993</v>
      </c>
    </row>
    <row r="1413" spans="1:5" x14ac:dyDescent="0.2">
      <c r="A1413" s="1" t="s">
        <v>406</v>
      </c>
      <c r="B1413" s="1" t="s">
        <v>26</v>
      </c>
      <c r="C1413" s="1" t="s">
        <v>70</v>
      </c>
      <c r="D1413" s="54">
        <v>45804</v>
      </c>
      <c r="E1413" s="55">
        <v>40</v>
      </c>
    </row>
    <row r="1414" spans="1:5" x14ac:dyDescent="0.2">
      <c r="A1414" s="1" t="s">
        <v>25</v>
      </c>
      <c r="B1414" s="1" t="s">
        <v>26</v>
      </c>
      <c r="C1414" s="1" t="s">
        <v>68</v>
      </c>
      <c r="D1414" s="54">
        <v>45804</v>
      </c>
      <c r="E1414" s="55">
        <v>36.362637362637365</v>
      </c>
    </row>
    <row r="1415" spans="1:5" x14ac:dyDescent="0.2">
      <c r="A1415" s="1" t="s">
        <v>28</v>
      </c>
      <c r="B1415" s="1" t="s">
        <v>26</v>
      </c>
      <c r="C1415" s="1" t="s">
        <v>69</v>
      </c>
      <c r="D1415" s="54">
        <v>45804</v>
      </c>
      <c r="E1415" s="55">
        <v>36.357142857142861</v>
      </c>
    </row>
    <row r="1416" spans="1:5" x14ac:dyDescent="0.2">
      <c r="A1416" s="1" t="s">
        <v>72</v>
      </c>
      <c r="B1416" s="1" t="s">
        <v>26</v>
      </c>
      <c r="C1416" s="1" t="s">
        <v>70</v>
      </c>
      <c r="D1416" s="54">
        <v>45804</v>
      </c>
      <c r="E1416" s="55">
        <v>35.714285714285715</v>
      </c>
    </row>
    <row r="1417" spans="1:5" x14ac:dyDescent="0.2">
      <c r="A1417" s="1" t="s">
        <v>29</v>
      </c>
      <c r="B1417" s="1" t="s">
        <v>26</v>
      </c>
      <c r="C1417" s="1" t="s">
        <v>68</v>
      </c>
      <c r="D1417" s="54">
        <v>45804</v>
      </c>
      <c r="E1417" s="55">
        <v>33.527472527472526</v>
      </c>
    </row>
    <row r="1418" spans="1:5" x14ac:dyDescent="0.2">
      <c r="A1418" s="1" t="s">
        <v>33</v>
      </c>
      <c r="B1418" s="1" t="s">
        <v>26</v>
      </c>
      <c r="C1418" s="1" t="s">
        <v>69</v>
      </c>
      <c r="D1418" s="54">
        <v>45804</v>
      </c>
      <c r="E1418" s="55">
        <v>31.666666666666668</v>
      </c>
    </row>
    <row r="1419" spans="1:5" x14ac:dyDescent="0.2">
      <c r="A1419" s="1" t="s">
        <v>37</v>
      </c>
      <c r="B1419" s="1" t="s">
        <v>26</v>
      </c>
      <c r="C1419" s="1" t="s">
        <v>69</v>
      </c>
      <c r="D1419" s="54">
        <v>45804</v>
      </c>
      <c r="E1419" s="55">
        <v>31.25</v>
      </c>
    </row>
    <row r="1420" spans="1:5" x14ac:dyDescent="0.2">
      <c r="A1420" s="1" t="s">
        <v>35</v>
      </c>
      <c r="B1420" s="1" t="s">
        <v>26</v>
      </c>
      <c r="C1420" s="1" t="s">
        <v>69</v>
      </c>
      <c r="D1420" s="54">
        <v>45804</v>
      </c>
      <c r="E1420" s="55">
        <v>31.25</v>
      </c>
    </row>
    <row r="1421" spans="1:5" x14ac:dyDescent="0.2">
      <c r="A1421" s="1" t="s">
        <v>27</v>
      </c>
      <c r="B1421" s="1" t="s">
        <v>26</v>
      </c>
      <c r="C1421" s="1" t="s">
        <v>70</v>
      </c>
      <c r="D1421" s="54">
        <v>45804</v>
      </c>
      <c r="E1421" s="55">
        <v>31.12087912087912</v>
      </c>
    </row>
    <row r="1422" spans="1:5" x14ac:dyDescent="0.2">
      <c r="A1422" s="1" t="s">
        <v>34</v>
      </c>
      <c r="B1422" s="1" t="s">
        <v>26</v>
      </c>
      <c r="C1422" s="1" t="s">
        <v>70</v>
      </c>
      <c r="D1422" s="54">
        <v>45804</v>
      </c>
      <c r="E1422" s="55">
        <v>30</v>
      </c>
    </row>
    <row r="1423" spans="1:5" x14ac:dyDescent="0.2">
      <c r="A1423" s="1" t="s">
        <v>401</v>
      </c>
      <c r="B1423" s="1" t="s">
        <v>26</v>
      </c>
      <c r="D1423" s="54">
        <v>45804</v>
      </c>
      <c r="E1423" s="55">
        <v>30</v>
      </c>
    </row>
    <row r="1424" spans="1:5" x14ac:dyDescent="0.2">
      <c r="A1424" s="1" t="s">
        <v>39</v>
      </c>
      <c r="B1424" s="1" t="s">
        <v>26</v>
      </c>
      <c r="C1424" s="1" t="s">
        <v>70</v>
      </c>
      <c r="D1424" s="54">
        <v>45804</v>
      </c>
      <c r="E1424" s="55">
        <v>29.333333333333336</v>
      </c>
    </row>
    <row r="1425" spans="1:5" x14ac:dyDescent="0.2">
      <c r="A1425" s="1" t="s">
        <v>41</v>
      </c>
      <c r="B1425" s="1" t="s">
        <v>26</v>
      </c>
      <c r="C1425" s="1" t="s">
        <v>68</v>
      </c>
      <c r="D1425" s="54">
        <v>45804</v>
      </c>
      <c r="E1425" s="55">
        <v>28.964285714285715</v>
      </c>
    </row>
    <row r="1426" spans="1:5" x14ac:dyDescent="0.2">
      <c r="A1426" s="1" t="s">
        <v>31</v>
      </c>
      <c r="B1426" s="1" t="s">
        <v>26</v>
      </c>
      <c r="C1426" s="1" t="s">
        <v>70</v>
      </c>
      <c r="D1426" s="54">
        <v>45804</v>
      </c>
      <c r="E1426" s="55">
        <v>28.6</v>
      </c>
    </row>
    <row r="1427" spans="1:5" x14ac:dyDescent="0.2">
      <c r="A1427" s="1" t="s">
        <v>32</v>
      </c>
      <c r="B1427" s="1" t="s">
        <v>26</v>
      </c>
      <c r="C1427" s="1" t="s">
        <v>68</v>
      </c>
      <c r="D1427" s="54">
        <v>45804</v>
      </c>
      <c r="E1427" s="55">
        <v>26.496503496503497</v>
      </c>
    </row>
    <row r="1428" spans="1:5" x14ac:dyDescent="0.2">
      <c r="A1428" s="1" t="s">
        <v>40</v>
      </c>
      <c r="B1428" s="1" t="s">
        <v>26</v>
      </c>
      <c r="C1428" s="1" t="s">
        <v>69</v>
      </c>
      <c r="D1428" s="54">
        <v>45804</v>
      </c>
      <c r="E1428" s="55">
        <v>16.666666666666664</v>
      </c>
    </row>
    <row r="1429" spans="1:5" x14ac:dyDescent="0.2">
      <c r="A1429" s="1" t="s">
        <v>38</v>
      </c>
      <c r="B1429" s="1" t="s">
        <v>26</v>
      </c>
      <c r="C1429" s="1" t="s">
        <v>69</v>
      </c>
      <c r="D1429" s="54">
        <v>45804</v>
      </c>
      <c r="E1429" s="55">
        <v>12.5</v>
      </c>
    </row>
    <row r="1430" spans="1:5" x14ac:dyDescent="0.2">
      <c r="A1430" s="1" t="s">
        <v>36</v>
      </c>
      <c r="B1430" s="1" t="s">
        <v>26</v>
      </c>
      <c r="C1430" s="1" t="s">
        <v>70</v>
      </c>
      <c r="D1430" s="54">
        <v>45804</v>
      </c>
      <c r="E1430" s="55">
        <v>11.714285714285714</v>
      </c>
    </row>
    <row r="1431" spans="1:5" x14ac:dyDescent="0.2">
      <c r="A1431" s="1" t="s">
        <v>42</v>
      </c>
      <c r="B1431" s="1" t="s">
        <v>26</v>
      </c>
      <c r="C1431" s="1" t="s">
        <v>70</v>
      </c>
      <c r="D1431" s="54">
        <v>45804</v>
      </c>
      <c r="E1431" s="55">
        <v>4.5</v>
      </c>
    </row>
    <row r="1432" spans="1:5" x14ac:dyDescent="0.2">
      <c r="A1432" s="1" t="s">
        <v>407</v>
      </c>
      <c r="B1432" s="1" t="s">
        <v>26</v>
      </c>
      <c r="D1432" s="54">
        <v>45804</v>
      </c>
      <c r="E1432" s="55">
        <v>0</v>
      </c>
    </row>
    <row r="1433" spans="1:5" x14ac:dyDescent="0.2">
      <c r="A1433" s="1" t="s">
        <v>235</v>
      </c>
      <c r="B1433" s="1" t="s">
        <v>216</v>
      </c>
      <c r="C1433" s="1" t="s">
        <v>68</v>
      </c>
      <c r="D1433" s="54">
        <v>45804</v>
      </c>
      <c r="E1433" s="55" t="s">
        <v>304</v>
      </c>
    </row>
    <row r="1434" spans="1:5" x14ac:dyDescent="0.2">
      <c r="A1434" s="1" t="s">
        <v>239</v>
      </c>
      <c r="B1434" s="1" t="s">
        <v>216</v>
      </c>
      <c r="C1434" s="1" t="s">
        <v>69</v>
      </c>
      <c r="D1434" s="54">
        <v>45804</v>
      </c>
      <c r="E1434" s="55" t="s">
        <v>304</v>
      </c>
    </row>
    <row r="1435" spans="1:5" x14ac:dyDescent="0.2">
      <c r="A1435" s="1" t="s">
        <v>240</v>
      </c>
      <c r="B1435" s="1" t="s">
        <v>216</v>
      </c>
      <c r="C1435" s="1" t="s">
        <v>69</v>
      </c>
      <c r="D1435" s="54">
        <v>45804</v>
      </c>
      <c r="E1435" s="55" t="s">
        <v>304</v>
      </c>
    </row>
    <row r="1436" spans="1:5" x14ac:dyDescent="0.2">
      <c r="A1436" s="1" t="s">
        <v>241</v>
      </c>
      <c r="B1436" s="1" t="s">
        <v>216</v>
      </c>
      <c r="C1436" s="1" t="s">
        <v>69</v>
      </c>
      <c r="D1436" s="54">
        <v>45804</v>
      </c>
      <c r="E1436" s="55" t="s">
        <v>304</v>
      </c>
    </row>
    <row r="1437" spans="1:5" x14ac:dyDescent="0.2">
      <c r="A1437" s="1" t="s">
        <v>242</v>
      </c>
      <c r="B1437" s="1" t="s">
        <v>216</v>
      </c>
      <c r="C1437" s="1" t="s">
        <v>69</v>
      </c>
      <c r="D1437" s="54">
        <v>45804</v>
      </c>
      <c r="E1437" s="55" t="s">
        <v>304</v>
      </c>
    </row>
    <row r="1438" spans="1:5" x14ac:dyDescent="0.2">
      <c r="A1438" s="1" t="s">
        <v>243</v>
      </c>
      <c r="B1438" s="1" t="s">
        <v>216</v>
      </c>
      <c r="C1438" s="1" t="s">
        <v>68</v>
      </c>
      <c r="D1438" s="54">
        <v>45804</v>
      </c>
      <c r="E1438" s="55" t="s">
        <v>304</v>
      </c>
    </row>
    <row r="1439" spans="1:5" x14ac:dyDescent="0.2">
      <c r="A1439" s="1" t="s">
        <v>245</v>
      </c>
      <c r="B1439" s="1" t="s">
        <v>216</v>
      </c>
      <c r="C1439" s="1" t="s">
        <v>68</v>
      </c>
      <c r="D1439" s="54">
        <v>45804</v>
      </c>
      <c r="E1439" s="55" t="s">
        <v>304</v>
      </c>
    </row>
    <row r="1440" spans="1:5" x14ac:dyDescent="0.2">
      <c r="A1440" s="1" t="s">
        <v>217</v>
      </c>
      <c r="B1440" s="1" t="s">
        <v>216</v>
      </c>
      <c r="C1440" s="1" t="s">
        <v>68</v>
      </c>
      <c r="D1440" s="54">
        <v>45804</v>
      </c>
      <c r="E1440" s="55">
        <v>48.972527472527474</v>
      </c>
    </row>
    <row r="1441" spans="1:5" x14ac:dyDescent="0.2">
      <c r="A1441" s="1" t="s">
        <v>350</v>
      </c>
      <c r="B1441" s="1" t="s">
        <v>216</v>
      </c>
      <c r="D1441" s="54">
        <v>45804</v>
      </c>
      <c r="E1441" s="55">
        <v>47.5</v>
      </c>
    </row>
    <row r="1442" spans="1:5" x14ac:dyDescent="0.2">
      <c r="A1442" s="1" t="s">
        <v>227</v>
      </c>
      <c r="B1442" s="1" t="s">
        <v>216</v>
      </c>
      <c r="C1442" s="1" t="s">
        <v>69</v>
      </c>
      <c r="D1442" s="54">
        <v>45804</v>
      </c>
      <c r="E1442" s="55">
        <v>46</v>
      </c>
    </row>
    <row r="1443" spans="1:5" x14ac:dyDescent="0.2">
      <c r="A1443" s="1" t="s">
        <v>228</v>
      </c>
      <c r="B1443" s="1" t="s">
        <v>216</v>
      </c>
      <c r="C1443" s="1" t="s">
        <v>69</v>
      </c>
      <c r="D1443" s="54">
        <v>45804</v>
      </c>
      <c r="E1443" s="55">
        <v>45.5</v>
      </c>
    </row>
    <row r="1444" spans="1:5" x14ac:dyDescent="0.2">
      <c r="A1444" s="1" t="s">
        <v>231</v>
      </c>
      <c r="B1444" s="1" t="s">
        <v>216</v>
      </c>
      <c r="C1444" s="1" t="s">
        <v>70</v>
      </c>
      <c r="D1444" s="54">
        <v>45804</v>
      </c>
      <c r="E1444" s="55">
        <v>45</v>
      </c>
    </row>
    <row r="1445" spans="1:5" x14ac:dyDescent="0.2">
      <c r="A1445" s="1" t="s">
        <v>215</v>
      </c>
      <c r="B1445" s="1" t="s">
        <v>216</v>
      </c>
      <c r="C1445" s="1" t="s">
        <v>70</v>
      </c>
      <c r="D1445" s="54">
        <v>45804</v>
      </c>
      <c r="E1445" s="55">
        <v>42.752136752136749</v>
      </c>
    </row>
    <row r="1446" spans="1:5" x14ac:dyDescent="0.2">
      <c r="A1446" s="1" t="s">
        <v>218</v>
      </c>
      <c r="B1446" s="1" t="s">
        <v>216</v>
      </c>
      <c r="C1446" s="1" t="s">
        <v>68</v>
      </c>
      <c r="D1446" s="54">
        <v>45804</v>
      </c>
      <c r="E1446" s="55">
        <v>36.862637362637358</v>
      </c>
    </row>
    <row r="1447" spans="1:5" x14ac:dyDescent="0.2">
      <c r="A1447" s="1" t="s">
        <v>229</v>
      </c>
      <c r="B1447" s="1" t="s">
        <v>216</v>
      </c>
      <c r="C1447" s="1" t="s">
        <v>69</v>
      </c>
      <c r="D1447" s="54">
        <v>45804</v>
      </c>
      <c r="E1447" s="55">
        <v>36.666666666666671</v>
      </c>
    </row>
    <row r="1448" spans="1:5" x14ac:dyDescent="0.2">
      <c r="A1448" s="1" t="s">
        <v>224</v>
      </c>
      <c r="B1448" s="1" t="s">
        <v>216</v>
      </c>
      <c r="C1448" s="1" t="s">
        <v>70</v>
      </c>
      <c r="D1448" s="54">
        <v>45804</v>
      </c>
      <c r="E1448" s="55">
        <v>36.461538461538467</v>
      </c>
    </row>
    <row r="1449" spans="1:5" x14ac:dyDescent="0.2">
      <c r="A1449" s="1" t="s">
        <v>223</v>
      </c>
      <c r="B1449" s="1" t="s">
        <v>216</v>
      </c>
      <c r="C1449" s="1" t="s">
        <v>69</v>
      </c>
      <c r="D1449" s="54">
        <v>45804</v>
      </c>
      <c r="E1449" s="55">
        <v>36</v>
      </c>
    </row>
    <row r="1450" spans="1:5" x14ac:dyDescent="0.2">
      <c r="A1450" s="1" t="s">
        <v>225</v>
      </c>
      <c r="B1450" s="1" t="s">
        <v>216</v>
      </c>
      <c r="C1450" s="1" t="s">
        <v>70</v>
      </c>
      <c r="D1450" s="54">
        <v>45804</v>
      </c>
      <c r="E1450" s="55">
        <v>36</v>
      </c>
    </row>
    <row r="1451" spans="1:5" x14ac:dyDescent="0.2">
      <c r="A1451" s="1" t="s">
        <v>221</v>
      </c>
      <c r="B1451" s="1" t="s">
        <v>216</v>
      </c>
      <c r="C1451" s="1" t="s">
        <v>70</v>
      </c>
      <c r="D1451" s="54">
        <v>45804</v>
      </c>
      <c r="E1451" s="55">
        <v>34.400000000000006</v>
      </c>
    </row>
    <row r="1452" spans="1:5" x14ac:dyDescent="0.2">
      <c r="A1452" s="1" t="s">
        <v>220</v>
      </c>
      <c r="B1452" s="1" t="s">
        <v>216</v>
      </c>
      <c r="C1452" s="1" t="s">
        <v>70</v>
      </c>
      <c r="D1452" s="54">
        <v>45804</v>
      </c>
      <c r="E1452" s="55">
        <v>30.634920634920633</v>
      </c>
    </row>
    <row r="1453" spans="1:5" x14ac:dyDescent="0.2">
      <c r="A1453" s="1" t="s">
        <v>219</v>
      </c>
      <c r="B1453" s="1" t="s">
        <v>216</v>
      </c>
      <c r="C1453" s="1" t="s">
        <v>70</v>
      </c>
      <c r="D1453" s="54">
        <v>45804</v>
      </c>
      <c r="E1453" s="55">
        <v>30.071428571428569</v>
      </c>
    </row>
    <row r="1454" spans="1:5" x14ac:dyDescent="0.2">
      <c r="A1454" s="1" t="s">
        <v>230</v>
      </c>
      <c r="B1454" s="1" t="s">
        <v>216</v>
      </c>
      <c r="D1454" s="54">
        <v>45804</v>
      </c>
      <c r="E1454" s="55">
        <v>25</v>
      </c>
    </row>
    <row r="1455" spans="1:5" x14ac:dyDescent="0.2">
      <c r="A1455" s="1" t="s">
        <v>222</v>
      </c>
      <c r="B1455" s="1" t="s">
        <v>216</v>
      </c>
      <c r="C1455" s="1" t="s">
        <v>69</v>
      </c>
      <c r="D1455" s="54">
        <v>45804</v>
      </c>
      <c r="E1455" s="55">
        <v>24.785714285714285</v>
      </c>
    </row>
    <row r="1456" spans="1:5" x14ac:dyDescent="0.2">
      <c r="A1456" s="1" t="s">
        <v>226</v>
      </c>
      <c r="B1456" s="1" t="s">
        <v>216</v>
      </c>
      <c r="C1456" s="1" t="s">
        <v>68</v>
      </c>
      <c r="D1456" s="54">
        <v>45804</v>
      </c>
      <c r="E1456" s="55">
        <v>22.237179487179485</v>
      </c>
    </row>
    <row r="1457" spans="1:5" x14ac:dyDescent="0.2">
      <c r="A1457" s="1" t="s">
        <v>244</v>
      </c>
      <c r="B1457" s="1" t="s">
        <v>216</v>
      </c>
      <c r="C1457" s="1" t="s">
        <v>69</v>
      </c>
      <c r="D1457" s="54">
        <v>45804</v>
      </c>
      <c r="E1457" s="55">
        <v>20</v>
      </c>
    </row>
    <row r="1458" spans="1:5" x14ac:dyDescent="0.2">
      <c r="A1458" s="1" t="s">
        <v>165</v>
      </c>
      <c r="B1458" s="1" t="s">
        <v>155</v>
      </c>
      <c r="C1458" s="1" t="s">
        <v>69</v>
      </c>
      <c r="D1458" s="54">
        <v>45804</v>
      </c>
      <c r="E1458" s="55" t="s">
        <v>304</v>
      </c>
    </row>
    <row r="1459" spans="1:5" x14ac:dyDescent="0.2">
      <c r="A1459" s="1" t="s">
        <v>174</v>
      </c>
      <c r="B1459" s="1" t="s">
        <v>155</v>
      </c>
      <c r="C1459" s="1" t="s">
        <v>68</v>
      </c>
      <c r="D1459" s="54">
        <v>45804</v>
      </c>
      <c r="E1459" s="55" t="s">
        <v>304</v>
      </c>
    </row>
    <row r="1460" spans="1:5" x14ac:dyDescent="0.2">
      <c r="A1460" s="1" t="s">
        <v>183</v>
      </c>
      <c r="B1460" s="1" t="s">
        <v>155</v>
      </c>
      <c r="C1460" s="1" t="s">
        <v>70</v>
      </c>
      <c r="D1460" s="54">
        <v>45804</v>
      </c>
      <c r="E1460" s="55" t="s">
        <v>304</v>
      </c>
    </row>
    <row r="1461" spans="1:5" x14ac:dyDescent="0.2">
      <c r="A1461" s="1" t="s">
        <v>184</v>
      </c>
      <c r="B1461" s="1" t="s">
        <v>155</v>
      </c>
      <c r="C1461" s="1" t="s">
        <v>70</v>
      </c>
      <c r="D1461" s="54">
        <v>45804</v>
      </c>
      <c r="E1461" s="55" t="s">
        <v>304</v>
      </c>
    </row>
    <row r="1462" spans="1:5" x14ac:dyDescent="0.2">
      <c r="A1462" s="1" t="s">
        <v>186</v>
      </c>
      <c r="B1462" s="1" t="s">
        <v>155</v>
      </c>
      <c r="C1462" s="1" t="s">
        <v>68</v>
      </c>
      <c r="D1462" s="54">
        <v>45804</v>
      </c>
      <c r="E1462" s="55" t="s">
        <v>304</v>
      </c>
    </row>
    <row r="1463" spans="1:5" x14ac:dyDescent="0.2">
      <c r="A1463" s="1" t="s">
        <v>189</v>
      </c>
      <c r="B1463" s="1" t="s">
        <v>155</v>
      </c>
      <c r="C1463" s="1" t="s">
        <v>69</v>
      </c>
      <c r="D1463" s="54">
        <v>45804</v>
      </c>
      <c r="E1463" s="55" t="s">
        <v>304</v>
      </c>
    </row>
    <row r="1464" spans="1:5" x14ac:dyDescent="0.2">
      <c r="A1464" s="1" t="s">
        <v>191</v>
      </c>
      <c r="B1464" s="1" t="s">
        <v>155</v>
      </c>
      <c r="C1464" s="1" t="s">
        <v>70</v>
      </c>
      <c r="D1464" s="54">
        <v>45804</v>
      </c>
      <c r="E1464" s="55" t="s">
        <v>304</v>
      </c>
    </row>
    <row r="1465" spans="1:5" x14ac:dyDescent="0.2">
      <c r="A1465" s="1" t="s">
        <v>399</v>
      </c>
      <c r="B1465" s="1" t="s">
        <v>155</v>
      </c>
      <c r="D1465" s="54">
        <v>45804</v>
      </c>
      <c r="E1465" s="55">
        <v>57.5</v>
      </c>
    </row>
    <row r="1466" spans="1:5" x14ac:dyDescent="0.2">
      <c r="A1466" s="1" t="s">
        <v>170</v>
      </c>
      <c r="B1466" s="1" t="s">
        <v>155</v>
      </c>
      <c r="C1466" s="1" t="s">
        <v>68</v>
      </c>
      <c r="D1466" s="54">
        <v>45804</v>
      </c>
      <c r="E1466" s="55">
        <v>47.352564102564102</v>
      </c>
    </row>
    <row r="1467" spans="1:5" x14ac:dyDescent="0.2">
      <c r="A1467" s="1" t="s">
        <v>154</v>
      </c>
      <c r="B1467" s="1" t="s">
        <v>155</v>
      </c>
      <c r="C1467" s="1" t="s">
        <v>68</v>
      </c>
      <c r="D1467" s="54">
        <v>45804</v>
      </c>
      <c r="E1467" s="55">
        <v>44.564102564102569</v>
      </c>
    </row>
    <row r="1468" spans="1:5" x14ac:dyDescent="0.2">
      <c r="A1468" s="1" t="s">
        <v>166</v>
      </c>
      <c r="B1468" s="1" t="s">
        <v>155</v>
      </c>
      <c r="C1468" s="1" t="s">
        <v>70</v>
      </c>
      <c r="D1468" s="54">
        <v>45804</v>
      </c>
      <c r="E1468" s="55">
        <v>41.522727272727273</v>
      </c>
    </row>
    <row r="1469" spans="1:5" x14ac:dyDescent="0.2">
      <c r="A1469" s="1" t="s">
        <v>196</v>
      </c>
      <c r="B1469" s="1" t="s">
        <v>155</v>
      </c>
      <c r="D1469" s="54">
        <v>45804</v>
      </c>
      <c r="E1469" s="55">
        <v>41.5</v>
      </c>
    </row>
    <row r="1470" spans="1:5" x14ac:dyDescent="0.2">
      <c r="A1470" s="1" t="s">
        <v>156</v>
      </c>
      <c r="B1470" s="1" t="s">
        <v>155</v>
      </c>
      <c r="C1470" s="1" t="s">
        <v>69</v>
      </c>
      <c r="D1470" s="54">
        <v>45804</v>
      </c>
      <c r="E1470" s="55">
        <v>40</v>
      </c>
    </row>
    <row r="1471" spans="1:5" x14ac:dyDescent="0.2">
      <c r="A1471" s="1" t="s">
        <v>185</v>
      </c>
      <c r="B1471" s="1" t="s">
        <v>155</v>
      </c>
      <c r="C1471" s="1" t="s">
        <v>69</v>
      </c>
      <c r="D1471" s="54">
        <v>45804</v>
      </c>
      <c r="E1471" s="55">
        <v>37.5</v>
      </c>
    </row>
    <row r="1472" spans="1:5" x14ac:dyDescent="0.2">
      <c r="A1472" s="1" t="s">
        <v>169</v>
      </c>
      <c r="B1472" s="1" t="s">
        <v>155</v>
      </c>
      <c r="C1472" s="1" t="s">
        <v>70</v>
      </c>
      <c r="D1472" s="54">
        <v>45804</v>
      </c>
      <c r="E1472" s="55">
        <v>32.807692307692307</v>
      </c>
    </row>
    <row r="1473" spans="1:5" x14ac:dyDescent="0.2">
      <c r="A1473" s="1" t="s">
        <v>197</v>
      </c>
      <c r="B1473" s="1" t="s">
        <v>155</v>
      </c>
      <c r="C1473" s="1" t="s">
        <v>69</v>
      </c>
      <c r="D1473" s="54">
        <v>45804</v>
      </c>
      <c r="E1473" s="55">
        <v>32.5</v>
      </c>
    </row>
    <row r="1474" spans="1:5" x14ac:dyDescent="0.2">
      <c r="A1474" s="1" t="s">
        <v>180</v>
      </c>
      <c r="B1474" s="1" t="s">
        <v>155</v>
      </c>
      <c r="C1474" s="1" t="s">
        <v>69</v>
      </c>
      <c r="D1474" s="54">
        <v>45804</v>
      </c>
      <c r="E1474" s="55">
        <v>31.666666666666668</v>
      </c>
    </row>
    <row r="1475" spans="1:5" x14ac:dyDescent="0.2">
      <c r="A1475" s="1" t="s">
        <v>168</v>
      </c>
      <c r="B1475" s="1" t="s">
        <v>155</v>
      </c>
      <c r="C1475" s="1" t="s">
        <v>69</v>
      </c>
      <c r="D1475" s="54">
        <v>45804</v>
      </c>
      <c r="E1475" s="55">
        <v>28.63636363636364</v>
      </c>
    </row>
    <row r="1476" spans="1:5" x14ac:dyDescent="0.2">
      <c r="A1476" s="1" t="s">
        <v>159</v>
      </c>
      <c r="B1476" s="1" t="s">
        <v>155</v>
      </c>
      <c r="C1476" s="1" t="s">
        <v>69</v>
      </c>
      <c r="D1476" s="54">
        <v>45804</v>
      </c>
      <c r="E1476" s="55">
        <v>28.166666666666668</v>
      </c>
    </row>
    <row r="1477" spans="1:5" x14ac:dyDescent="0.2">
      <c r="A1477" s="1" t="s">
        <v>158</v>
      </c>
      <c r="B1477" s="1" t="s">
        <v>155</v>
      </c>
      <c r="C1477" s="1" t="s">
        <v>68</v>
      </c>
      <c r="D1477" s="54">
        <v>45804</v>
      </c>
      <c r="E1477" s="55">
        <v>19.418181818181818</v>
      </c>
    </row>
    <row r="1478" spans="1:5" x14ac:dyDescent="0.2">
      <c r="A1478" s="1" t="s">
        <v>190</v>
      </c>
      <c r="B1478" s="1" t="s">
        <v>155</v>
      </c>
      <c r="C1478" s="1" t="s">
        <v>69</v>
      </c>
      <c r="D1478" s="54">
        <v>45804</v>
      </c>
      <c r="E1478" s="55">
        <v>18.5</v>
      </c>
    </row>
    <row r="1479" spans="1:5" x14ac:dyDescent="0.2">
      <c r="A1479" s="1" t="s">
        <v>173</v>
      </c>
      <c r="B1479" s="1" t="s">
        <v>155</v>
      </c>
      <c r="C1479" s="1" t="s">
        <v>70</v>
      </c>
      <c r="D1479" s="54">
        <v>45804</v>
      </c>
      <c r="E1479" s="55">
        <v>15.55</v>
      </c>
    </row>
    <row r="1480" spans="1:5" x14ac:dyDescent="0.2">
      <c r="A1480" s="1" t="s">
        <v>157</v>
      </c>
      <c r="B1480" s="1" t="s">
        <v>155</v>
      </c>
      <c r="C1480" s="1" t="s">
        <v>68</v>
      </c>
      <c r="D1480" s="54">
        <v>45804</v>
      </c>
      <c r="E1480" s="55">
        <v>13.76923076923077</v>
      </c>
    </row>
    <row r="1481" spans="1:5" x14ac:dyDescent="0.2">
      <c r="A1481" s="1" t="s">
        <v>175</v>
      </c>
      <c r="B1481" s="1" t="s">
        <v>155</v>
      </c>
      <c r="C1481" s="1" t="s">
        <v>69</v>
      </c>
      <c r="D1481" s="54">
        <v>45804</v>
      </c>
      <c r="E1481" s="55">
        <v>12.5</v>
      </c>
    </row>
    <row r="1482" spans="1:5" x14ac:dyDescent="0.2">
      <c r="A1482" s="1" t="s">
        <v>181</v>
      </c>
      <c r="B1482" s="1" t="s">
        <v>155</v>
      </c>
      <c r="C1482" s="1" t="s">
        <v>70</v>
      </c>
      <c r="D1482" s="54">
        <v>45804</v>
      </c>
      <c r="E1482" s="55">
        <v>12.5</v>
      </c>
    </row>
    <row r="1483" spans="1:5" x14ac:dyDescent="0.2">
      <c r="A1483" s="1" t="s">
        <v>178</v>
      </c>
      <c r="B1483" s="1" t="s">
        <v>155</v>
      </c>
      <c r="C1483" s="1" t="s">
        <v>68</v>
      </c>
      <c r="D1483" s="54">
        <v>45804</v>
      </c>
      <c r="E1483" s="55">
        <v>7.5</v>
      </c>
    </row>
    <row r="1484" spans="1:5" x14ac:dyDescent="0.2">
      <c r="A1484" s="1" t="s">
        <v>74</v>
      </c>
      <c r="B1484" s="1" t="s">
        <v>12</v>
      </c>
      <c r="C1484" s="1" t="s">
        <v>68</v>
      </c>
      <c r="D1484" s="54">
        <v>45804</v>
      </c>
      <c r="E1484" s="55" t="s">
        <v>304</v>
      </c>
    </row>
    <row r="1485" spans="1:5" x14ac:dyDescent="0.2">
      <c r="A1485" s="1" t="s">
        <v>75</v>
      </c>
      <c r="B1485" s="1" t="s">
        <v>12</v>
      </c>
      <c r="C1485" s="1" t="s">
        <v>70</v>
      </c>
      <c r="D1485" s="54">
        <v>45804</v>
      </c>
      <c r="E1485" s="55" t="s">
        <v>304</v>
      </c>
    </row>
    <row r="1486" spans="1:5" x14ac:dyDescent="0.2">
      <c r="A1486" s="1" t="s">
        <v>76</v>
      </c>
      <c r="B1486" s="1" t="s">
        <v>12</v>
      </c>
      <c r="C1486" s="1" t="s">
        <v>69</v>
      </c>
      <c r="D1486" s="54">
        <v>45804</v>
      </c>
      <c r="E1486" s="55" t="s">
        <v>304</v>
      </c>
    </row>
    <row r="1487" spans="1:5" x14ac:dyDescent="0.2">
      <c r="A1487" s="1" t="s">
        <v>81</v>
      </c>
      <c r="B1487" s="1" t="s">
        <v>12</v>
      </c>
      <c r="C1487" s="1" t="s">
        <v>69</v>
      </c>
      <c r="D1487" s="54">
        <v>45804</v>
      </c>
      <c r="E1487" s="55" t="s">
        <v>304</v>
      </c>
    </row>
    <row r="1488" spans="1:5" x14ac:dyDescent="0.2">
      <c r="A1488" s="1" t="s">
        <v>86</v>
      </c>
      <c r="B1488" s="1" t="s">
        <v>12</v>
      </c>
      <c r="C1488" s="1" t="s">
        <v>69</v>
      </c>
      <c r="D1488" s="54">
        <v>45804</v>
      </c>
      <c r="E1488" s="55" t="s">
        <v>304</v>
      </c>
    </row>
    <row r="1489" spans="1:5" x14ac:dyDescent="0.2">
      <c r="A1489" s="1" t="s">
        <v>85</v>
      </c>
      <c r="B1489" s="1" t="s">
        <v>12</v>
      </c>
      <c r="C1489" s="1" t="s">
        <v>69</v>
      </c>
      <c r="D1489" s="54">
        <v>45804</v>
      </c>
      <c r="E1489" s="55">
        <v>50</v>
      </c>
    </row>
    <row r="1490" spans="1:5" x14ac:dyDescent="0.2">
      <c r="A1490" s="1" t="s">
        <v>14</v>
      </c>
      <c r="B1490" s="1" t="s">
        <v>12</v>
      </c>
      <c r="C1490" s="1" t="s">
        <v>68</v>
      </c>
      <c r="D1490" s="54">
        <v>45804</v>
      </c>
      <c r="E1490" s="55">
        <v>46.93181818181818</v>
      </c>
    </row>
    <row r="1491" spans="1:5" x14ac:dyDescent="0.2">
      <c r="A1491" s="1" t="s">
        <v>13</v>
      </c>
      <c r="B1491" s="1" t="s">
        <v>12</v>
      </c>
      <c r="C1491" s="1" t="s">
        <v>69</v>
      </c>
      <c r="D1491" s="54">
        <v>45804</v>
      </c>
      <c r="E1491" s="55">
        <v>46.5</v>
      </c>
    </row>
    <row r="1492" spans="1:5" x14ac:dyDescent="0.2">
      <c r="A1492" s="1" t="s">
        <v>18</v>
      </c>
      <c r="B1492" s="1" t="s">
        <v>12</v>
      </c>
      <c r="C1492" s="1" t="s">
        <v>70</v>
      </c>
      <c r="D1492" s="54">
        <v>45804</v>
      </c>
      <c r="E1492" s="55">
        <v>42.65</v>
      </c>
    </row>
    <row r="1493" spans="1:5" x14ac:dyDescent="0.2">
      <c r="A1493" s="1" t="s">
        <v>11</v>
      </c>
      <c r="B1493" s="1" t="s">
        <v>12</v>
      </c>
      <c r="C1493" s="1" t="s">
        <v>68</v>
      </c>
      <c r="D1493" s="54">
        <v>45804</v>
      </c>
      <c r="E1493" s="55">
        <v>38.222222222222221</v>
      </c>
    </row>
    <row r="1494" spans="1:5" x14ac:dyDescent="0.2">
      <c r="A1494" s="1" t="s">
        <v>16</v>
      </c>
      <c r="B1494" s="1" t="s">
        <v>12</v>
      </c>
      <c r="C1494" s="1" t="s">
        <v>69</v>
      </c>
      <c r="D1494" s="54">
        <v>45804</v>
      </c>
      <c r="E1494" s="55">
        <v>34.88636363636364</v>
      </c>
    </row>
    <row r="1495" spans="1:5" x14ac:dyDescent="0.2">
      <c r="A1495" s="1" t="s">
        <v>19</v>
      </c>
      <c r="B1495" s="1" t="s">
        <v>12</v>
      </c>
      <c r="C1495" s="1" t="s">
        <v>68</v>
      </c>
      <c r="D1495" s="54">
        <v>45804</v>
      </c>
      <c r="E1495" s="55">
        <v>31.5</v>
      </c>
    </row>
    <row r="1496" spans="1:5" x14ac:dyDescent="0.2">
      <c r="A1496" s="1" t="s">
        <v>71</v>
      </c>
      <c r="B1496" s="1" t="s">
        <v>12</v>
      </c>
      <c r="C1496" s="1" t="s">
        <v>70</v>
      </c>
      <c r="D1496" s="54">
        <v>45804</v>
      </c>
      <c r="E1496" s="55">
        <v>27</v>
      </c>
    </row>
    <row r="1497" spans="1:5" x14ac:dyDescent="0.2">
      <c r="A1497" s="1" t="s">
        <v>21</v>
      </c>
      <c r="B1497" s="1" t="s">
        <v>12</v>
      </c>
      <c r="C1497" s="1" t="s">
        <v>70</v>
      </c>
      <c r="D1497" s="54">
        <v>45804</v>
      </c>
      <c r="E1497" s="55">
        <v>25.875</v>
      </c>
    </row>
    <row r="1498" spans="1:5" x14ac:dyDescent="0.2">
      <c r="A1498" s="1" t="s">
        <v>23</v>
      </c>
      <c r="B1498" s="1" t="s">
        <v>12</v>
      </c>
      <c r="C1498" s="1" t="s">
        <v>68</v>
      </c>
      <c r="D1498" s="54">
        <v>45804</v>
      </c>
      <c r="E1498" s="55">
        <v>22.166666666666668</v>
      </c>
    </row>
    <row r="1499" spans="1:5" x14ac:dyDescent="0.2">
      <c r="A1499" s="1" t="s">
        <v>17</v>
      </c>
      <c r="B1499" s="1" t="s">
        <v>12</v>
      </c>
      <c r="C1499" s="1" t="s">
        <v>69</v>
      </c>
      <c r="D1499" s="54">
        <v>45804</v>
      </c>
      <c r="E1499" s="55">
        <v>22.083333333333336</v>
      </c>
    </row>
    <row r="1500" spans="1:5" x14ac:dyDescent="0.2">
      <c r="A1500" s="1" t="s">
        <v>15</v>
      </c>
      <c r="B1500" s="1" t="s">
        <v>12</v>
      </c>
      <c r="C1500" s="1" t="s">
        <v>68</v>
      </c>
      <c r="D1500" s="54">
        <v>45804</v>
      </c>
      <c r="E1500" s="55">
        <v>21.8</v>
      </c>
    </row>
    <row r="1501" spans="1:5" x14ac:dyDescent="0.2">
      <c r="A1501" s="1" t="s">
        <v>20</v>
      </c>
      <c r="B1501" s="1" t="s">
        <v>12</v>
      </c>
      <c r="C1501" s="1" t="s">
        <v>70</v>
      </c>
      <c r="D1501" s="54">
        <v>45804</v>
      </c>
      <c r="E1501" s="55">
        <v>20.171428571428571</v>
      </c>
    </row>
    <row r="1502" spans="1:5" x14ac:dyDescent="0.2">
      <c r="A1502" s="1" t="s">
        <v>24</v>
      </c>
      <c r="B1502" s="1" t="s">
        <v>12</v>
      </c>
      <c r="C1502" s="1" t="s">
        <v>69</v>
      </c>
      <c r="D1502" s="54">
        <v>45804</v>
      </c>
      <c r="E1502" s="55">
        <v>20</v>
      </c>
    </row>
    <row r="1503" spans="1:5" x14ac:dyDescent="0.2">
      <c r="A1503" s="1" t="s">
        <v>82</v>
      </c>
      <c r="B1503" s="1" t="s">
        <v>12</v>
      </c>
      <c r="C1503" s="1" t="s">
        <v>70</v>
      </c>
      <c r="D1503" s="54">
        <v>45804</v>
      </c>
      <c r="E1503" s="55">
        <v>19.5</v>
      </c>
    </row>
    <row r="1504" spans="1:5" x14ac:dyDescent="0.2">
      <c r="A1504" s="1" t="s">
        <v>79</v>
      </c>
      <c r="B1504" s="1" t="s">
        <v>12</v>
      </c>
      <c r="C1504" s="1" t="s">
        <v>70</v>
      </c>
      <c r="D1504" s="54">
        <v>45804</v>
      </c>
      <c r="E1504" s="55">
        <v>15</v>
      </c>
    </row>
    <row r="1505" spans="1:5" x14ac:dyDescent="0.2">
      <c r="A1505" s="1" t="s">
        <v>22</v>
      </c>
      <c r="B1505" s="1" t="s">
        <v>12</v>
      </c>
      <c r="C1505" s="1" t="s">
        <v>69</v>
      </c>
      <c r="D1505" s="54">
        <v>45804</v>
      </c>
      <c r="E1505" s="55">
        <v>12.727272727272727</v>
      </c>
    </row>
    <row r="1506" spans="1:5" x14ac:dyDescent="0.2">
      <c r="A1506" s="1" t="s">
        <v>411</v>
      </c>
      <c r="B1506" s="1" t="s">
        <v>12</v>
      </c>
      <c r="D1506" s="54">
        <v>45804</v>
      </c>
      <c r="E1506" s="55">
        <v>0</v>
      </c>
    </row>
  </sheetData>
  <conditionalFormatting sqref="K6:K31 K39:K66">
    <cfRule type="cellIs" dxfId="495" priority="40" operator="equal">
      <formula>"No Change"</formula>
    </cfRule>
    <cfRule type="cellIs" dxfId="494" priority="42" operator="equal">
      <formula>"Inc"</formula>
    </cfRule>
  </conditionalFormatting>
  <conditionalFormatting sqref="L6:L31 L39:L66">
    <cfRule type="cellIs" dxfId="493" priority="41" operator="lessThanOrEqual">
      <formula>7</formula>
    </cfRule>
  </conditionalFormatting>
  <conditionalFormatting sqref="O62:O66">
    <cfRule type="cellIs" dxfId="492" priority="3" operator="greaterThanOrEqual">
      <formula>$O$1</formula>
    </cfRule>
  </conditionalFormatting>
  <conditionalFormatting sqref="O6:O31 O39:O61">
    <cfRule type="cellIs" dxfId="30" priority="1" operator="greaterThanOrEqual">
      <formula>$O$1</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2770-0C40-45BC-A951-C59FE4D0AAD7}">
  <sheetPr>
    <tabColor theme="9" tint="0.59999389629810485"/>
  </sheetPr>
  <dimension ref="A1:AS34"/>
  <sheetViews>
    <sheetView zoomScale="90" zoomScaleNormal="90" workbookViewId="0">
      <pane xSplit="3" topLeftCell="Q1" activePane="topRight" state="frozen"/>
      <selection activeCell="AK29" sqref="AK29"/>
      <selection pane="topRight" activeCell="AR5" sqref="AR5"/>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296</v>
      </c>
      <c r="B2" s="1" t="s">
        <v>279</v>
      </c>
      <c r="C2" s="4" t="s">
        <v>69</v>
      </c>
      <c r="D2" s="3" t="str">
        <f>IFERROR(VLOOKUP($A2,kkr_mvp!$B:$K,COLUMN(D1)-2,FALSE),"")</f>
        <v/>
      </c>
      <c r="E2" s="1" t="str">
        <f>IFERROR(VLOOKUP($A2,kkr_mvp!$B:$K,COLUMN(E1)-2,FALSE),"")</f>
        <v/>
      </c>
      <c r="F2" s="1" t="str">
        <f>IFERROR(VLOOKUP($A2,kkr_mvp!$B:$K,COLUMN(F1)-2,FALSE),"")</f>
        <v/>
      </c>
      <c r="G2" s="1" t="str">
        <f>IFERROR(VLOOKUP($A2,kkr_mvp!$B:$K,COLUMN(G1)-2,FALSE),"")</f>
        <v/>
      </c>
      <c r="H2" s="1" t="str">
        <f>IFERROR(VLOOKUP($A2,kkr_mvp!$B:$K,COLUMN(H1)-2,FALSE),"")</f>
        <v/>
      </c>
      <c r="I2" s="1" t="str">
        <f>IFERROR(VLOOKUP($A2,kkr_mvp!$B:$K,COLUMN(I1)-2,FALSE),"")</f>
        <v/>
      </c>
      <c r="J2" s="1" t="str">
        <f>IFERROR(VLOOKUP($A2,kkr_mvp!$B:$K,COLUMN(J1)-2,FALSE),"")</f>
        <v/>
      </c>
      <c r="K2" s="1" t="str">
        <f>IFERROR(VLOOKUP($A2,kkr_mvp!$B:$K,COLUMN(K1)-2,FALSE),"")</f>
        <v/>
      </c>
      <c r="L2" s="4" t="str">
        <f>IFERROR(VLOOKUP($A2,kkr_mvp!$B:$K,COLUMN(L1)-2,FALSE),"")</f>
        <v/>
      </c>
      <c r="M2" s="3" t="str">
        <f>IFERROR(VLOOKUP($A2,kkr_batting!$B:$N,COLUMN(M1)-11,FALSE),"")</f>
        <v/>
      </c>
      <c r="N2" s="1" t="str">
        <f>IFERROR(VLOOKUP($A2,kkr_batting!$B:$N,COLUMN(N1)-11,FALSE),"")</f>
        <v/>
      </c>
      <c r="O2" s="1" t="str">
        <f>IFERROR(VLOOKUP($A2,kkr_batting!$B:$N,COLUMN(O1)-11,FALSE),"")</f>
        <v/>
      </c>
      <c r="P2" s="1" t="str">
        <f>IFERROR(VLOOKUP($A2,kkr_batting!$B:$N,COLUMN(P1)-11,FALSE),"")</f>
        <v/>
      </c>
      <c r="Q2" s="1" t="str">
        <f>IFERROR(VLOOKUP($A2,kkr_batting!$B:$N,COLUMN(Q1)-11,FALSE),"")</f>
        <v/>
      </c>
      <c r="R2" s="1" t="str">
        <f>IFERROR(VLOOKUP($A2,kkr_batting!$B:$N,COLUMN(R1)-11,FALSE),"")</f>
        <v/>
      </c>
      <c r="S2" s="1" t="str">
        <f>IFERROR(VLOOKUP($A2,kkr_batting!$B:$N,COLUMN(S1)-11,FALSE),"")</f>
        <v/>
      </c>
      <c r="T2" s="1" t="str">
        <f>IFERROR(VLOOKUP($A2,kkr_batting!$B:$N,COLUMN(T1)-11,FALSE),"")</f>
        <v/>
      </c>
      <c r="U2" s="1" t="str">
        <f>IFERROR(VLOOKUP($A2,kkr_batting!$B:$N,COLUMN(U1)-11,FALSE),"")</f>
        <v/>
      </c>
      <c r="V2" s="1" t="str">
        <f>IFERROR(VLOOKUP($A2,kkr_batting!$B:$N,COLUMN(V1)-11,FALSE),"")</f>
        <v/>
      </c>
      <c r="W2" s="1" t="str">
        <f>IFERROR(VLOOKUP($A2,kkr_batting!$B:$N,COLUMN(W1)-11,FALSE),"")</f>
        <v/>
      </c>
      <c r="X2" s="4" t="str">
        <f>IFERROR(VLOOKUP($A2,kkr_batting!$B:$N,COLUMN(X1)-11,FALSE),"")</f>
        <v/>
      </c>
      <c r="Y2" s="3" t="str">
        <f>IFERROR(VLOOKUP($A2,kkr_bowling!$B:$M,COLUMN(Y1)-23,FALSE),"")</f>
        <v/>
      </c>
      <c r="Z2" s="1" t="str">
        <f>IFERROR(VLOOKUP($A2,kkr_bowling!$B:$M,COLUMN(Z1)-23,FALSE),"")</f>
        <v/>
      </c>
      <c r="AA2" s="1" t="str">
        <f>IFERROR(VLOOKUP($A2,kkr_bowling!$B:$M,COLUMN(AA1)-23,FALSE),"")</f>
        <v/>
      </c>
      <c r="AB2" s="1" t="str">
        <f>IFERROR(VLOOKUP($A2,kkr_bowling!$B:$M,COLUMN(AB1)-23,FALSE),"")</f>
        <v/>
      </c>
      <c r="AC2" s="1" t="str">
        <f>IFERROR(VLOOKUP($A2,kkr_bowling!$B:$M,COLUMN(AC1)-23,FALSE),"")</f>
        <v/>
      </c>
      <c r="AD2" s="1" t="str">
        <f>IFERROR(VLOOKUP($A2,kkr_bowling!$B:$M,COLUMN(AD1)-23,FALSE),"")</f>
        <v/>
      </c>
      <c r="AE2" s="1" t="str">
        <f>IFERROR(VLOOKUP($A2,kkr_bowling!$B:$M,COLUMN(AE1)-23,FALSE),"")</f>
        <v/>
      </c>
      <c r="AF2" s="1" t="str">
        <f>IFERROR(VLOOKUP($A2,kkr_bowling!$B:$M,COLUMN(AF1)-23,FALSE),"")</f>
        <v/>
      </c>
      <c r="AG2" s="1" t="str">
        <f>IFERROR(VLOOKUP($A2,kkr_bowling!$B:$M,COLUMN(AG1)-23,FALSE),"")</f>
        <v/>
      </c>
      <c r="AH2" s="1" t="str">
        <f>IFERROR(VLOOKUP($A2,kkr_bowling!$B:$M,COLUMN(AH1)-23,FALSE),"")</f>
        <v/>
      </c>
      <c r="AI2" s="1" t="str">
        <f>IFERROR(VLOOKUP($A2,kkr_bowling!$B:$M,COLUMN(AI1)-23,FALSE),"")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49">
        <f t="shared" ref="AQ2:AQ23" si="7">MAX(E2,N2,Z2)</f>
        <v>0</v>
      </c>
      <c r="AR2" s="49" t="str">
        <f t="shared" ref="AR2:AR23" si="8">A2</f>
        <v>Umran Malik</v>
      </c>
    </row>
    <row r="3" spans="1:45" x14ac:dyDescent="0.2">
      <c r="A3" s="3" t="s">
        <v>298</v>
      </c>
      <c r="B3" s="1" t="s">
        <v>279</v>
      </c>
      <c r="C3" s="4" t="s">
        <v>68</v>
      </c>
      <c r="D3" s="3" t="str">
        <f>IFERROR(VLOOKUP($A3,kkr_mvp!$B:$K,COLUMN(D2)-2,FALSE),"")</f>
        <v/>
      </c>
      <c r="E3" s="1" t="str">
        <f>IFERROR(VLOOKUP($A3,kkr_mvp!$B:$K,COLUMN(E2)-2,FALSE),"")</f>
        <v/>
      </c>
      <c r="F3" s="1" t="str">
        <f>IFERROR(VLOOKUP($A3,kkr_mvp!$B:$K,COLUMN(F2)-2,FALSE),"")</f>
        <v/>
      </c>
      <c r="G3" s="1" t="str">
        <f>IFERROR(VLOOKUP($A3,kkr_mvp!$B:$K,COLUMN(G2)-2,FALSE),"")</f>
        <v/>
      </c>
      <c r="H3" s="1" t="str">
        <f>IFERROR(VLOOKUP($A3,kkr_mvp!$B:$K,COLUMN(H2)-2,FALSE),"")</f>
        <v/>
      </c>
      <c r="I3" s="1" t="str">
        <f>IFERROR(VLOOKUP($A3,kkr_mvp!$B:$K,COLUMN(I2)-2,FALSE),"")</f>
        <v/>
      </c>
      <c r="J3" s="1" t="str">
        <f>IFERROR(VLOOKUP($A3,kkr_mvp!$B:$K,COLUMN(J2)-2,FALSE),"")</f>
        <v/>
      </c>
      <c r="K3" s="1" t="str">
        <f>IFERROR(VLOOKUP($A3,kkr_mvp!$B:$K,COLUMN(K2)-2,FALSE),"")</f>
        <v/>
      </c>
      <c r="L3" s="4" t="str">
        <f>IFERROR(VLOOKUP($A3,kkr_mvp!$B:$K,COLUMN(L2)-2,FALSE),"")</f>
        <v/>
      </c>
      <c r="M3" s="3" t="str">
        <f>IFERROR(VLOOKUP($A3,kkr_batting!$B:$N,COLUMN(M2)-11,FALSE),"")</f>
        <v/>
      </c>
      <c r="N3" s="1" t="str">
        <f>IFERROR(VLOOKUP($A3,kkr_batting!$B:$N,COLUMN(N2)-11,FALSE),"")</f>
        <v/>
      </c>
      <c r="O3" s="1" t="str">
        <f>IFERROR(VLOOKUP($A3,kkr_batting!$B:$N,COLUMN(O2)-11,FALSE),"")</f>
        <v/>
      </c>
      <c r="P3" s="1" t="str">
        <f>IFERROR(VLOOKUP($A3,kkr_batting!$B:$N,COLUMN(P2)-11,FALSE),"")</f>
        <v/>
      </c>
      <c r="Q3" s="1" t="str">
        <f>IFERROR(VLOOKUP($A3,kkr_batting!$B:$N,COLUMN(Q2)-11,FALSE),"")</f>
        <v/>
      </c>
      <c r="R3" s="1" t="str">
        <f>IFERROR(VLOOKUP($A3,kkr_batting!$B:$N,COLUMN(R2)-11,FALSE),"")</f>
        <v/>
      </c>
      <c r="S3" s="1" t="str">
        <f>IFERROR(VLOOKUP($A3,kkr_batting!$B:$N,COLUMN(S2)-11,FALSE),"")</f>
        <v/>
      </c>
      <c r="T3" s="1" t="str">
        <f>IFERROR(VLOOKUP($A3,kkr_batting!$B:$N,COLUMN(T2)-11,FALSE),"")</f>
        <v/>
      </c>
      <c r="U3" s="1" t="str">
        <f>IFERROR(VLOOKUP($A3,kkr_batting!$B:$N,COLUMN(U2)-11,FALSE),"")</f>
        <v/>
      </c>
      <c r="V3" s="1" t="str">
        <f>IFERROR(VLOOKUP($A3,kkr_batting!$B:$N,COLUMN(V2)-11,FALSE),"")</f>
        <v/>
      </c>
      <c r="W3" s="1" t="str">
        <f>IFERROR(VLOOKUP($A3,kkr_batting!$B:$N,COLUMN(W2)-11,FALSE),"")</f>
        <v/>
      </c>
      <c r="X3" s="4" t="str">
        <f>IFERROR(VLOOKUP($A3,kkr_batting!$B:$N,COLUMN(X2)-11,FALSE),"")</f>
        <v/>
      </c>
      <c r="Y3" s="3" t="str">
        <f>IFERROR(VLOOKUP($A3,kkr_bowling!$B:$M,COLUMN(Y2)-23,FALSE),"")</f>
        <v/>
      </c>
      <c r="Z3" s="1" t="str">
        <f>IFERROR(VLOOKUP($A3,kkr_bowling!$B:$M,COLUMN(Z2)-23,FALSE),"")</f>
        <v/>
      </c>
      <c r="AA3" s="1" t="str">
        <f>IFERROR(VLOOKUP($A3,kkr_bowling!$B:$M,COLUMN(AA2)-23,FALSE),"")</f>
        <v/>
      </c>
      <c r="AB3" s="1" t="str">
        <f>IFERROR(VLOOKUP($A3,kkr_bowling!$B:$M,COLUMN(AB2)-23,FALSE),"")</f>
        <v/>
      </c>
      <c r="AC3" s="1" t="str">
        <f>IFERROR(VLOOKUP($A3,kkr_bowling!$B:$M,COLUMN(AC2)-23,FALSE),"")</f>
        <v/>
      </c>
      <c r="AD3" s="1" t="str">
        <f>IFERROR(VLOOKUP($A3,kkr_bowling!$B:$M,COLUMN(AD2)-23,FALSE),"")</f>
        <v/>
      </c>
      <c r="AE3" s="1" t="str">
        <f>IFERROR(VLOOKUP($A3,kkr_bowling!$B:$M,COLUMN(AE2)-23,FALSE),"")</f>
        <v/>
      </c>
      <c r="AF3" s="1" t="str">
        <f>IFERROR(VLOOKUP($A3,kkr_bowling!$B:$M,COLUMN(AF2)-23,FALSE),"")</f>
        <v/>
      </c>
      <c r="AG3" s="1" t="str">
        <f>IFERROR(VLOOKUP($A3,kkr_bowling!$B:$M,COLUMN(AG2)-23,FALSE),"")</f>
        <v/>
      </c>
      <c r="AH3" s="1" t="str">
        <f>IFERROR(VLOOKUP($A3,kkr_bowling!$B:$M,COLUMN(AH2)-23,FALSE),"")</f>
        <v/>
      </c>
      <c r="AI3" s="1" t="str">
        <f>IFERROR(VLOOKUP($A3,kkr_bowling!$B:$M,COLUMN(AI2)-23,FALSE),"")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Luvnith Sisodia</v>
      </c>
    </row>
    <row r="4" spans="1:45" x14ac:dyDescent="0.2">
      <c r="A4" s="3" t="s">
        <v>299</v>
      </c>
      <c r="B4" s="1" t="s">
        <v>279</v>
      </c>
      <c r="C4" s="4" t="s">
        <v>69</v>
      </c>
      <c r="D4" s="3" t="str">
        <f>IFERROR(VLOOKUP($A4,kkr_mvp!$B:$K,COLUMN(D3)-2,FALSE),"")</f>
        <v/>
      </c>
      <c r="E4" s="1" t="str">
        <f>IFERROR(VLOOKUP($A4,kkr_mvp!$B:$K,COLUMN(E3)-2,FALSE),"")</f>
        <v/>
      </c>
      <c r="F4" s="1" t="str">
        <f>IFERROR(VLOOKUP($A4,kkr_mvp!$B:$K,COLUMN(F3)-2,FALSE),"")</f>
        <v/>
      </c>
      <c r="G4" s="1" t="str">
        <f>IFERROR(VLOOKUP($A4,kkr_mvp!$B:$K,COLUMN(G3)-2,FALSE),"")</f>
        <v/>
      </c>
      <c r="H4" s="1" t="str">
        <f>IFERROR(VLOOKUP($A4,kkr_mvp!$B:$K,COLUMN(H3)-2,FALSE),"")</f>
        <v/>
      </c>
      <c r="I4" s="1" t="str">
        <f>IFERROR(VLOOKUP($A4,kkr_mvp!$B:$K,COLUMN(I3)-2,FALSE),"")</f>
        <v/>
      </c>
      <c r="J4" s="1" t="str">
        <f>IFERROR(VLOOKUP($A4,kkr_mvp!$B:$K,COLUMN(J3)-2,FALSE),"")</f>
        <v/>
      </c>
      <c r="K4" s="1" t="str">
        <f>IFERROR(VLOOKUP($A4,kkr_mvp!$B:$K,COLUMN(K3)-2,FALSE),"")</f>
        <v/>
      </c>
      <c r="L4" s="4" t="str">
        <f>IFERROR(VLOOKUP($A4,kkr_mvp!$B:$K,COLUMN(L3)-2,FALSE),"")</f>
        <v/>
      </c>
      <c r="M4" s="3" t="str">
        <f>IFERROR(VLOOKUP($A4,kkr_batting!$B:$N,COLUMN(M3)-11,FALSE),"")</f>
        <v/>
      </c>
      <c r="N4" s="1" t="str">
        <f>IFERROR(VLOOKUP($A4,kkr_batting!$B:$N,COLUMN(N3)-11,FALSE),"")</f>
        <v/>
      </c>
      <c r="O4" s="1" t="str">
        <f>IFERROR(VLOOKUP($A4,kkr_batting!$B:$N,COLUMN(O3)-11,FALSE),"")</f>
        <v/>
      </c>
      <c r="P4" s="1" t="str">
        <f>IFERROR(VLOOKUP($A4,kkr_batting!$B:$N,COLUMN(P3)-11,FALSE),"")</f>
        <v/>
      </c>
      <c r="Q4" s="1" t="str">
        <f>IFERROR(VLOOKUP($A4,kkr_batting!$B:$N,COLUMN(Q3)-11,FALSE),"")</f>
        <v/>
      </c>
      <c r="R4" s="1" t="str">
        <f>IFERROR(VLOOKUP($A4,kkr_batting!$B:$N,COLUMN(R3)-11,FALSE),"")</f>
        <v/>
      </c>
      <c r="S4" s="1" t="str">
        <f>IFERROR(VLOOKUP($A4,kkr_batting!$B:$N,COLUMN(S3)-11,FALSE),"")</f>
        <v/>
      </c>
      <c r="T4" s="1" t="str">
        <f>IFERROR(VLOOKUP($A4,kkr_batting!$B:$N,COLUMN(T3)-11,FALSE),"")</f>
        <v/>
      </c>
      <c r="U4" s="1" t="str">
        <f>IFERROR(VLOOKUP($A4,kkr_batting!$B:$N,COLUMN(U3)-11,FALSE),"")</f>
        <v/>
      </c>
      <c r="V4" s="1" t="str">
        <f>IFERROR(VLOOKUP($A4,kkr_batting!$B:$N,COLUMN(V3)-11,FALSE),"")</f>
        <v/>
      </c>
      <c r="W4" s="1" t="str">
        <f>IFERROR(VLOOKUP($A4,kkr_batting!$B:$N,COLUMN(W3)-11,FALSE),"")</f>
        <v/>
      </c>
      <c r="X4" s="4" t="str">
        <f>IFERROR(VLOOKUP($A4,kkr_batting!$B:$N,COLUMN(X3)-11,FALSE),"")</f>
        <v/>
      </c>
      <c r="Y4" s="3" t="str">
        <f>IFERROR(VLOOKUP($A4,kkr_bowling!$B:$M,COLUMN(Y3)-23,FALSE),"")</f>
        <v/>
      </c>
      <c r="Z4" s="1" t="str">
        <f>IFERROR(VLOOKUP($A4,kkr_bowling!$B:$M,COLUMN(Z3)-23,FALSE),"")</f>
        <v/>
      </c>
      <c r="AA4" s="1" t="str">
        <f>IFERROR(VLOOKUP($A4,kkr_bowling!$B:$M,COLUMN(AA3)-23,FALSE),"")</f>
        <v/>
      </c>
      <c r="AB4" s="1" t="str">
        <f>IFERROR(VLOOKUP($A4,kkr_bowling!$B:$M,COLUMN(AB3)-23,FALSE),"")</f>
        <v/>
      </c>
      <c r="AC4" s="1" t="str">
        <f>IFERROR(VLOOKUP($A4,kkr_bowling!$B:$M,COLUMN(AC3)-23,FALSE),"")</f>
        <v/>
      </c>
      <c r="AD4" s="1" t="str">
        <f>IFERROR(VLOOKUP($A4,kkr_bowling!$B:$M,COLUMN(AD3)-23,FALSE),"")</f>
        <v/>
      </c>
      <c r="AE4" s="1" t="str">
        <f>IFERROR(VLOOKUP($A4,kkr_bowling!$B:$M,COLUMN(AE3)-23,FALSE),"")</f>
        <v/>
      </c>
      <c r="AF4" s="1" t="str">
        <f>IFERROR(VLOOKUP($A4,kkr_bowling!$B:$M,COLUMN(AF3)-23,FALSE),"")</f>
        <v/>
      </c>
      <c r="AG4" s="1" t="str">
        <f>IFERROR(VLOOKUP($A4,kkr_bowling!$B:$M,COLUMN(AG3)-23,FALSE),"")</f>
        <v/>
      </c>
      <c r="AH4" s="1" t="str">
        <f>IFERROR(VLOOKUP($A4,kkr_bowling!$B:$M,COLUMN(AH3)-23,FALSE),"")</f>
        <v/>
      </c>
      <c r="AI4" s="1" t="str">
        <f>IFERROR(VLOOKUP($A4,kkr_bowling!$B:$M,COLUMN(AI3)-23,FALSE),"")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Mayank Markande</v>
      </c>
    </row>
    <row r="5" spans="1:45" x14ac:dyDescent="0.2">
      <c r="A5" s="3" t="s">
        <v>278</v>
      </c>
      <c r="B5" s="1" t="s">
        <v>279</v>
      </c>
      <c r="C5" s="4" t="s">
        <v>69</v>
      </c>
      <c r="D5" s="3">
        <f>IFERROR(VLOOKUP($A5,kkr_mvp!$B:$K,COLUMN(D4)-2,FALSE),"")</f>
        <v>237.5</v>
      </c>
      <c r="E5" s="1">
        <f>IFERROR(VLOOKUP($A5,kkr_mvp!$B:$K,COLUMN(E4)-2,FALSE),"")</f>
        <v>11</v>
      </c>
      <c r="F5" s="1">
        <f>IFERROR(VLOOKUP($A5,kkr_mvp!$B:$K,COLUMN(F4)-2,FALSE),"")</f>
        <v>10</v>
      </c>
      <c r="G5" s="1">
        <f>IFERROR(VLOOKUP($A5,kkr_mvp!$B:$K,COLUMN(G4)-2,FALSE),"")</f>
        <v>81</v>
      </c>
      <c r="H5" s="1">
        <f>IFERROR(VLOOKUP($A5,kkr_mvp!$B:$K,COLUMN(H4)-2,FALSE),"")</f>
        <v>22</v>
      </c>
      <c r="I5" s="1">
        <f>IFERROR(VLOOKUP($A5,kkr_mvp!$B:$K,COLUMN(I4)-2,FALSE),"")</f>
        <v>16</v>
      </c>
      <c r="J5" s="1">
        <f>IFERROR(VLOOKUP($A5,kkr_mvp!$B:$K,COLUMN(J4)-2,FALSE),"")</f>
        <v>3</v>
      </c>
      <c r="K5" s="1">
        <f>IFERROR(VLOOKUP($A5,kkr_mvp!$B:$K,COLUMN(K4)-2,FALSE),"")</f>
        <v>3</v>
      </c>
      <c r="L5" s="4">
        <f>IFERROR(VLOOKUP($A5,kkr_mvp!$B:$K,COLUMN(L4)-2,FALSE),"")</f>
        <v>0</v>
      </c>
      <c r="M5" s="3">
        <f>IFERROR(VLOOKUP($A5,kkr_batting!$B:$N,COLUMN(M4)-11,FALSE),"")</f>
        <v>215</v>
      </c>
      <c r="N5" s="1">
        <f>IFERROR(VLOOKUP($A5,kkr_batting!$B:$N,COLUMN(N4)-11,FALSE),"")</f>
        <v>11</v>
      </c>
      <c r="O5" s="1">
        <f>IFERROR(VLOOKUP($A5,kkr_batting!$B:$N,COLUMN(O4)-11,FALSE),"")</f>
        <v>11</v>
      </c>
      <c r="P5" s="1">
        <f>IFERROR(VLOOKUP($A5,kkr_batting!$B:$N,COLUMN(P4)-11,FALSE),"")</f>
        <v>1</v>
      </c>
      <c r="Q5" s="1">
        <f>IFERROR(VLOOKUP($A5,kkr_batting!$B:$N,COLUMN(Q4)-11,FALSE),"")</f>
        <v>44</v>
      </c>
      <c r="R5" s="1">
        <f>IFERROR(VLOOKUP($A5,kkr_batting!$B:$N,COLUMN(R4)-11,FALSE),"")</f>
        <v>21.5</v>
      </c>
      <c r="S5" s="1">
        <f>IFERROR(VLOOKUP($A5,kkr_batting!$B:$N,COLUMN(S4)-11,FALSE),"")</f>
        <v>128</v>
      </c>
      <c r="T5" s="1">
        <f>IFERROR(VLOOKUP($A5,kkr_batting!$B:$N,COLUMN(T4)-11,FALSE),"")</f>
        <v>167.96</v>
      </c>
      <c r="U5" s="1">
        <f>IFERROR(VLOOKUP($A5,kkr_batting!$B:$N,COLUMN(U4)-11,FALSE),"")</f>
        <v>0</v>
      </c>
      <c r="V5" s="1">
        <f>IFERROR(VLOOKUP($A5,kkr_batting!$B:$N,COLUMN(V4)-11,FALSE),"")</f>
        <v>0</v>
      </c>
      <c r="W5" s="1">
        <f>IFERROR(VLOOKUP($A5,kkr_batting!$B:$N,COLUMN(W4)-11,FALSE),"")</f>
        <v>22</v>
      </c>
      <c r="X5" s="4">
        <f>IFERROR(VLOOKUP($A5,kkr_batting!$B:$N,COLUMN(X4)-11,FALSE),"")</f>
        <v>16</v>
      </c>
      <c r="Y5" s="3">
        <f>IFERROR(VLOOKUP($A5,kkr_bowling!$B:$M,COLUMN(Y4)-23,FALSE),"")</f>
        <v>10</v>
      </c>
      <c r="Z5" s="1">
        <f>IFERROR(VLOOKUP($A5,kkr_bowling!$B:$M,COLUMN(Z4)-23,FALSE),"")</f>
        <v>11</v>
      </c>
      <c r="AA5" s="1">
        <f>IFERROR(VLOOKUP($A5,kkr_bowling!$B:$M,COLUMN(AA4)-23,FALSE),"")</f>
        <v>11</v>
      </c>
      <c r="AB5" s="1">
        <f>IFERROR(VLOOKUP($A5,kkr_bowling!$B:$M,COLUMN(AB4)-23,FALSE),"")</f>
        <v>41</v>
      </c>
      <c r="AC5" s="1">
        <f>IFERROR(VLOOKUP($A5,kkr_bowling!$B:$M,COLUMN(AC4)-23,FALSE),"")</f>
        <v>309</v>
      </c>
      <c r="AD5" s="1" t="str">
        <f>IFERROR(VLOOKUP($A5,kkr_bowling!$B:$M,COLUMN(AD4)-23,FALSE),"")</f>
        <v>13/3</v>
      </c>
      <c r="AE5" s="1">
        <f>IFERROR(VLOOKUP($A5,kkr_bowling!$B:$M,COLUMN(AE4)-23,FALSE),"")</f>
        <v>30.9</v>
      </c>
      <c r="AF5" s="1">
        <f>IFERROR(VLOOKUP($A5,kkr_bowling!$B:$M,COLUMN(AF4)-23,FALSE),"")</f>
        <v>7.53</v>
      </c>
      <c r="AG5" s="1">
        <f>IFERROR(VLOOKUP($A5,kkr_bowling!$B:$M,COLUMN(AG4)-23,FALSE),"")</f>
        <v>24.6</v>
      </c>
      <c r="AH5" s="1">
        <f>IFERROR(VLOOKUP($A5,kkr_bowling!$B:$M,COLUMN(AH4)-23,FALSE),"")</f>
        <v>0</v>
      </c>
      <c r="AI5" s="1">
        <f>IFERROR(VLOOKUP($A5,kkr_bowling!$B:$M,COLUMN(AI4)-23,FALSE),"")</f>
        <v>0</v>
      </c>
      <c r="AJ5" s="23">
        <f t="shared" si="0"/>
        <v>17.100000000000001</v>
      </c>
      <c r="AK5" s="22">
        <f t="shared" si="1"/>
        <v>0.90909090909090906</v>
      </c>
      <c r="AL5" s="22">
        <f t="shared" si="2"/>
        <v>0.27272727272727271</v>
      </c>
      <c r="AM5" s="22">
        <f t="shared" si="3"/>
        <v>43.918181818181822</v>
      </c>
      <c r="AN5" s="22">
        <f t="shared" si="4"/>
        <v>48.009090909090915</v>
      </c>
      <c r="AO5" s="29">
        <f t="shared" si="5"/>
        <v>8.3333333333333339</v>
      </c>
      <c r="AP5" s="20">
        <f t="shared" si="6"/>
        <v>7</v>
      </c>
      <c r="AQ5" s="49">
        <f t="shared" si="7"/>
        <v>11</v>
      </c>
      <c r="AR5" s="49" t="str">
        <f t="shared" si="8"/>
        <v>Sunil Narine</v>
      </c>
      <c r="AS5" s="1" t="s">
        <v>213</v>
      </c>
    </row>
    <row r="6" spans="1:45" x14ac:dyDescent="0.2">
      <c r="A6" s="3" t="s">
        <v>282</v>
      </c>
      <c r="B6" s="1" t="s">
        <v>279</v>
      </c>
      <c r="C6" s="4" t="s">
        <v>69</v>
      </c>
      <c r="D6" s="3">
        <f>IFERROR(VLOOKUP($A6,kkr_mvp!$B:$K,COLUMN(D5)-2,FALSE),"")</f>
        <v>153</v>
      </c>
      <c r="E6" s="1">
        <f>IFERROR(VLOOKUP($A6,kkr_mvp!$B:$K,COLUMN(E5)-2,FALSE),"")</f>
        <v>11</v>
      </c>
      <c r="F6" s="1">
        <f>IFERROR(VLOOKUP($A6,kkr_mvp!$B:$K,COLUMN(F5)-2,FALSE),"")</f>
        <v>16</v>
      </c>
      <c r="G6" s="1">
        <f>IFERROR(VLOOKUP($A6,kkr_mvp!$B:$K,COLUMN(G5)-2,FALSE),"")</f>
        <v>84</v>
      </c>
      <c r="H6" s="1">
        <f>IFERROR(VLOOKUP($A6,kkr_mvp!$B:$K,COLUMN(H5)-2,FALSE),"")</f>
        <v>0</v>
      </c>
      <c r="I6" s="1">
        <f>IFERROR(VLOOKUP($A6,kkr_mvp!$B:$K,COLUMN(I5)-2,FALSE),"")</f>
        <v>0</v>
      </c>
      <c r="J6" s="1">
        <f>IFERROR(VLOOKUP($A6,kkr_mvp!$B:$K,COLUMN(J5)-2,FALSE),"")</f>
        <v>4</v>
      </c>
      <c r="K6" s="1">
        <f>IFERROR(VLOOKUP($A6,kkr_mvp!$B:$K,COLUMN(K5)-2,FALSE),"")</f>
        <v>3</v>
      </c>
      <c r="L6" s="4">
        <f>IFERROR(VLOOKUP($A6,kkr_mvp!$B:$K,COLUMN(L5)-2,FALSE),"")</f>
        <v>0</v>
      </c>
      <c r="M6" s="3" t="str">
        <f>IFERROR(VLOOKUP($A6,kkr_batting!$B:$N,COLUMN(M5)-11,FALSE),"")</f>
        <v/>
      </c>
      <c r="N6" s="1" t="str">
        <f>IFERROR(VLOOKUP($A6,kkr_batting!$B:$N,COLUMN(N5)-11,FALSE),"")</f>
        <v/>
      </c>
      <c r="O6" s="1" t="str">
        <f>IFERROR(VLOOKUP($A6,kkr_batting!$B:$N,COLUMN(O5)-11,FALSE),"")</f>
        <v/>
      </c>
      <c r="P6" s="1" t="str">
        <f>IFERROR(VLOOKUP($A6,kkr_batting!$B:$N,COLUMN(P5)-11,FALSE),"")</f>
        <v/>
      </c>
      <c r="Q6" s="1" t="str">
        <f>IFERROR(VLOOKUP($A6,kkr_batting!$B:$N,COLUMN(Q5)-11,FALSE),"")</f>
        <v/>
      </c>
      <c r="R6" s="1" t="str">
        <f>IFERROR(VLOOKUP($A6,kkr_batting!$B:$N,COLUMN(R5)-11,FALSE),"")</f>
        <v/>
      </c>
      <c r="S6" s="1" t="str">
        <f>IFERROR(VLOOKUP($A6,kkr_batting!$B:$N,COLUMN(S5)-11,FALSE),"")</f>
        <v/>
      </c>
      <c r="T6" s="1" t="str">
        <f>IFERROR(VLOOKUP($A6,kkr_batting!$B:$N,COLUMN(T5)-11,FALSE),"")</f>
        <v/>
      </c>
      <c r="U6" s="1" t="str">
        <f>IFERROR(VLOOKUP($A6,kkr_batting!$B:$N,COLUMN(U5)-11,FALSE),"")</f>
        <v/>
      </c>
      <c r="V6" s="1" t="str">
        <f>IFERROR(VLOOKUP($A6,kkr_batting!$B:$N,COLUMN(V5)-11,FALSE),"")</f>
        <v/>
      </c>
      <c r="W6" s="1" t="str">
        <f>IFERROR(VLOOKUP($A6,kkr_batting!$B:$N,COLUMN(W5)-11,FALSE),"")</f>
        <v/>
      </c>
      <c r="X6" s="4" t="str">
        <f>IFERROR(VLOOKUP($A6,kkr_batting!$B:$N,COLUMN(X5)-11,FALSE),"")</f>
        <v/>
      </c>
      <c r="Y6" s="3">
        <f>IFERROR(VLOOKUP($A6,kkr_bowling!$B:$M,COLUMN(Y5)-23,FALSE),"")</f>
        <v>16</v>
      </c>
      <c r="Z6" s="1">
        <f>IFERROR(VLOOKUP($A6,kkr_bowling!$B:$M,COLUMN(Z5)-23,FALSE),"")</f>
        <v>11</v>
      </c>
      <c r="AA6" s="1">
        <f>IFERROR(VLOOKUP($A6,kkr_bowling!$B:$M,COLUMN(AA5)-23,FALSE),"")</f>
        <v>11</v>
      </c>
      <c r="AB6" s="1">
        <f>IFERROR(VLOOKUP($A6,kkr_bowling!$B:$M,COLUMN(AB5)-23,FALSE),"")</f>
        <v>38.299999999999997</v>
      </c>
      <c r="AC6" s="1">
        <f>IFERROR(VLOOKUP($A6,kkr_bowling!$B:$M,COLUMN(AC5)-23,FALSE),"")</f>
        <v>391</v>
      </c>
      <c r="AD6" s="1" t="str">
        <f>IFERROR(VLOOKUP($A6,kkr_bowling!$B:$M,COLUMN(AD5)-23,FALSE),"")</f>
        <v>29/3</v>
      </c>
      <c r="AE6" s="1">
        <f>IFERROR(VLOOKUP($A6,kkr_bowling!$B:$M,COLUMN(AE5)-23,FALSE),"")</f>
        <v>24.43</v>
      </c>
      <c r="AF6" s="1">
        <f>IFERROR(VLOOKUP($A6,kkr_bowling!$B:$M,COLUMN(AF5)-23,FALSE),"")</f>
        <v>10.15</v>
      </c>
      <c r="AG6" s="1">
        <f>IFERROR(VLOOKUP($A6,kkr_bowling!$B:$M,COLUMN(AG5)-23,FALSE),"")</f>
        <v>14.43</v>
      </c>
      <c r="AH6" s="1">
        <f>IFERROR(VLOOKUP($A6,kkr_bowling!$B:$M,COLUMN(AH5)-23,FALSE),"")</f>
        <v>0</v>
      </c>
      <c r="AI6" s="1">
        <f>IFERROR(VLOOKUP($A6,kkr_bowling!$B:$M,COLUMN(AI5)-23,FALSE),"")</f>
        <v>0</v>
      </c>
      <c r="AJ6" s="23">
        <f t="shared" si="0"/>
        <v>0</v>
      </c>
      <c r="AK6" s="22">
        <f t="shared" si="1"/>
        <v>1.4545454545454546</v>
      </c>
      <c r="AL6" s="22">
        <f t="shared" si="2"/>
        <v>0.36363636363636365</v>
      </c>
      <c r="AM6" s="22">
        <f t="shared" si="3"/>
        <v>41.81818181818182</v>
      </c>
      <c r="AN6" s="22">
        <f t="shared" si="4"/>
        <v>45.909090909090914</v>
      </c>
      <c r="AO6" s="29">
        <f t="shared" si="5"/>
        <v>7.666666666666667</v>
      </c>
      <c r="AP6" s="20">
        <f t="shared" si="6"/>
        <v>5</v>
      </c>
      <c r="AQ6" s="49">
        <f t="shared" si="7"/>
        <v>11</v>
      </c>
      <c r="AR6" s="49" t="str">
        <f t="shared" si="8"/>
        <v>Vaibhav Arora</v>
      </c>
      <c r="AS6" s="1" t="s">
        <v>213</v>
      </c>
    </row>
    <row r="7" spans="1:45" x14ac:dyDescent="0.2">
      <c r="A7" s="3" t="s">
        <v>280</v>
      </c>
      <c r="B7" s="1" t="s">
        <v>279</v>
      </c>
      <c r="C7" s="4" t="s">
        <v>69</v>
      </c>
      <c r="D7" s="3">
        <f>IFERROR(VLOOKUP($A7,kkr_mvp!$B:$K,COLUMN(D6)-2,FALSE),"")</f>
        <v>175</v>
      </c>
      <c r="E7" s="1">
        <f>IFERROR(VLOOKUP($A7,kkr_mvp!$B:$K,COLUMN(E6)-2,FALSE),"")</f>
        <v>12</v>
      </c>
      <c r="F7" s="1">
        <f>IFERROR(VLOOKUP($A7,kkr_mvp!$B:$K,COLUMN(F6)-2,FALSE),"")</f>
        <v>15</v>
      </c>
      <c r="G7" s="1">
        <f>IFERROR(VLOOKUP($A7,kkr_mvp!$B:$K,COLUMN(G6)-2,FALSE),"")</f>
        <v>100</v>
      </c>
      <c r="H7" s="1">
        <f>IFERROR(VLOOKUP($A7,kkr_mvp!$B:$K,COLUMN(H6)-2,FALSE),"")</f>
        <v>3</v>
      </c>
      <c r="I7" s="1">
        <f>IFERROR(VLOOKUP($A7,kkr_mvp!$B:$K,COLUMN(I6)-2,FALSE),"")</f>
        <v>0</v>
      </c>
      <c r="J7" s="1">
        <f>IFERROR(VLOOKUP($A7,kkr_mvp!$B:$K,COLUMN(J6)-2,FALSE),"")</f>
        <v>6</v>
      </c>
      <c r="K7" s="1">
        <f>IFERROR(VLOOKUP($A7,kkr_mvp!$B:$K,COLUMN(K6)-2,FALSE),"")</f>
        <v>0</v>
      </c>
      <c r="L7" s="4">
        <f>IFERROR(VLOOKUP($A7,kkr_mvp!$B:$K,COLUMN(L6)-2,FALSE),"")</f>
        <v>0</v>
      </c>
      <c r="M7" s="3">
        <f>IFERROR(VLOOKUP($A7,kkr_batting!$B:$N,COLUMN(M6)-11,FALSE),"")</f>
        <v>23</v>
      </c>
      <c r="N7" s="1">
        <f>IFERROR(VLOOKUP($A7,kkr_batting!$B:$N,COLUMN(N6)-11,FALSE),"")</f>
        <v>12</v>
      </c>
      <c r="O7" s="1">
        <f>IFERROR(VLOOKUP($A7,kkr_batting!$B:$N,COLUMN(O6)-11,FALSE),"")</f>
        <v>6</v>
      </c>
      <c r="P7" s="1">
        <f>IFERROR(VLOOKUP($A7,kkr_batting!$B:$N,COLUMN(P6)-11,FALSE),"")</f>
        <v>3</v>
      </c>
      <c r="Q7" s="1" t="str">
        <f>IFERROR(VLOOKUP($A7,kkr_batting!$B:$N,COLUMN(Q6)-11,FALSE),"")</f>
        <v>10*</v>
      </c>
      <c r="R7" s="1">
        <f>IFERROR(VLOOKUP($A7,kkr_batting!$B:$N,COLUMN(R6)-11,FALSE),"")</f>
        <v>7.67</v>
      </c>
      <c r="S7" s="1">
        <f>IFERROR(VLOOKUP($A7,kkr_batting!$B:$N,COLUMN(S6)-11,FALSE),"")</f>
        <v>32</v>
      </c>
      <c r="T7" s="1">
        <f>IFERROR(VLOOKUP($A7,kkr_batting!$B:$N,COLUMN(T6)-11,FALSE),"")</f>
        <v>71.87</v>
      </c>
      <c r="U7" s="1">
        <f>IFERROR(VLOOKUP($A7,kkr_batting!$B:$N,COLUMN(U6)-11,FALSE),"")</f>
        <v>0</v>
      </c>
      <c r="V7" s="1">
        <f>IFERROR(VLOOKUP($A7,kkr_batting!$B:$N,COLUMN(V6)-11,FALSE),"")</f>
        <v>0</v>
      </c>
      <c r="W7" s="1">
        <f>IFERROR(VLOOKUP($A7,kkr_batting!$B:$N,COLUMN(W6)-11,FALSE),"")</f>
        <v>3</v>
      </c>
      <c r="X7" s="4">
        <f>IFERROR(VLOOKUP($A7,kkr_batting!$B:$N,COLUMN(X6)-11,FALSE),"")</f>
        <v>0</v>
      </c>
      <c r="Y7" s="3">
        <f>IFERROR(VLOOKUP($A7,kkr_bowling!$B:$M,COLUMN(Y6)-23,FALSE),"")</f>
        <v>15</v>
      </c>
      <c r="Z7" s="1">
        <f>IFERROR(VLOOKUP($A7,kkr_bowling!$B:$M,COLUMN(Z6)-23,FALSE),"")</f>
        <v>12</v>
      </c>
      <c r="AA7" s="1">
        <f>IFERROR(VLOOKUP($A7,kkr_bowling!$B:$M,COLUMN(AA6)-23,FALSE),"")</f>
        <v>12</v>
      </c>
      <c r="AB7" s="1">
        <f>IFERROR(VLOOKUP($A7,kkr_bowling!$B:$M,COLUMN(AB6)-23,FALSE),"")</f>
        <v>41</v>
      </c>
      <c r="AC7" s="1">
        <f>IFERROR(VLOOKUP($A7,kkr_bowling!$B:$M,COLUMN(AC6)-23,FALSE),"")</f>
        <v>408</v>
      </c>
      <c r="AD7" s="1" t="str">
        <f>IFERROR(VLOOKUP($A7,kkr_bowling!$B:$M,COLUMN(AD6)-23,FALSE),"")</f>
        <v>25/3</v>
      </c>
      <c r="AE7" s="1">
        <f>IFERROR(VLOOKUP($A7,kkr_bowling!$B:$M,COLUMN(AE6)-23,FALSE),"")</f>
        <v>27.2</v>
      </c>
      <c r="AF7" s="1">
        <f>IFERROR(VLOOKUP($A7,kkr_bowling!$B:$M,COLUMN(AF6)-23,FALSE),"")</f>
        <v>9.9499999999999993</v>
      </c>
      <c r="AG7" s="1">
        <f>IFERROR(VLOOKUP($A7,kkr_bowling!$B:$M,COLUMN(AG6)-23,FALSE),"")</f>
        <v>16.399999999999999</v>
      </c>
      <c r="AH7" s="1">
        <f>IFERROR(VLOOKUP($A7,kkr_bowling!$B:$M,COLUMN(AH6)-23,FALSE),"")</f>
        <v>0</v>
      </c>
      <c r="AI7" s="1">
        <f>IFERROR(VLOOKUP($A7,kkr_bowling!$B:$M,COLUMN(AI6)-23,FALSE),"")</f>
        <v>0</v>
      </c>
      <c r="AJ7" s="23">
        <f t="shared" si="0"/>
        <v>2.6</v>
      </c>
      <c r="AK7" s="22">
        <f t="shared" si="1"/>
        <v>1.25</v>
      </c>
      <c r="AL7" s="22">
        <f t="shared" si="2"/>
        <v>0.5</v>
      </c>
      <c r="AM7" s="22">
        <f t="shared" si="3"/>
        <v>41.35</v>
      </c>
      <c r="AN7" s="22">
        <f t="shared" si="4"/>
        <v>41.35</v>
      </c>
      <c r="AO7" s="29">
        <f t="shared" si="5"/>
        <v>5.333333333333333</v>
      </c>
      <c r="AP7" s="20">
        <f t="shared" si="6"/>
        <v>1</v>
      </c>
      <c r="AQ7" s="49">
        <f t="shared" si="7"/>
        <v>12</v>
      </c>
      <c r="AR7" s="49" t="str">
        <f t="shared" si="8"/>
        <v>Harshit Rana</v>
      </c>
      <c r="AS7" s="1" t="s">
        <v>213</v>
      </c>
    </row>
    <row r="8" spans="1:45" x14ac:dyDescent="0.2">
      <c r="A8" s="3" t="s">
        <v>301</v>
      </c>
      <c r="B8" s="1" t="s">
        <v>279</v>
      </c>
      <c r="C8" s="4" t="s">
        <v>70</v>
      </c>
      <c r="D8" s="3">
        <f>IFERROR(VLOOKUP($A8,kkr_mvp!$B:$K,COLUMN(D7)-2,FALSE),"")</f>
        <v>14</v>
      </c>
      <c r="E8" s="1">
        <f>IFERROR(VLOOKUP($A8,kkr_mvp!$B:$K,COLUMN(E7)-2,FALSE),"")</f>
        <v>1</v>
      </c>
      <c r="F8" s="1">
        <f>IFERROR(VLOOKUP($A8,kkr_mvp!$B:$K,COLUMN(F7)-2,FALSE),"")</f>
        <v>1</v>
      </c>
      <c r="G8" s="1">
        <f>IFERROR(VLOOKUP($A8,kkr_mvp!$B:$K,COLUMN(G7)-2,FALSE),"")</f>
        <v>8</v>
      </c>
      <c r="H8" s="1">
        <f>IFERROR(VLOOKUP($A8,kkr_mvp!$B:$K,COLUMN(H7)-2,FALSE),"")</f>
        <v>0</v>
      </c>
      <c r="I8" s="1">
        <f>IFERROR(VLOOKUP($A8,kkr_mvp!$B:$K,COLUMN(I7)-2,FALSE),"")</f>
        <v>0</v>
      </c>
      <c r="J8" s="1">
        <f>IFERROR(VLOOKUP($A8,kkr_mvp!$B:$K,COLUMN(J7)-2,FALSE),"")</f>
        <v>1</v>
      </c>
      <c r="K8" s="1">
        <f>IFERROR(VLOOKUP($A8,kkr_mvp!$B:$K,COLUMN(K7)-2,FALSE),"")</f>
        <v>0</v>
      </c>
      <c r="L8" s="4">
        <f>IFERROR(VLOOKUP($A8,kkr_mvp!$B:$K,COLUMN(L7)-2,FALSE),"")</f>
        <v>0</v>
      </c>
      <c r="M8" s="3" t="str">
        <f>IFERROR(VLOOKUP($A8,kkr_batting!$B:$N,COLUMN(M7)-11,FALSE),"")</f>
        <v/>
      </c>
      <c r="N8" s="1" t="str">
        <f>IFERROR(VLOOKUP($A8,kkr_batting!$B:$N,COLUMN(N7)-11,FALSE),"")</f>
        <v/>
      </c>
      <c r="O8" s="1" t="str">
        <f>IFERROR(VLOOKUP($A8,kkr_batting!$B:$N,COLUMN(O7)-11,FALSE),"")</f>
        <v/>
      </c>
      <c r="P8" s="1" t="str">
        <f>IFERROR(VLOOKUP($A8,kkr_batting!$B:$N,COLUMN(P7)-11,FALSE),"")</f>
        <v/>
      </c>
      <c r="Q8" s="1" t="str">
        <f>IFERROR(VLOOKUP($A8,kkr_batting!$B:$N,COLUMN(Q7)-11,FALSE),"")</f>
        <v/>
      </c>
      <c r="R8" s="1" t="str">
        <f>IFERROR(VLOOKUP($A8,kkr_batting!$B:$N,COLUMN(R7)-11,FALSE),"")</f>
        <v/>
      </c>
      <c r="S8" s="1" t="str">
        <f>IFERROR(VLOOKUP($A8,kkr_batting!$B:$N,COLUMN(S7)-11,FALSE),"")</f>
        <v/>
      </c>
      <c r="T8" s="1" t="str">
        <f>IFERROR(VLOOKUP($A8,kkr_batting!$B:$N,COLUMN(T7)-11,FALSE),"")</f>
        <v/>
      </c>
      <c r="U8" s="1" t="str">
        <f>IFERROR(VLOOKUP($A8,kkr_batting!$B:$N,COLUMN(U7)-11,FALSE),"")</f>
        <v/>
      </c>
      <c r="V8" s="1" t="str">
        <f>IFERROR(VLOOKUP($A8,kkr_batting!$B:$N,COLUMN(V7)-11,FALSE),"")</f>
        <v/>
      </c>
      <c r="W8" s="1" t="str">
        <f>IFERROR(VLOOKUP($A8,kkr_batting!$B:$N,COLUMN(W7)-11,FALSE),"")</f>
        <v/>
      </c>
      <c r="X8" s="4" t="str">
        <f>IFERROR(VLOOKUP($A8,kkr_batting!$B:$N,COLUMN(X7)-11,FALSE),"")</f>
        <v/>
      </c>
      <c r="Y8" s="3">
        <f>IFERROR(VLOOKUP($A8,kkr_bowling!$B:$M,COLUMN(Y7)-23,FALSE),"")</f>
        <v>1</v>
      </c>
      <c r="Z8" s="1">
        <f>IFERROR(VLOOKUP($A8,kkr_bowling!$B:$M,COLUMN(Z7)-23,FALSE),"")</f>
        <v>1</v>
      </c>
      <c r="AA8" s="1">
        <f>IFERROR(VLOOKUP($A8,kkr_bowling!$B:$M,COLUMN(AA7)-23,FALSE),"")</f>
        <v>1</v>
      </c>
      <c r="AB8" s="1">
        <f>IFERROR(VLOOKUP($A8,kkr_bowling!$B:$M,COLUMN(AB7)-23,FALSE),"")</f>
        <v>4</v>
      </c>
      <c r="AC8" s="1">
        <f>IFERROR(VLOOKUP($A8,kkr_bowling!$B:$M,COLUMN(AC7)-23,FALSE),"")</f>
        <v>27</v>
      </c>
      <c r="AD8" s="1" t="str">
        <f>IFERROR(VLOOKUP($A8,kkr_bowling!$B:$M,COLUMN(AD7)-23,FALSE),"")</f>
        <v>27/1</v>
      </c>
      <c r="AE8" s="1">
        <f>IFERROR(VLOOKUP($A8,kkr_bowling!$B:$M,COLUMN(AE7)-23,FALSE),"")</f>
        <v>27</v>
      </c>
      <c r="AF8" s="1">
        <f>IFERROR(VLOOKUP($A8,kkr_bowling!$B:$M,COLUMN(AF7)-23,FALSE),"")</f>
        <v>6.75</v>
      </c>
      <c r="AG8" s="1">
        <f>IFERROR(VLOOKUP($A8,kkr_bowling!$B:$M,COLUMN(AG7)-23,FALSE),"")</f>
        <v>24</v>
      </c>
      <c r="AH8" s="1">
        <f>IFERROR(VLOOKUP($A8,kkr_bowling!$B:$M,COLUMN(AH7)-23,FALSE),"")</f>
        <v>0</v>
      </c>
      <c r="AI8" s="1">
        <f>IFERROR(VLOOKUP($A8,kkr_bowling!$B:$M,COLUMN(AI7)-23,FALSE),"")</f>
        <v>0</v>
      </c>
      <c r="AJ8" s="23">
        <f t="shared" si="0"/>
        <v>0</v>
      </c>
      <c r="AK8" s="22">
        <f t="shared" si="1"/>
        <v>1</v>
      </c>
      <c r="AL8" s="22">
        <f t="shared" si="2"/>
        <v>1</v>
      </c>
      <c r="AM8" s="22">
        <f t="shared" si="3"/>
        <v>40</v>
      </c>
      <c r="AN8" s="22">
        <f t="shared" si="4"/>
        <v>40</v>
      </c>
      <c r="AO8" s="29">
        <f t="shared" si="5"/>
        <v>6</v>
      </c>
      <c r="AP8" s="20">
        <f t="shared" si="6"/>
        <v>3</v>
      </c>
      <c r="AQ8" s="49">
        <f t="shared" si="7"/>
        <v>1</v>
      </c>
      <c r="AR8" s="49" t="str">
        <f t="shared" si="8"/>
        <v>Anukul Roy</v>
      </c>
    </row>
    <row r="9" spans="1:45" x14ac:dyDescent="0.2">
      <c r="A9" s="3" t="s">
        <v>294</v>
      </c>
      <c r="B9" s="1" t="s">
        <v>279</v>
      </c>
      <c r="C9" s="4" t="s">
        <v>70</v>
      </c>
      <c r="D9" s="3">
        <f>IFERROR(VLOOKUP($A9,kkr_mvp!$B:$K,COLUMN(D8)-2,FALSE),"")</f>
        <v>179.5</v>
      </c>
      <c r="E9" s="1">
        <f>IFERROR(VLOOKUP($A9,kkr_mvp!$B:$K,COLUMN(E8)-2,FALSE),"")</f>
        <v>12</v>
      </c>
      <c r="F9" s="1">
        <f>IFERROR(VLOOKUP($A9,kkr_mvp!$B:$K,COLUMN(F8)-2,FALSE),"")</f>
        <v>17</v>
      </c>
      <c r="G9" s="1">
        <f>IFERROR(VLOOKUP($A9,kkr_mvp!$B:$K,COLUMN(G8)-2,FALSE),"")</f>
        <v>115</v>
      </c>
      <c r="H9" s="1">
        <f>IFERROR(VLOOKUP($A9,kkr_mvp!$B:$K,COLUMN(H8)-2,FALSE),"")</f>
        <v>0</v>
      </c>
      <c r="I9" s="1">
        <f>IFERROR(VLOOKUP($A9,kkr_mvp!$B:$K,COLUMN(I8)-2,FALSE),"")</f>
        <v>0</v>
      </c>
      <c r="J9" s="1">
        <f>IFERROR(VLOOKUP($A9,kkr_mvp!$B:$K,COLUMN(J8)-2,FALSE),"")</f>
        <v>2</v>
      </c>
      <c r="K9" s="1">
        <f>IFERROR(VLOOKUP($A9,kkr_mvp!$B:$K,COLUMN(K8)-2,FALSE),"")</f>
        <v>0</v>
      </c>
      <c r="L9" s="4">
        <f>IFERROR(VLOOKUP($A9,kkr_mvp!$B:$K,COLUMN(L8)-2,FALSE),"")</f>
        <v>0</v>
      </c>
      <c r="M9" s="3">
        <f>IFERROR(VLOOKUP($A9,kkr_batting!$B:$N,COLUMN(M8)-11,FALSE),"")</f>
        <v>1</v>
      </c>
      <c r="N9" s="1">
        <f>IFERROR(VLOOKUP($A9,kkr_batting!$B:$N,COLUMN(N8)-11,FALSE),"")</f>
        <v>12</v>
      </c>
      <c r="O9" s="1">
        <f>IFERROR(VLOOKUP($A9,kkr_batting!$B:$N,COLUMN(O8)-11,FALSE),"")</f>
        <v>1</v>
      </c>
      <c r="P9" s="1">
        <f>IFERROR(VLOOKUP($A9,kkr_batting!$B:$N,COLUMN(P8)-11,FALSE),"")</f>
        <v>1</v>
      </c>
      <c r="Q9" s="1" t="str">
        <f>IFERROR(VLOOKUP($A9,kkr_batting!$B:$N,COLUMN(Q8)-11,FALSE),"")</f>
        <v>1*</v>
      </c>
      <c r="R9" s="1" t="str">
        <f>IFERROR(VLOOKUP($A9,kkr_batting!$B:$N,COLUMN(R8)-11,FALSE),"")</f>
        <v>-</v>
      </c>
      <c r="S9" s="1">
        <f>IFERROR(VLOOKUP($A9,kkr_batting!$B:$N,COLUMN(S8)-11,FALSE),"")</f>
        <v>1</v>
      </c>
      <c r="T9" s="1">
        <f>IFERROR(VLOOKUP($A9,kkr_batting!$B:$N,COLUMN(T8)-11,FALSE),"")</f>
        <v>100</v>
      </c>
      <c r="U9" s="1">
        <f>IFERROR(VLOOKUP($A9,kkr_batting!$B:$N,COLUMN(U8)-11,FALSE),"")</f>
        <v>0</v>
      </c>
      <c r="V9" s="1">
        <f>IFERROR(VLOOKUP($A9,kkr_batting!$B:$N,COLUMN(V8)-11,FALSE),"")</f>
        <v>0</v>
      </c>
      <c r="W9" s="1">
        <f>IFERROR(VLOOKUP($A9,kkr_batting!$B:$N,COLUMN(W8)-11,FALSE),"")</f>
        <v>0</v>
      </c>
      <c r="X9" s="4">
        <f>IFERROR(VLOOKUP($A9,kkr_batting!$B:$N,COLUMN(X8)-11,FALSE),"")</f>
        <v>0</v>
      </c>
      <c r="Y9" s="3">
        <f>IFERROR(VLOOKUP($A9,kkr_bowling!$B:$M,COLUMN(Y8)-23,FALSE),"")</f>
        <v>17</v>
      </c>
      <c r="Z9" s="1">
        <f>IFERROR(VLOOKUP($A9,kkr_bowling!$B:$M,COLUMN(Z8)-23,FALSE),"")</f>
        <v>12</v>
      </c>
      <c r="AA9" s="1">
        <f>IFERROR(VLOOKUP($A9,kkr_bowling!$B:$M,COLUMN(AA8)-23,FALSE),"")</f>
        <v>12</v>
      </c>
      <c r="AB9" s="1">
        <f>IFERROR(VLOOKUP($A9,kkr_bowling!$B:$M,COLUMN(AB8)-23,FALSE),"")</f>
        <v>47</v>
      </c>
      <c r="AC9" s="1">
        <f>IFERROR(VLOOKUP($A9,kkr_bowling!$B:$M,COLUMN(AC8)-23,FALSE),"")</f>
        <v>329</v>
      </c>
      <c r="AD9" s="1" t="str">
        <f>IFERROR(VLOOKUP($A9,kkr_bowling!$B:$M,COLUMN(AD8)-23,FALSE),"")</f>
        <v>22/3</v>
      </c>
      <c r="AE9" s="1">
        <f>IFERROR(VLOOKUP($A9,kkr_bowling!$B:$M,COLUMN(AE8)-23,FALSE),"")</f>
        <v>19.350000000000001</v>
      </c>
      <c r="AF9" s="1">
        <f>IFERROR(VLOOKUP($A9,kkr_bowling!$B:$M,COLUMN(AF8)-23,FALSE),"")</f>
        <v>7</v>
      </c>
      <c r="AG9" s="1">
        <f>IFERROR(VLOOKUP($A9,kkr_bowling!$B:$M,COLUMN(AG8)-23,FALSE),"")</f>
        <v>16.579999999999998</v>
      </c>
      <c r="AH9" s="1">
        <f>IFERROR(VLOOKUP($A9,kkr_bowling!$B:$M,COLUMN(AH8)-23,FALSE),"")</f>
        <v>0</v>
      </c>
      <c r="AI9" s="1">
        <f>IFERROR(VLOOKUP($A9,kkr_bowling!$B:$M,COLUMN(AI8)-23,FALSE),"")</f>
        <v>0</v>
      </c>
      <c r="AJ9" s="23">
        <f t="shared" si="0"/>
        <v>0</v>
      </c>
      <c r="AK9" s="22">
        <f t="shared" si="1"/>
        <v>1.4166666666666667</v>
      </c>
      <c r="AL9" s="22">
        <f t="shared" si="2"/>
        <v>0.16666666666666666</v>
      </c>
      <c r="AM9" s="22">
        <f t="shared" si="3"/>
        <v>37.916666666666671</v>
      </c>
      <c r="AN9" s="22">
        <f t="shared" si="4"/>
        <v>37.916666666666671</v>
      </c>
      <c r="AO9" s="29">
        <f t="shared" si="5"/>
        <v>10.333333333333334</v>
      </c>
      <c r="AP9" s="20">
        <f t="shared" si="6"/>
        <v>16</v>
      </c>
      <c r="AQ9" s="49">
        <f t="shared" si="7"/>
        <v>12</v>
      </c>
      <c r="AR9" s="49" t="str">
        <f t="shared" si="8"/>
        <v>Varun Chakravarthy</v>
      </c>
    </row>
    <row r="10" spans="1:45" x14ac:dyDescent="0.2">
      <c r="A10" s="3" t="s">
        <v>281</v>
      </c>
      <c r="B10" s="1" t="s">
        <v>279</v>
      </c>
      <c r="C10" s="4" t="s">
        <v>68</v>
      </c>
      <c r="D10" s="3">
        <f>IFERROR(VLOOKUP($A10,kkr_mvp!$B:$K,COLUMN(D9)-2,FALSE),"")</f>
        <v>165</v>
      </c>
      <c r="E10" s="1">
        <f>IFERROR(VLOOKUP($A10,kkr_mvp!$B:$K,COLUMN(E9)-2,FALSE),"")</f>
        <v>12</v>
      </c>
      <c r="F10" s="1">
        <f>IFERROR(VLOOKUP($A10,kkr_mvp!$B:$K,COLUMN(F9)-2,FALSE),"")</f>
        <v>0</v>
      </c>
      <c r="G10" s="1">
        <f>IFERROR(VLOOKUP($A10,kkr_mvp!$B:$K,COLUMN(G9)-2,FALSE),"")</f>
        <v>0</v>
      </c>
      <c r="H10" s="1">
        <f>IFERROR(VLOOKUP($A10,kkr_mvp!$B:$K,COLUMN(H9)-2,FALSE),"")</f>
        <v>33</v>
      </c>
      <c r="I10" s="1">
        <f>IFERROR(VLOOKUP($A10,kkr_mvp!$B:$K,COLUMN(I9)-2,FALSE),"")</f>
        <v>20</v>
      </c>
      <c r="J10" s="1">
        <f>IFERROR(VLOOKUP($A10,kkr_mvp!$B:$K,COLUMN(J9)-2,FALSE),"")</f>
        <v>5</v>
      </c>
      <c r="K10" s="1">
        <f>IFERROR(VLOOKUP($A10,kkr_mvp!$B:$K,COLUMN(K9)-2,FALSE),"")</f>
        <v>0</v>
      </c>
      <c r="L10" s="4">
        <f>IFERROR(VLOOKUP($A10,kkr_mvp!$B:$K,COLUMN(L9)-2,FALSE),"")</f>
        <v>0</v>
      </c>
      <c r="M10" s="3">
        <f>IFERROR(VLOOKUP($A10,kkr_batting!$B:$N,COLUMN(M9)-11,FALSE),"")</f>
        <v>375</v>
      </c>
      <c r="N10" s="1">
        <f>IFERROR(VLOOKUP($A10,kkr_batting!$B:$N,COLUMN(N9)-11,FALSE),"")</f>
        <v>12</v>
      </c>
      <c r="O10" s="1">
        <f>IFERROR(VLOOKUP($A10,kkr_batting!$B:$N,COLUMN(O9)-11,FALSE),"")</f>
        <v>11</v>
      </c>
      <c r="P10" s="1">
        <f>IFERROR(VLOOKUP($A10,kkr_batting!$B:$N,COLUMN(P9)-11,FALSE),"")</f>
        <v>1</v>
      </c>
      <c r="Q10" s="1">
        <f>IFERROR(VLOOKUP($A10,kkr_batting!$B:$N,COLUMN(Q9)-11,FALSE),"")</f>
        <v>61</v>
      </c>
      <c r="R10" s="1">
        <f>IFERROR(VLOOKUP($A10,kkr_batting!$B:$N,COLUMN(R9)-11,FALSE),"")</f>
        <v>37.5</v>
      </c>
      <c r="S10" s="1">
        <f>IFERROR(VLOOKUP($A10,kkr_batting!$B:$N,COLUMN(S9)-11,FALSE),"")</f>
        <v>256</v>
      </c>
      <c r="T10" s="1">
        <f>IFERROR(VLOOKUP($A10,kkr_batting!$B:$N,COLUMN(T9)-11,FALSE),"")</f>
        <v>146.47999999999999</v>
      </c>
      <c r="U10" s="1">
        <f>IFERROR(VLOOKUP($A10,kkr_batting!$B:$N,COLUMN(U9)-11,FALSE),"")</f>
        <v>0</v>
      </c>
      <c r="V10" s="1">
        <f>IFERROR(VLOOKUP($A10,kkr_batting!$B:$N,COLUMN(V9)-11,FALSE),"")</f>
        <v>3</v>
      </c>
      <c r="W10" s="1">
        <f>IFERROR(VLOOKUP($A10,kkr_batting!$B:$N,COLUMN(W9)-11,FALSE),"")</f>
        <v>33</v>
      </c>
      <c r="X10" s="4">
        <f>IFERROR(VLOOKUP($A10,kkr_batting!$B:$N,COLUMN(X9)-11,FALSE),"")</f>
        <v>20</v>
      </c>
      <c r="Y10" s="3" t="str">
        <f>IFERROR(VLOOKUP($A10,kkr_bowling!$B:$M,COLUMN(Y9)-23,FALSE),"")</f>
        <v/>
      </c>
      <c r="Z10" s="1" t="str">
        <f>IFERROR(VLOOKUP($A10,kkr_bowling!$B:$M,COLUMN(Z9)-23,FALSE),"")</f>
        <v/>
      </c>
      <c r="AA10" s="1" t="str">
        <f>IFERROR(VLOOKUP($A10,kkr_bowling!$B:$M,COLUMN(AA9)-23,FALSE),"")</f>
        <v/>
      </c>
      <c r="AB10" s="1" t="str">
        <f>IFERROR(VLOOKUP($A10,kkr_bowling!$B:$M,COLUMN(AB9)-23,FALSE),"")</f>
        <v/>
      </c>
      <c r="AC10" s="1" t="str">
        <f>IFERROR(VLOOKUP($A10,kkr_bowling!$B:$M,COLUMN(AC9)-23,FALSE),"")</f>
        <v/>
      </c>
      <c r="AD10" s="1" t="str">
        <f>IFERROR(VLOOKUP($A10,kkr_bowling!$B:$M,COLUMN(AD9)-23,FALSE),"")</f>
        <v/>
      </c>
      <c r="AE10" s="1" t="str">
        <f>IFERROR(VLOOKUP($A10,kkr_bowling!$B:$M,COLUMN(AE9)-23,FALSE),"")</f>
        <v/>
      </c>
      <c r="AF10" s="1" t="str">
        <f>IFERROR(VLOOKUP($A10,kkr_bowling!$B:$M,COLUMN(AF9)-23,FALSE),"")</f>
        <v/>
      </c>
      <c r="AG10" s="1" t="str">
        <f>IFERROR(VLOOKUP($A10,kkr_bowling!$B:$M,COLUMN(AG9)-23,FALSE),"")</f>
        <v/>
      </c>
      <c r="AH10" s="1" t="str">
        <f>IFERROR(VLOOKUP($A10,kkr_bowling!$B:$M,COLUMN(AH9)-23,FALSE),"")</f>
        <v/>
      </c>
      <c r="AI10" s="1" t="str">
        <f>IFERROR(VLOOKUP($A10,kkr_bowling!$B:$M,COLUMN(AI9)-23,FALSE),"")</f>
        <v/>
      </c>
      <c r="AJ10" s="23">
        <f t="shared" si="0"/>
        <v>31.4</v>
      </c>
      <c r="AK10" s="22">
        <f t="shared" si="1"/>
        <v>0</v>
      </c>
      <c r="AL10" s="22">
        <f t="shared" si="2"/>
        <v>0.41666666666666669</v>
      </c>
      <c r="AM10" s="22">
        <f t="shared" si="3"/>
        <v>37.65</v>
      </c>
      <c r="AN10" s="22">
        <f t="shared" si="4"/>
        <v>37.65</v>
      </c>
      <c r="AO10" s="29">
        <f t="shared" si="5"/>
        <v>6</v>
      </c>
      <c r="AP10" s="20">
        <f t="shared" si="6"/>
        <v>3</v>
      </c>
      <c r="AQ10" s="49">
        <f t="shared" si="7"/>
        <v>12</v>
      </c>
      <c r="AR10" s="49" t="str">
        <f t="shared" si="8"/>
        <v>Ajinkya Rahane</v>
      </c>
      <c r="AS10" s="1" t="s">
        <v>213</v>
      </c>
    </row>
    <row r="11" spans="1:45" x14ac:dyDescent="0.2">
      <c r="A11" s="3" t="s">
        <v>287</v>
      </c>
      <c r="B11" s="1" t="s">
        <v>279</v>
      </c>
      <c r="C11" s="4" t="s">
        <v>70</v>
      </c>
      <c r="D11" s="3">
        <f>IFERROR(VLOOKUP($A11,kkr_mvp!$B:$K,COLUMN(D10)-2,FALSE),"")</f>
        <v>154</v>
      </c>
      <c r="E11" s="1">
        <f>IFERROR(VLOOKUP($A11,kkr_mvp!$B:$K,COLUMN(E10)-2,FALSE),"")</f>
        <v>12</v>
      </c>
      <c r="F11" s="1">
        <f>IFERROR(VLOOKUP($A11,kkr_mvp!$B:$K,COLUMN(F10)-2,FALSE),"")</f>
        <v>8</v>
      </c>
      <c r="G11" s="1">
        <f>IFERROR(VLOOKUP($A11,kkr_mvp!$B:$K,COLUMN(G10)-2,FALSE),"")</f>
        <v>27</v>
      </c>
      <c r="H11" s="1">
        <f>IFERROR(VLOOKUP($A11,kkr_mvp!$B:$K,COLUMN(H10)-2,FALSE),"")</f>
        <v>16</v>
      </c>
      <c r="I11" s="1">
        <f>IFERROR(VLOOKUP($A11,kkr_mvp!$B:$K,COLUMN(I10)-2,FALSE),"")</f>
        <v>14</v>
      </c>
      <c r="J11" s="1">
        <f>IFERROR(VLOOKUP($A11,kkr_mvp!$B:$K,COLUMN(J10)-2,FALSE),"")</f>
        <v>4</v>
      </c>
      <c r="K11" s="1">
        <f>IFERROR(VLOOKUP($A11,kkr_mvp!$B:$K,COLUMN(K10)-2,FALSE),"")</f>
        <v>0</v>
      </c>
      <c r="L11" s="4">
        <f>IFERROR(VLOOKUP($A11,kkr_mvp!$B:$K,COLUMN(L10)-2,FALSE),"")</f>
        <v>0</v>
      </c>
      <c r="M11" s="3">
        <f>IFERROR(VLOOKUP($A11,kkr_batting!$B:$N,COLUMN(M10)-11,FALSE),"")</f>
        <v>167</v>
      </c>
      <c r="N11" s="1">
        <f>IFERROR(VLOOKUP($A11,kkr_batting!$B:$N,COLUMN(N10)-11,FALSE),"")</f>
        <v>12</v>
      </c>
      <c r="O11" s="1">
        <f>IFERROR(VLOOKUP($A11,kkr_batting!$B:$N,COLUMN(O10)-11,FALSE),"")</f>
        <v>9</v>
      </c>
      <c r="P11" s="1">
        <f>IFERROR(VLOOKUP($A11,kkr_batting!$B:$N,COLUMN(P10)-11,FALSE),"")</f>
        <v>1</v>
      </c>
      <c r="Q11" s="1" t="str">
        <f>IFERROR(VLOOKUP($A11,kkr_batting!$B:$N,COLUMN(Q10)-11,FALSE),"")</f>
        <v>57*</v>
      </c>
      <c r="R11" s="1">
        <f>IFERROR(VLOOKUP($A11,kkr_batting!$B:$N,COLUMN(R10)-11,FALSE),"")</f>
        <v>20.88</v>
      </c>
      <c r="S11" s="1">
        <f>IFERROR(VLOOKUP($A11,kkr_batting!$B:$N,COLUMN(S10)-11,FALSE),"")</f>
        <v>101</v>
      </c>
      <c r="T11" s="1">
        <f>IFERROR(VLOOKUP($A11,kkr_batting!$B:$N,COLUMN(T10)-11,FALSE),"")</f>
        <v>165.34</v>
      </c>
      <c r="U11" s="1">
        <f>IFERROR(VLOOKUP($A11,kkr_batting!$B:$N,COLUMN(U10)-11,FALSE),"")</f>
        <v>0</v>
      </c>
      <c r="V11" s="1">
        <f>IFERROR(VLOOKUP($A11,kkr_batting!$B:$N,COLUMN(V10)-11,FALSE),"")</f>
        <v>1</v>
      </c>
      <c r="W11" s="1">
        <f>IFERROR(VLOOKUP($A11,kkr_batting!$B:$N,COLUMN(W10)-11,FALSE),"")</f>
        <v>16</v>
      </c>
      <c r="X11" s="4">
        <f>IFERROR(VLOOKUP($A11,kkr_batting!$B:$N,COLUMN(X10)-11,FALSE),"")</f>
        <v>14</v>
      </c>
      <c r="Y11" s="3">
        <f>IFERROR(VLOOKUP($A11,kkr_bowling!$B:$M,COLUMN(Y10)-23,FALSE),"")</f>
        <v>8</v>
      </c>
      <c r="Z11" s="1">
        <f>IFERROR(VLOOKUP($A11,kkr_bowling!$B:$M,COLUMN(Z10)-23,FALSE),"")</f>
        <v>12</v>
      </c>
      <c r="AA11" s="1">
        <f>IFERROR(VLOOKUP($A11,kkr_bowling!$B:$M,COLUMN(AA10)-23,FALSE),"")</f>
        <v>8</v>
      </c>
      <c r="AB11" s="1">
        <f>IFERROR(VLOOKUP($A11,kkr_bowling!$B:$M,COLUMN(AB10)-23,FALSE),"")</f>
        <v>16.100000000000001</v>
      </c>
      <c r="AC11" s="1">
        <f>IFERROR(VLOOKUP($A11,kkr_bowling!$B:$M,COLUMN(AC10)-23,FALSE),"")</f>
        <v>183</v>
      </c>
      <c r="AD11" s="1" t="str">
        <f>IFERROR(VLOOKUP($A11,kkr_bowling!$B:$M,COLUMN(AD10)-23,FALSE),"")</f>
        <v>21/2</v>
      </c>
      <c r="AE11" s="1">
        <f>IFERROR(VLOOKUP($A11,kkr_bowling!$B:$M,COLUMN(AE10)-23,FALSE),"")</f>
        <v>22.87</v>
      </c>
      <c r="AF11" s="1">
        <f>IFERROR(VLOOKUP($A11,kkr_bowling!$B:$M,COLUMN(AF10)-23,FALSE),"")</f>
        <v>11.31</v>
      </c>
      <c r="AG11" s="1">
        <f>IFERROR(VLOOKUP($A11,kkr_bowling!$B:$M,COLUMN(AG10)-23,FALSE),"")</f>
        <v>12.12</v>
      </c>
      <c r="AH11" s="1">
        <f>IFERROR(VLOOKUP($A11,kkr_bowling!$B:$M,COLUMN(AH10)-23,FALSE),"")</f>
        <v>0</v>
      </c>
      <c r="AI11" s="1">
        <f>IFERROR(VLOOKUP($A11,kkr_bowling!$B:$M,COLUMN(AI10)-23,FALSE),"")</f>
        <v>0</v>
      </c>
      <c r="AJ11" s="23">
        <f t="shared" si="0"/>
        <v>13.75</v>
      </c>
      <c r="AK11" s="22">
        <f t="shared" si="1"/>
        <v>0.66666666666666663</v>
      </c>
      <c r="AL11" s="22">
        <f t="shared" si="2"/>
        <v>0.33333333333333331</v>
      </c>
      <c r="AM11" s="22">
        <f t="shared" si="3"/>
        <v>35.416666666666664</v>
      </c>
      <c r="AN11" s="22">
        <f t="shared" si="4"/>
        <v>35.416666666666664</v>
      </c>
      <c r="AO11" s="29">
        <f t="shared" si="5"/>
        <v>8.3333333333333339</v>
      </c>
      <c r="AP11" s="20">
        <f t="shared" si="6"/>
        <v>7</v>
      </c>
      <c r="AQ11" s="49">
        <f t="shared" si="7"/>
        <v>12</v>
      </c>
      <c r="AR11" s="49" t="str">
        <f t="shared" si="8"/>
        <v>Andre Russell</v>
      </c>
    </row>
    <row r="12" spans="1:45" x14ac:dyDescent="0.2">
      <c r="A12" s="3" t="s">
        <v>289</v>
      </c>
      <c r="B12" s="1" t="s">
        <v>279</v>
      </c>
      <c r="C12" s="4" t="s">
        <v>70</v>
      </c>
      <c r="D12" s="3">
        <f>IFERROR(VLOOKUP($A12,kkr_mvp!$B:$K,COLUMN(D11)-2,FALSE),"")</f>
        <v>55</v>
      </c>
      <c r="E12" s="1">
        <f>IFERROR(VLOOKUP($A12,kkr_mvp!$B:$K,COLUMN(E11)-2,FALSE),"")</f>
        <v>6</v>
      </c>
      <c r="F12" s="1">
        <f>IFERROR(VLOOKUP($A12,kkr_mvp!$B:$K,COLUMN(F11)-2,FALSE),"")</f>
        <v>6</v>
      </c>
      <c r="G12" s="1">
        <f>IFERROR(VLOOKUP($A12,kkr_mvp!$B:$K,COLUMN(G11)-2,FALSE),"")</f>
        <v>29</v>
      </c>
      <c r="H12" s="1">
        <f>IFERROR(VLOOKUP($A12,kkr_mvp!$B:$K,COLUMN(H11)-2,FALSE),"")</f>
        <v>0</v>
      </c>
      <c r="I12" s="1">
        <f>IFERROR(VLOOKUP($A12,kkr_mvp!$B:$K,COLUMN(I11)-2,FALSE),"")</f>
        <v>0</v>
      </c>
      <c r="J12" s="1">
        <f>IFERROR(VLOOKUP($A12,kkr_mvp!$B:$K,COLUMN(J11)-2,FALSE),"")</f>
        <v>2</v>
      </c>
      <c r="K12" s="1">
        <f>IFERROR(VLOOKUP($A12,kkr_mvp!$B:$K,COLUMN(K11)-2,FALSE),"")</f>
        <v>0</v>
      </c>
      <c r="L12" s="4">
        <f>IFERROR(VLOOKUP($A12,kkr_mvp!$B:$K,COLUMN(L11)-2,FALSE),"")</f>
        <v>0</v>
      </c>
      <c r="M12" s="3">
        <f>IFERROR(VLOOKUP($A12,kkr_batting!$B:$N,COLUMN(M11)-11,FALSE),"")</f>
        <v>5</v>
      </c>
      <c r="N12" s="1">
        <f>IFERROR(VLOOKUP($A12,kkr_batting!$B:$N,COLUMN(N11)-11,FALSE),"")</f>
        <v>6</v>
      </c>
      <c r="O12" s="1">
        <f>IFERROR(VLOOKUP($A12,kkr_batting!$B:$N,COLUMN(O11)-11,FALSE),"")</f>
        <v>2</v>
      </c>
      <c r="P12" s="1">
        <f>IFERROR(VLOOKUP($A12,kkr_batting!$B:$N,COLUMN(P11)-11,FALSE),"")</f>
        <v>0</v>
      </c>
      <c r="Q12" s="1">
        <f>IFERROR(VLOOKUP($A12,kkr_batting!$B:$N,COLUMN(Q11)-11,FALSE),"")</f>
        <v>5</v>
      </c>
      <c r="R12" s="1">
        <f>IFERROR(VLOOKUP($A12,kkr_batting!$B:$N,COLUMN(R11)-11,FALSE),"")</f>
        <v>2.5</v>
      </c>
      <c r="S12" s="1">
        <f>IFERROR(VLOOKUP($A12,kkr_batting!$B:$N,COLUMN(S11)-11,FALSE),"")</f>
        <v>14</v>
      </c>
      <c r="T12" s="1">
        <f>IFERROR(VLOOKUP($A12,kkr_batting!$B:$N,COLUMN(T11)-11,FALSE),"")</f>
        <v>35.71</v>
      </c>
      <c r="U12" s="1">
        <f>IFERROR(VLOOKUP($A12,kkr_batting!$B:$N,COLUMN(U11)-11,FALSE),"")</f>
        <v>0</v>
      </c>
      <c r="V12" s="1">
        <f>IFERROR(VLOOKUP($A12,kkr_batting!$B:$N,COLUMN(V11)-11,FALSE),"")</f>
        <v>0</v>
      </c>
      <c r="W12" s="1">
        <f>IFERROR(VLOOKUP($A12,kkr_batting!$B:$N,COLUMN(W11)-11,FALSE),"")</f>
        <v>0</v>
      </c>
      <c r="X12" s="4">
        <f>IFERROR(VLOOKUP($A12,kkr_batting!$B:$N,COLUMN(X11)-11,FALSE),"")</f>
        <v>0</v>
      </c>
      <c r="Y12" s="3">
        <f>IFERROR(VLOOKUP($A12,kkr_bowling!$B:$M,COLUMN(Y11)-23,FALSE),"")</f>
        <v>6</v>
      </c>
      <c r="Z12" s="1">
        <f>IFERROR(VLOOKUP($A12,kkr_bowling!$B:$M,COLUMN(Z11)-23,FALSE),"")</f>
        <v>6</v>
      </c>
      <c r="AA12" s="1">
        <f>IFERROR(VLOOKUP($A12,kkr_bowling!$B:$M,COLUMN(AA11)-23,FALSE),"")</f>
        <v>5</v>
      </c>
      <c r="AB12" s="1">
        <f>IFERROR(VLOOKUP($A12,kkr_bowling!$B:$M,COLUMN(AB11)-23,FALSE),"")</f>
        <v>16</v>
      </c>
      <c r="AC12" s="1">
        <f>IFERROR(VLOOKUP($A12,kkr_bowling!$B:$M,COLUMN(AC11)-23,FALSE),"")</f>
        <v>136</v>
      </c>
      <c r="AD12" s="1" t="str">
        <f>IFERROR(VLOOKUP($A12,kkr_bowling!$B:$M,COLUMN(AD11)-23,FALSE),"")</f>
        <v>23/2</v>
      </c>
      <c r="AE12" s="1">
        <f>IFERROR(VLOOKUP($A12,kkr_bowling!$B:$M,COLUMN(AE11)-23,FALSE),"")</f>
        <v>22.66</v>
      </c>
      <c r="AF12" s="1">
        <f>IFERROR(VLOOKUP($A12,kkr_bowling!$B:$M,COLUMN(AF11)-23,FALSE),"")</f>
        <v>8.5</v>
      </c>
      <c r="AG12" s="1">
        <f>IFERROR(VLOOKUP($A12,kkr_bowling!$B:$M,COLUMN(AG11)-23,FALSE),"")</f>
        <v>16</v>
      </c>
      <c r="AH12" s="1">
        <f>IFERROR(VLOOKUP($A12,kkr_bowling!$B:$M,COLUMN(AH11)-23,FALSE),"")</f>
        <v>0</v>
      </c>
      <c r="AI12" s="1">
        <f>IFERROR(VLOOKUP($A12,kkr_bowling!$B:$M,COLUMN(AI11)-23,FALSE),"")</f>
        <v>0</v>
      </c>
      <c r="AJ12" s="23">
        <f t="shared" si="0"/>
        <v>0</v>
      </c>
      <c r="AK12" s="22">
        <f t="shared" si="1"/>
        <v>1</v>
      </c>
      <c r="AL12" s="22">
        <f t="shared" si="2"/>
        <v>0.33333333333333331</v>
      </c>
      <c r="AM12" s="22">
        <f t="shared" si="3"/>
        <v>30</v>
      </c>
      <c r="AN12" s="22">
        <f t="shared" si="4"/>
        <v>30</v>
      </c>
      <c r="AO12" s="29">
        <f t="shared" si="5"/>
        <v>9.3333333333333339</v>
      </c>
      <c r="AP12" s="20">
        <f t="shared" si="6"/>
        <v>14</v>
      </c>
      <c r="AQ12" s="49">
        <f t="shared" si="7"/>
        <v>6</v>
      </c>
      <c r="AR12" s="49" t="str">
        <f t="shared" si="8"/>
        <v>Moeen Ali</v>
      </c>
    </row>
    <row r="13" spans="1:45" x14ac:dyDescent="0.2">
      <c r="A13" s="3" t="s">
        <v>284</v>
      </c>
      <c r="B13" s="1" t="s">
        <v>279</v>
      </c>
      <c r="C13" s="4" t="s">
        <v>68</v>
      </c>
      <c r="D13" s="3">
        <f>IFERROR(VLOOKUP($A13,kkr_mvp!$B:$K,COLUMN(D12)-2,FALSE),"")</f>
        <v>105.5</v>
      </c>
      <c r="E13" s="1">
        <f>IFERROR(VLOOKUP($A13,kkr_mvp!$B:$K,COLUMN(E12)-2,FALSE),"")</f>
        <v>11</v>
      </c>
      <c r="F13" s="1">
        <f>IFERROR(VLOOKUP($A13,kkr_mvp!$B:$K,COLUMN(F12)-2,FALSE),"")</f>
        <v>0</v>
      </c>
      <c r="G13" s="1">
        <f>IFERROR(VLOOKUP($A13,kkr_mvp!$B:$K,COLUMN(G12)-2,FALSE),"")</f>
        <v>0</v>
      </c>
      <c r="H13" s="1">
        <f>IFERROR(VLOOKUP($A13,kkr_mvp!$B:$K,COLUMN(H12)-2,FALSE),"")</f>
        <v>29</v>
      </c>
      <c r="I13" s="1">
        <f>IFERROR(VLOOKUP($A13,kkr_mvp!$B:$K,COLUMN(I12)-2,FALSE),"")</f>
        <v>8</v>
      </c>
      <c r="J13" s="1">
        <f>IFERROR(VLOOKUP($A13,kkr_mvp!$B:$K,COLUMN(J12)-2,FALSE),"")</f>
        <v>2</v>
      </c>
      <c r="K13" s="1">
        <f>IFERROR(VLOOKUP($A13,kkr_mvp!$B:$K,COLUMN(K12)-2,FALSE),"")</f>
        <v>0</v>
      </c>
      <c r="L13" s="4">
        <f>IFERROR(VLOOKUP($A13,kkr_mvp!$B:$K,COLUMN(L12)-2,FALSE),"")</f>
        <v>0</v>
      </c>
      <c r="M13" s="3">
        <f>IFERROR(VLOOKUP($A13,kkr_batting!$B:$N,COLUMN(M12)-11,FALSE),"")</f>
        <v>286</v>
      </c>
      <c r="N13" s="1">
        <f>IFERROR(VLOOKUP($A13,kkr_batting!$B:$N,COLUMN(N12)-11,FALSE),"")</f>
        <v>11</v>
      </c>
      <c r="O13" s="1">
        <f>IFERROR(VLOOKUP($A13,kkr_batting!$B:$N,COLUMN(O12)-11,FALSE),"")</f>
        <v>10</v>
      </c>
      <c r="P13" s="1">
        <f>IFERROR(VLOOKUP($A13,kkr_batting!$B:$N,COLUMN(P12)-11,FALSE),"")</f>
        <v>2</v>
      </c>
      <c r="Q13" s="1">
        <f>IFERROR(VLOOKUP($A13,kkr_batting!$B:$N,COLUMN(Q12)-11,FALSE),"")</f>
        <v>50</v>
      </c>
      <c r="R13" s="1">
        <f>IFERROR(VLOOKUP($A13,kkr_batting!$B:$N,COLUMN(R12)-11,FALSE),"")</f>
        <v>35.75</v>
      </c>
      <c r="S13" s="1">
        <f>IFERROR(VLOOKUP($A13,kkr_batting!$B:$N,COLUMN(S12)-11,FALSE),"")</f>
        <v>197</v>
      </c>
      <c r="T13" s="1">
        <f>IFERROR(VLOOKUP($A13,kkr_batting!$B:$N,COLUMN(T12)-11,FALSE),"")</f>
        <v>145.16999999999999</v>
      </c>
      <c r="U13" s="1">
        <f>IFERROR(VLOOKUP($A13,kkr_batting!$B:$N,COLUMN(U12)-11,FALSE),"")</f>
        <v>0</v>
      </c>
      <c r="V13" s="1">
        <f>IFERROR(VLOOKUP($A13,kkr_batting!$B:$N,COLUMN(V12)-11,FALSE),"")</f>
        <v>1</v>
      </c>
      <c r="W13" s="1">
        <f>IFERROR(VLOOKUP($A13,kkr_batting!$B:$N,COLUMN(W12)-11,FALSE),"")</f>
        <v>29</v>
      </c>
      <c r="X13" s="4">
        <f>IFERROR(VLOOKUP($A13,kkr_batting!$B:$N,COLUMN(X12)-11,FALSE),"")</f>
        <v>8</v>
      </c>
      <c r="Y13" s="3" t="str">
        <f>IFERROR(VLOOKUP($A13,kkr_bowling!$B:$M,COLUMN(Y12)-23,FALSE),"")</f>
        <v/>
      </c>
      <c r="Z13" s="1" t="str">
        <f>IFERROR(VLOOKUP($A13,kkr_bowling!$B:$M,COLUMN(Z12)-23,FALSE),"")</f>
        <v/>
      </c>
      <c r="AA13" s="1" t="str">
        <f>IFERROR(VLOOKUP($A13,kkr_bowling!$B:$M,COLUMN(AA12)-23,FALSE),"")</f>
        <v/>
      </c>
      <c r="AB13" s="1" t="str">
        <f>IFERROR(VLOOKUP($A13,kkr_bowling!$B:$M,COLUMN(AB12)-23,FALSE),"")</f>
        <v/>
      </c>
      <c r="AC13" s="1" t="str">
        <f>IFERROR(VLOOKUP($A13,kkr_bowling!$B:$M,COLUMN(AC12)-23,FALSE),"")</f>
        <v/>
      </c>
      <c r="AD13" s="1" t="str">
        <f>IFERROR(VLOOKUP($A13,kkr_bowling!$B:$M,COLUMN(AD12)-23,FALSE),"")</f>
        <v/>
      </c>
      <c r="AE13" s="1" t="str">
        <f>IFERROR(VLOOKUP($A13,kkr_bowling!$B:$M,COLUMN(AE12)-23,FALSE),"")</f>
        <v/>
      </c>
      <c r="AF13" s="1" t="str">
        <f>IFERROR(VLOOKUP($A13,kkr_bowling!$B:$M,COLUMN(AF12)-23,FALSE),"")</f>
        <v/>
      </c>
      <c r="AG13" s="1" t="str">
        <f>IFERROR(VLOOKUP($A13,kkr_bowling!$B:$M,COLUMN(AG12)-23,FALSE),"")</f>
        <v/>
      </c>
      <c r="AH13" s="1" t="str">
        <f>IFERROR(VLOOKUP($A13,kkr_bowling!$B:$M,COLUMN(AH12)-23,FALSE),"")</f>
        <v/>
      </c>
      <c r="AI13" s="1" t="str">
        <f>IFERROR(VLOOKUP($A13,kkr_bowling!$B:$M,COLUMN(AI12)-23,FALSE),"")</f>
        <v/>
      </c>
      <c r="AJ13" s="23">
        <f t="shared" si="0"/>
        <v>26.222222222222221</v>
      </c>
      <c r="AK13" s="22">
        <f t="shared" si="1"/>
        <v>0</v>
      </c>
      <c r="AL13" s="22">
        <f t="shared" si="2"/>
        <v>0.18181818181818182</v>
      </c>
      <c r="AM13" s="22">
        <f t="shared" si="3"/>
        <v>28.949494949494948</v>
      </c>
      <c r="AN13" s="22">
        <f t="shared" si="4"/>
        <v>28.949494949494948</v>
      </c>
      <c r="AO13" s="29">
        <f t="shared" si="5"/>
        <v>9</v>
      </c>
      <c r="AP13" s="20">
        <f t="shared" si="6"/>
        <v>13</v>
      </c>
      <c r="AQ13" s="49">
        <f t="shared" si="7"/>
        <v>11</v>
      </c>
      <c r="AR13" s="49" t="str">
        <f t="shared" si="8"/>
        <v>Angkrish Raghuvanshi</v>
      </c>
    </row>
    <row r="14" spans="1:45" x14ac:dyDescent="0.2">
      <c r="A14" s="3" t="s">
        <v>286</v>
      </c>
      <c r="B14" s="1" t="s">
        <v>279</v>
      </c>
      <c r="C14" s="4" t="s">
        <v>68</v>
      </c>
      <c r="D14" s="3">
        <f>IFERROR(VLOOKUP($A14,kkr_mvp!$B:$K,COLUMN(D13)-2,FALSE),"")</f>
        <v>103</v>
      </c>
      <c r="E14" s="1">
        <f>IFERROR(VLOOKUP($A14,kkr_mvp!$B:$K,COLUMN(E13)-2,FALSE),"")</f>
        <v>12</v>
      </c>
      <c r="F14" s="1">
        <f>IFERROR(VLOOKUP($A14,kkr_mvp!$B:$K,COLUMN(F13)-2,FALSE),"")</f>
        <v>0</v>
      </c>
      <c r="G14" s="1">
        <f>IFERROR(VLOOKUP($A14,kkr_mvp!$B:$K,COLUMN(G13)-2,FALSE),"")</f>
        <v>0</v>
      </c>
      <c r="H14" s="1">
        <f>IFERROR(VLOOKUP($A14,kkr_mvp!$B:$K,COLUMN(H13)-2,FALSE),"")</f>
        <v>20</v>
      </c>
      <c r="I14" s="1">
        <f>IFERROR(VLOOKUP($A14,kkr_mvp!$B:$K,COLUMN(I13)-2,FALSE),"")</f>
        <v>9</v>
      </c>
      <c r="J14" s="1">
        <f>IFERROR(VLOOKUP($A14,kkr_mvp!$B:$K,COLUMN(J13)-2,FALSE),"")</f>
        <v>8</v>
      </c>
      <c r="K14" s="1">
        <f>IFERROR(VLOOKUP($A14,kkr_mvp!$B:$K,COLUMN(K13)-2,FALSE),"")</f>
        <v>1.5</v>
      </c>
      <c r="L14" s="4">
        <f>IFERROR(VLOOKUP($A14,kkr_mvp!$B:$K,COLUMN(L13)-2,FALSE),"")</f>
        <v>0</v>
      </c>
      <c r="M14" s="3">
        <f>IFERROR(VLOOKUP($A14,kkr_batting!$B:$N,COLUMN(M13)-11,FALSE),"")</f>
        <v>197</v>
      </c>
      <c r="N14" s="1">
        <f>IFERROR(VLOOKUP($A14,kkr_batting!$B:$N,COLUMN(N13)-11,FALSE),"")</f>
        <v>12</v>
      </c>
      <c r="O14" s="1">
        <f>IFERROR(VLOOKUP($A14,kkr_batting!$B:$N,COLUMN(O13)-11,FALSE),"")</f>
        <v>10</v>
      </c>
      <c r="P14" s="1">
        <f>IFERROR(VLOOKUP($A14,kkr_batting!$B:$N,COLUMN(P13)-11,FALSE),"")</f>
        <v>4</v>
      </c>
      <c r="Q14" s="1" t="str">
        <f>IFERROR(VLOOKUP($A14,kkr_batting!$B:$N,COLUMN(Q13)-11,FALSE),"")</f>
        <v>38*</v>
      </c>
      <c r="R14" s="1">
        <f>IFERROR(VLOOKUP($A14,kkr_batting!$B:$N,COLUMN(R13)-11,FALSE),"")</f>
        <v>32.83</v>
      </c>
      <c r="S14" s="1">
        <f>IFERROR(VLOOKUP($A14,kkr_batting!$B:$N,COLUMN(S13)-11,FALSE),"")</f>
        <v>128</v>
      </c>
      <c r="T14" s="1">
        <f>IFERROR(VLOOKUP($A14,kkr_batting!$B:$N,COLUMN(T13)-11,FALSE),"")</f>
        <v>153.9</v>
      </c>
      <c r="U14" s="1">
        <f>IFERROR(VLOOKUP($A14,kkr_batting!$B:$N,COLUMN(U13)-11,FALSE),"")</f>
        <v>0</v>
      </c>
      <c r="V14" s="1">
        <f>IFERROR(VLOOKUP($A14,kkr_batting!$B:$N,COLUMN(V13)-11,FALSE),"")</f>
        <v>0</v>
      </c>
      <c r="W14" s="1">
        <f>IFERROR(VLOOKUP($A14,kkr_batting!$B:$N,COLUMN(W13)-11,FALSE),"")</f>
        <v>20</v>
      </c>
      <c r="X14" s="4">
        <f>IFERROR(VLOOKUP($A14,kkr_batting!$B:$N,COLUMN(X13)-11,FALSE),"")</f>
        <v>9</v>
      </c>
      <c r="Y14" s="3" t="str">
        <f>IFERROR(VLOOKUP($A14,kkr_bowling!$B:$M,COLUMN(Y13)-23,FALSE),"")</f>
        <v/>
      </c>
      <c r="Z14" s="1" t="str">
        <f>IFERROR(VLOOKUP($A14,kkr_bowling!$B:$M,COLUMN(Z13)-23,FALSE),"")</f>
        <v/>
      </c>
      <c r="AA14" s="1" t="str">
        <f>IFERROR(VLOOKUP($A14,kkr_bowling!$B:$M,COLUMN(AA13)-23,FALSE),"")</f>
        <v/>
      </c>
      <c r="AB14" s="1" t="str">
        <f>IFERROR(VLOOKUP($A14,kkr_bowling!$B:$M,COLUMN(AB13)-23,FALSE),"")</f>
        <v/>
      </c>
      <c r="AC14" s="1" t="str">
        <f>IFERROR(VLOOKUP($A14,kkr_bowling!$B:$M,COLUMN(AC13)-23,FALSE),"")</f>
        <v/>
      </c>
      <c r="AD14" s="1" t="str">
        <f>IFERROR(VLOOKUP($A14,kkr_bowling!$B:$M,COLUMN(AD13)-23,FALSE),"")</f>
        <v/>
      </c>
      <c r="AE14" s="1" t="str">
        <f>IFERROR(VLOOKUP($A14,kkr_bowling!$B:$M,COLUMN(AE13)-23,FALSE),"")</f>
        <v/>
      </c>
      <c r="AF14" s="1" t="str">
        <f>IFERROR(VLOOKUP($A14,kkr_bowling!$B:$M,COLUMN(AF13)-23,FALSE),"")</f>
        <v/>
      </c>
      <c r="AG14" s="1" t="str">
        <f>IFERROR(VLOOKUP($A14,kkr_bowling!$B:$M,COLUMN(AG13)-23,FALSE),"")</f>
        <v/>
      </c>
      <c r="AH14" s="1" t="str">
        <f>IFERROR(VLOOKUP($A14,kkr_bowling!$B:$M,COLUMN(AH13)-23,FALSE),"")</f>
        <v/>
      </c>
      <c r="AI14" s="1" t="str">
        <f>IFERROR(VLOOKUP($A14,kkr_bowling!$B:$M,COLUMN(AI13)-23,FALSE),"")</f>
        <v/>
      </c>
      <c r="AJ14" s="23">
        <f t="shared" si="0"/>
        <v>17.666666666666668</v>
      </c>
      <c r="AK14" s="22">
        <f t="shared" si="1"/>
        <v>0</v>
      </c>
      <c r="AL14" s="22">
        <f t="shared" si="2"/>
        <v>0.66666666666666663</v>
      </c>
      <c r="AM14" s="22">
        <f t="shared" si="3"/>
        <v>27.666666666666668</v>
      </c>
      <c r="AN14" s="22">
        <f t="shared" si="4"/>
        <v>29.541666666666668</v>
      </c>
      <c r="AO14" s="29">
        <f t="shared" si="5"/>
        <v>5.333333333333333</v>
      </c>
      <c r="AP14" s="20">
        <f t="shared" si="6"/>
        <v>1</v>
      </c>
      <c r="AQ14" s="49">
        <f t="shared" si="7"/>
        <v>12</v>
      </c>
      <c r="AR14" s="49" t="str">
        <f t="shared" si="8"/>
        <v>Rinku Singh</v>
      </c>
    </row>
    <row r="15" spans="1:45" x14ac:dyDescent="0.2">
      <c r="A15" s="3" t="s">
        <v>291</v>
      </c>
      <c r="B15" s="1" t="s">
        <v>279</v>
      </c>
      <c r="C15" s="4" t="s">
        <v>69</v>
      </c>
      <c r="D15" s="3">
        <f>IFERROR(VLOOKUP($A15,kkr_mvp!$B:$K,COLUMN(D14)-2,FALSE),"")</f>
        <v>13.5</v>
      </c>
      <c r="E15" s="1">
        <f>IFERROR(VLOOKUP($A15,kkr_mvp!$B:$K,COLUMN(E14)-2,FALSE),"")</f>
        <v>1</v>
      </c>
      <c r="F15" s="1">
        <f>IFERROR(VLOOKUP($A15,kkr_mvp!$B:$K,COLUMN(F14)-2,FALSE),"")</f>
        <v>1</v>
      </c>
      <c r="G15" s="1">
        <f>IFERROR(VLOOKUP($A15,kkr_mvp!$B:$K,COLUMN(G14)-2,FALSE),"")</f>
        <v>10</v>
      </c>
      <c r="H15" s="1">
        <f>IFERROR(VLOOKUP($A15,kkr_mvp!$B:$K,COLUMN(H14)-2,FALSE),"")</f>
        <v>0</v>
      </c>
      <c r="I15" s="1">
        <f>IFERROR(VLOOKUP($A15,kkr_mvp!$B:$K,COLUMN(I14)-2,FALSE),"")</f>
        <v>0</v>
      </c>
      <c r="J15" s="1">
        <f>IFERROR(VLOOKUP($A15,kkr_mvp!$B:$K,COLUMN(J14)-2,FALSE),"")</f>
        <v>0</v>
      </c>
      <c r="K15" s="1">
        <f>IFERROR(VLOOKUP($A15,kkr_mvp!$B:$K,COLUMN(K14)-2,FALSE),"")</f>
        <v>0</v>
      </c>
      <c r="L15" s="4">
        <f>IFERROR(VLOOKUP($A15,kkr_mvp!$B:$K,COLUMN(L14)-2,FALSE),"")</f>
        <v>0</v>
      </c>
      <c r="M15" s="3" t="str">
        <f>IFERROR(VLOOKUP($A15,kkr_batting!$B:$N,COLUMN(M14)-11,FALSE),"")</f>
        <v/>
      </c>
      <c r="N15" s="1" t="str">
        <f>IFERROR(VLOOKUP($A15,kkr_batting!$B:$N,COLUMN(N14)-11,FALSE),"")</f>
        <v/>
      </c>
      <c r="O15" s="1" t="str">
        <f>IFERROR(VLOOKUP($A15,kkr_batting!$B:$N,COLUMN(O14)-11,FALSE),"")</f>
        <v/>
      </c>
      <c r="P15" s="1" t="str">
        <f>IFERROR(VLOOKUP($A15,kkr_batting!$B:$N,COLUMN(P14)-11,FALSE),"")</f>
        <v/>
      </c>
      <c r="Q15" s="1" t="str">
        <f>IFERROR(VLOOKUP($A15,kkr_batting!$B:$N,COLUMN(Q14)-11,FALSE),"")</f>
        <v/>
      </c>
      <c r="R15" s="1" t="str">
        <f>IFERROR(VLOOKUP($A15,kkr_batting!$B:$N,COLUMN(R14)-11,FALSE),"")</f>
        <v/>
      </c>
      <c r="S15" s="1" t="str">
        <f>IFERROR(VLOOKUP($A15,kkr_batting!$B:$N,COLUMN(S14)-11,FALSE),"")</f>
        <v/>
      </c>
      <c r="T15" s="1" t="str">
        <f>IFERROR(VLOOKUP($A15,kkr_batting!$B:$N,COLUMN(T14)-11,FALSE),"")</f>
        <v/>
      </c>
      <c r="U15" s="1" t="str">
        <f>IFERROR(VLOOKUP($A15,kkr_batting!$B:$N,COLUMN(U14)-11,FALSE),"")</f>
        <v/>
      </c>
      <c r="V15" s="1" t="str">
        <f>IFERROR(VLOOKUP($A15,kkr_batting!$B:$N,COLUMN(V14)-11,FALSE),"")</f>
        <v/>
      </c>
      <c r="W15" s="1" t="str">
        <f>IFERROR(VLOOKUP($A15,kkr_batting!$B:$N,COLUMN(W14)-11,FALSE),"")</f>
        <v/>
      </c>
      <c r="X15" s="4" t="str">
        <f>IFERROR(VLOOKUP($A15,kkr_batting!$B:$N,COLUMN(X14)-11,FALSE),"")</f>
        <v/>
      </c>
      <c r="Y15" s="3">
        <f>IFERROR(VLOOKUP($A15,kkr_bowling!$B:$M,COLUMN(Y14)-23,FALSE),"")</f>
        <v>1</v>
      </c>
      <c r="Z15" s="1">
        <f>IFERROR(VLOOKUP($A15,kkr_bowling!$B:$M,COLUMN(Z14)-23,FALSE),"")</f>
        <v>1</v>
      </c>
      <c r="AA15" s="1">
        <f>IFERROR(VLOOKUP($A15,kkr_bowling!$B:$M,COLUMN(AA14)-23,FALSE),"")</f>
        <v>1</v>
      </c>
      <c r="AB15" s="1">
        <f>IFERROR(VLOOKUP($A15,kkr_bowling!$B:$M,COLUMN(AB14)-23,FALSE),"")</f>
        <v>3</v>
      </c>
      <c r="AC15" s="1">
        <f>IFERROR(VLOOKUP($A15,kkr_bowling!$B:$M,COLUMN(AC14)-23,FALSE),"")</f>
        <v>23</v>
      </c>
      <c r="AD15" s="1" t="str">
        <f>IFERROR(VLOOKUP($A15,kkr_bowling!$B:$M,COLUMN(AD14)-23,FALSE),"")</f>
        <v>23/1</v>
      </c>
      <c r="AE15" s="1">
        <f>IFERROR(VLOOKUP($A15,kkr_bowling!$B:$M,COLUMN(AE14)-23,FALSE),"")</f>
        <v>23</v>
      </c>
      <c r="AF15" s="1">
        <f>IFERROR(VLOOKUP($A15,kkr_bowling!$B:$M,COLUMN(AF14)-23,FALSE),"")</f>
        <v>7.66</v>
      </c>
      <c r="AG15" s="1">
        <f>IFERROR(VLOOKUP($A15,kkr_bowling!$B:$M,COLUMN(AG14)-23,FALSE),"")</f>
        <v>18</v>
      </c>
      <c r="AH15" s="1">
        <f>IFERROR(VLOOKUP($A15,kkr_bowling!$B:$M,COLUMN(AH14)-23,FALSE),"")</f>
        <v>0</v>
      </c>
      <c r="AI15" s="1">
        <f>IFERROR(VLOOKUP($A15,kkr_bowling!$B:$M,COLUMN(AI14)-23,FALSE),"")</f>
        <v>0</v>
      </c>
      <c r="AJ15" s="23">
        <f t="shared" si="0"/>
        <v>0</v>
      </c>
      <c r="AK15" s="22">
        <f t="shared" si="1"/>
        <v>1</v>
      </c>
      <c r="AL15" s="22">
        <f t="shared" si="2"/>
        <v>0</v>
      </c>
      <c r="AM15" s="22">
        <f t="shared" si="3"/>
        <v>25</v>
      </c>
      <c r="AN15" s="22">
        <f t="shared" si="4"/>
        <v>25</v>
      </c>
      <c r="AO15" s="29">
        <f t="shared" si="5"/>
        <v>11.333333333333334</v>
      </c>
      <c r="AP15" s="20">
        <f t="shared" si="6"/>
        <v>17</v>
      </c>
      <c r="AQ15" s="49">
        <f t="shared" si="7"/>
        <v>1</v>
      </c>
      <c r="AR15" s="49" t="str">
        <f t="shared" si="8"/>
        <v>Anrich Nortje</v>
      </c>
    </row>
    <row r="16" spans="1:45" x14ac:dyDescent="0.2">
      <c r="A16" s="3" t="s">
        <v>285</v>
      </c>
      <c r="B16" s="1" t="s">
        <v>279</v>
      </c>
      <c r="C16" s="4" t="s">
        <v>70</v>
      </c>
      <c r="D16" s="3">
        <f>IFERROR(VLOOKUP($A16,kkr_mvp!$B:$K,COLUMN(D15)-2,FALSE),"")</f>
        <v>63</v>
      </c>
      <c r="E16" s="1">
        <f>IFERROR(VLOOKUP($A16,kkr_mvp!$B:$K,COLUMN(E15)-2,FALSE),"")</f>
        <v>11</v>
      </c>
      <c r="F16" s="1">
        <f>IFERROR(VLOOKUP($A16,kkr_mvp!$B:$K,COLUMN(F15)-2,FALSE),"")</f>
        <v>0</v>
      </c>
      <c r="G16" s="1">
        <f>IFERROR(VLOOKUP($A16,kkr_mvp!$B:$K,COLUMN(G15)-2,FALSE),"")</f>
        <v>0</v>
      </c>
      <c r="H16" s="1">
        <f>IFERROR(VLOOKUP($A16,kkr_mvp!$B:$K,COLUMN(H15)-2,FALSE),"")</f>
        <v>15</v>
      </c>
      <c r="I16" s="1">
        <f>IFERROR(VLOOKUP($A16,kkr_mvp!$B:$K,COLUMN(I15)-2,FALSE),"")</f>
        <v>4</v>
      </c>
      <c r="J16" s="1">
        <f>IFERROR(VLOOKUP($A16,kkr_mvp!$B:$K,COLUMN(J15)-2,FALSE),"")</f>
        <v>4</v>
      </c>
      <c r="K16" s="1">
        <f>IFERROR(VLOOKUP($A16,kkr_mvp!$B:$K,COLUMN(K15)-2,FALSE),"")</f>
        <v>1.5</v>
      </c>
      <c r="L16" s="4">
        <f>IFERROR(VLOOKUP($A16,kkr_mvp!$B:$K,COLUMN(L15)-2,FALSE),"")</f>
        <v>0</v>
      </c>
      <c r="M16" s="3">
        <f>IFERROR(VLOOKUP($A16,kkr_batting!$B:$N,COLUMN(M15)-11,FALSE),"")</f>
        <v>142</v>
      </c>
      <c r="N16" s="1">
        <f>IFERROR(VLOOKUP($A16,kkr_batting!$B:$N,COLUMN(N15)-11,FALSE),"")</f>
        <v>11</v>
      </c>
      <c r="O16" s="1">
        <f>IFERROR(VLOOKUP($A16,kkr_batting!$B:$N,COLUMN(O15)-11,FALSE),"")</f>
        <v>7</v>
      </c>
      <c r="P16" s="1">
        <f>IFERROR(VLOOKUP($A16,kkr_batting!$B:$N,COLUMN(P15)-11,FALSE),"")</f>
        <v>0</v>
      </c>
      <c r="Q16" s="1">
        <f>IFERROR(VLOOKUP($A16,kkr_batting!$B:$N,COLUMN(Q15)-11,FALSE),"")</f>
        <v>60</v>
      </c>
      <c r="R16" s="1">
        <f>IFERROR(VLOOKUP($A16,kkr_batting!$B:$N,COLUMN(R15)-11,FALSE),"")</f>
        <v>20.29</v>
      </c>
      <c r="S16" s="1">
        <f>IFERROR(VLOOKUP($A16,kkr_batting!$B:$N,COLUMN(S15)-11,FALSE),"")</f>
        <v>102</v>
      </c>
      <c r="T16" s="1">
        <f>IFERROR(VLOOKUP($A16,kkr_batting!$B:$N,COLUMN(T15)-11,FALSE),"")</f>
        <v>139.21</v>
      </c>
      <c r="U16" s="1">
        <f>IFERROR(VLOOKUP($A16,kkr_batting!$B:$N,COLUMN(U15)-11,FALSE),"")</f>
        <v>0</v>
      </c>
      <c r="V16" s="1">
        <f>IFERROR(VLOOKUP($A16,kkr_batting!$B:$N,COLUMN(V15)-11,FALSE),"")</f>
        <v>1</v>
      </c>
      <c r="W16" s="1">
        <f>IFERROR(VLOOKUP($A16,kkr_batting!$B:$N,COLUMN(W15)-11,FALSE),"")</f>
        <v>15</v>
      </c>
      <c r="X16" s="4">
        <f>IFERROR(VLOOKUP($A16,kkr_batting!$B:$N,COLUMN(X15)-11,FALSE),"")</f>
        <v>4</v>
      </c>
      <c r="Y16" s="3" t="str">
        <f>IFERROR(VLOOKUP($A16,kkr_bowling!$B:$M,COLUMN(Y15)-23,FALSE),"")</f>
        <v/>
      </c>
      <c r="Z16" s="1" t="str">
        <f>IFERROR(VLOOKUP($A16,kkr_bowling!$B:$M,COLUMN(Z15)-23,FALSE),"")</f>
        <v/>
      </c>
      <c r="AA16" s="1" t="str">
        <f>IFERROR(VLOOKUP($A16,kkr_bowling!$B:$M,COLUMN(AA15)-23,FALSE),"")</f>
        <v/>
      </c>
      <c r="AB16" s="1" t="str">
        <f>IFERROR(VLOOKUP($A16,kkr_bowling!$B:$M,COLUMN(AB15)-23,FALSE),"")</f>
        <v/>
      </c>
      <c r="AC16" s="1" t="str">
        <f>IFERROR(VLOOKUP($A16,kkr_bowling!$B:$M,COLUMN(AC15)-23,FALSE),"")</f>
        <v/>
      </c>
      <c r="AD16" s="1" t="str">
        <f>IFERROR(VLOOKUP($A16,kkr_bowling!$B:$M,COLUMN(AD15)-23,FALSE),"")</f>
        <v/>
      </c>
      <c r="AE16" s="1" t="str">
        <f>IFERROR(VLOOKUP($A16,kkr_bowling!$B:$M,COLUMN(AE15)-23,FALSE),"")</f>
        <v/>
      </c>
      <c r="AF16" s="1" t="str">
        <f>IFERROR(VLOOKUP($A16,kkr_bowling!$B:$M,COLUMN(AF15)-23,FALSE),"")</f>
        <v/>
      </c>
      <c r="AG16" s="1" t="str">
        <f>IFERROR(VLOOKUP($A16,kkr_bowling!$B:$M,COLUMN(AG15)-23,FALSE),"")</f>
        <v/>
      </c>
      <c r="AH16" s="1" t="str">
        <f>IFERROR(VLOOKUP($A16,kkr_bowling!$B:$M,COLUMN(AH15)-23,FALSE),"")</f>
        <v/>
      </c>
      <c r="AI16" s="1" t="str">
        <f>IFERROR(VLOOKUP($A16,kkr_bowling!$B:$M,COLUMN(AI15)-23,FALSE),"")</f>
        <v/>
      </c>
      <c r="AJ16" s="23">
        <f t="shared" si="0"/>
        <v>13.666666666666666</v>
      </c>
      <c r="AK16" s="22">
        <f t="shared" si="1"/>
        <v>0</v>
      </c>
      <c r="AL16" s="22">
        <f t="shared" si="2"/>
        <v>0.36363636363636365</v>
      </c>
      <c r="AM16" s="22">
        <f t="shared" si="3"/>
        <v>19.121212121212121</v>
      </c>
      <c r="AN16" s="22">
        <f t="shared" si="4"/>
        <v>21.166666666666668</v>
      </c>
      <c r="AO16" s="29">
        <f t="shared" si="5"/>
        <v>8.6666666666666661</v>
      </c>
      <c r="AP16" s="20">
        <f t="shared" si="6"/>
        <v>10</v>
      </c>
      <c r="AQ16" s="49">
        <f t="shared" si="7"/>
        <v>11</v>
      </c>
      <c r="AR16" s="49" t="str">
        <f t="shared" si="8"/>
        <v>Venkatesh Iyer</v>
      </c>
    </row>
    <row r="17" spans="1:44" x14ac:dyDescent="0.2">
      <c r="A17" s="3" t="s">
        <v>292</v>
      </c>
      <c r="B17" s="1" t="s">
        <v>279</v>
      </c>
      <c r="C17" s="4" t="s">
        <v>68</v>
      </c>
      <c r="D17" s="3">
        <f>IFERROR(VLOOKUP($A17,kkr_mvp!$B:$K,COLUMN(D16)-2,FALSE),"")</f>
        <v>14.5</v>
      </c>
      <c r="E17" s="1">
        <f>IFERROR(VLOOKUP($A17,kkr_mvp!$B:$K,COLUMN(E16)-2,FALSE),"")</f>
        <v>2</v>
      </c>
      <c r="F17" s="1">
        <f>IFERROR(VLOOKUP($A17,kkr_mvp!$B:$K,COLUMN(F16)-2,FALSE),"")</f>
        <v>0</v>
      </c>
      <c r="G17" s="1">
        <f>IFERROR(VLOOKUP($A17,kkr_mvp!$B:$K,COLUMN(G16)-2,FALSE),"")</f>
        <v>0</v>
      </c>
      <c r="H17" s="1">
        <f>IFERROR(VLOOKUP($A17,kkr_mvp!$B:$K,COLUMN(H16)-2,FALSE),"")</f>
        <v>3</v>
      </c>
      <c r="I17" s="1">
        <f>IFERROR(VLOOKUP($A17,kkr_mvp!$B:$K,COLUMN(I16)-2,FALSE),"")</f>
        <v>2</v>
      </c>
      <c r="J17" s="1">
        <f>IFERROR(VLOOKUP($A17,kkr_mvp!$B:$K,COLUMN(J16)-2,FALSE),"")</f>
        <v>0</v>
      </c>
      <c r="K17" s="1">
        <f>IFERROR(VLOOKUP($A17,kkr_mvp!$B:$K,COLUMN(K16)-2,FALSE),"")</f>
        <v>0</v>
      </c>
      <c r="L17" s="4">
        <f>IFERROR(VLOOKUP($A17,kkr_mvp!$B:$K,COLUMN(L16)-2,FALSE),"")</f>
        <v>0</v>
      </c>
      <c r="M17" s="3">
        <f>IFERROR(VLOOKUP($A17,kkr_batting!$B:$N,COLUMN(M16)-11,FALSE),"")</f>
        <v>55</v>
      </c>
      <c r="N17" s="1">
        <f>IFERROR(VLOOKUP($A17,kkr_batting!$B:$N,COLUMN(N16)-11,FALSE),"")</f>
        <v>2</v>
      </c>
      <c r="O17" s="1">
        <f>IFERROR(VLOOKUP($A17,kkr_batting!$B:$N,COLUMN(O16)-11,FALSE),"")</f>
        <v>2</v>
      </c>
      <c r="P17" s="1">
        <f>IFERROR(VLOOKUP($A17,kkr_batting!$B:$N,COLUMN(P16)-11,FALSE),"")</f>
        <v>1</v>
      </c>
      <c r="Q17" s="1" t="str">
        <f>IFERROR(VLOOKUP($A17,kkr_batting!$B:$N,COLUMN(Q16)-11,FALSE),"")</f>
        <v>36*</v>
      </c>
      <c r="R17" s="1">
        <f>IFERROR(VLOOKUP($A17,kkr_batting!$B:$N,COLUMN(R16)-11,FALSE),"")</f>
        <v>55</v>
      </c>
      <c r="S17" s="1">
        <f>IFERROR(VLOOKUP($A17,kkr_batting!$B:$N,COLUMN(S16)-11,FALSE),"")</f>
        <v>42</v>
      </c>
      <c r="T17" s="1">
        <f>IFERROR(VLOOKUP($A17,kkr_batting!$B:$N,COLUMN(T16)-11,FALSE),"")</f>
        <v>130.94999999999999</v>
      </c>
      <c r="U17" s="1">
        <f>IFERROR(VLOOKUP($A17,kkr_batting!$B:$N,COLUMN(U16)-11,FALSE),"")</f>
        <v>0</v>
      </c>
      <c r="V17" s="1">
        <f>IFERROR(VLOOKUP($A17,kkr_batting!$B:$N,COLUMN(V16)-11,FALSE),"")</f>
        <v>0</v>
      </c>
      <c r="W17" s="1">
        <f>IFERROR(VLOOKUP($A17,kkr_batting!$B:$N,COLUMN(W16)-11,FALSE),"")</f>
        <v>3</v>
      </c>
      <c r="X17" s="4">
        <f>IFERROR(VLOOKUP($A17,kkr_batting!$B:$N,COLUMN(X16)-11,FALSE),"")</f>
        <v>2</v>
      </c>
      <c r="Y17" s="3" t="str">
        <f>IFERROR(VLOOKUP($A17,kkr_bowling!$B:$M,COLUMN(Y16)-23,FALSE),"")</f>
        <v/>
      </c>
      <c r="Z17" s="1" t="str">
        <f>IFERROR(VLOOKUP($A17,kkr_bowling!$B:$M,COLUMN(Z16)-23,FALSE),"")</f>
        <v/>
      </c>
      <c r="AA17" s="1" t="str">
        <f>IFERROR(VLOOKUP($A17,kkr_bowling!$B:$M,COLUMN(AA16)-23,FALSE),"")</f>
        <v/>
      </c>
      <c r="AB17" s="1" t="str">
        <f>IFERROR(VLOOKUP($A17,kkr_bowling!$B:$M,COLUMN(AB16)-23,FALSE),"")</f>
        <v/>
      </c>
      <c r="AC17" s="1" t="str">
        <f>IFERROR(VLOOKUP($A17,kkr_bowling!$B:$M,COLUMN(AC16)-23,FALSE),"")</f>
        <v/>
      </c>
      <c r="AD17" s="1" t="str">
        <f>IFERROR(VLOOKUP($A17,kkr_bowling!$B:$M,COLUMN(AD16)-23,FALSE),"")</f>
        <v/>
      </c>
      <c r="AE17" s="1" t="str">
        <f>IFERROR(VLOOKUP($A17,kkr_bowling!$B:$M,COLUMN(AE16)-23,FALSE),"")</f>
        <v/>
      </c>
      <c r="AF17" s="1" t="str">
        <f>IFERROR(VLOOKUP($A17,kkr_bowling!$B:$M,COLUMN(AF16)-23,FALSE),"")</f>
        <v/>
      </c>
      <c r="AG17" s="1" t="str">
        <f>IFERROR(VLOOKUP($A17,kkr_bowling!$B:$M,COLUMN(AG16)-23,FALSE),"")</f>
        <v/>
      </c>
      <c r="AH17" s="1" t="str">
        <f>IFERROR(VLOOKUP($A17,kkr_bowling!$B:$M,COLUMN(AH16)-23,FALSE),"")</f>
        <v/>
      </c>
      <c r="AI17" s="1" t="str">
        <f>IFERROR(VLOOKUP($A17,kkr_bowling!$B:$M,COLUMN(AI16)-23,FALSE),"")</f>
        <v/>
      </c>
      <c r="AJ17" s="23">
        <f t="shared" si="0"/>
        <v>19</v>
      </c>
      <c r="AK17" s="22">
        <f t="shared" si="1"/>
        <v>0</v>
      </c>
      <c r="AL17" s="22">
        <f t="shared" si="2"/>
        <v>0</v>
      </c>
      <c r="AM17" s="22">
        <f t="shared" si="3"/>
        <v>19</v>
      </c>
      <c r="AN17" s="22">
        <f t="shared" si="4"/>
        <v>19</v>
      </c>
      <c r="AO17" s="29">
        <f t="shared" si="5"/>
        <v>10</v>
      </c>
      <c r="AP17" s="20">
        <f t="shared" si="6"/>
        <v>15</v>
      </c>
      <c r="AQ17" s="49">
        <f t="shared" si="7"/>
        <v>2</v>
      </c>
      <c r="AR17" s="49" t="str">
        <f t="shared" si="8"/>
        <v>Manish Pandey</v>
      </c>
    </row>
    <row r="18" spans="1:44" x14ac:dyDescent="0.2">
      <c r="A18" s="3" t="s">
        <v>297</v>
      </c>
      <c r="B18" s="1" t="s">
        <v>279</v>
      </c>
      <c r="C18" s="4" t="s">
        <v>68</v>
      </c>
      <c r="D18" s="3">
        <f>IFERROR(VLOOKUP($A18,kkr_mvp!$B:$K,COLUMN(D17)-2,FALSE),"")</f>
        <v>40.5</v>
      </c>
      <c r="E18" s="1">
        <f>IFERROR(VLOOKUP($A18,kkr_mvp!$B:$K,COLUMN(E17)-2,FALSE),"")</f>
        <v>5</v>
      </c>
      <c r="F18" s="1">
        <f>IFERROR(VLOOKUP($A18,kkr_mvp!$B:$K,COLUMN(F17)-2,FALSE),"")</f>
        <v>0</v>
      </c>
      <c r="G18" s="1">
        <f>IFERROR(VLOOKUP($A18,kkr_mvp!$B:$K,COLUMN(G17)-2,FALSE),"")</f>
        <v>0</v>
      </c>
      <c r="H18" s="1">
        <f>IFERROR(VLOOKUP($A18,kkr_mvp!$B:$K,COLUMN(H17)-2,FALSE),"")</f>
        <v>10</v>
      </c>
      <c r="I18" s="1">
        <f>IFERROR(VLOOKUP($A18,kkr_mvp!$B:$K,COLUMN(I17)-2,FALSE),"")</f>
        <v>3</v>
      </c>
      <c r="J18" s="1">
        <f>IFERROR(VLOOKUP($A18,kkr_mvp!$B:$K,COLUMN(J17)-2,FALSE),"")</f>
        <v>2</v>
      </c>
      <c r="K18" s="1">
        <f>IFERROR(VLOOKUP($A18,kkr_mvp!$B:$K,COLUMN(K17)-2,FALSE),"")</f>
        <v>0</v>
      </c>
      <c r="L18" s="4">
        <f>IFERROR(VLOOKUP($A18,kkr_mvp!$B:$K,COLUMN(L17)-2,FALSE),"")</f>
        <v>0</v>
      </c>
      <c r="M18" s="3">
        <f>IFERROR(VLOOKUP($A18,kkr_batting!$B:$N,COLUMN(M17)-11,FALSE),"")</f>
        <v>74</v>
      </c>
      <c r="N18" s="1">
        <f>IFERROR(VLOOKUP($A18,kkr_batting!$B:$N,COLUMN(N17)-11,FALSE),"")</f>
        <v>5</v>
      </c>
      <c r="O18" s="1">
        <f>IFERROR(VLOOKUP($A18,kkr_batting!$B:$N,COLUMN(O17)-11,FALSE),"")</f>
        <v>5</v>
      </c>
      <c r="P18" s="1">
        <f>IFERROR(VLOOKUP($A18,kkr_batting!$B:$N,COLUMN(P17)-11,FALSE),"")</f>
        <v>1</v>
      </c>
      <c r="Q18" s="1">
        <f>IFERROR(VLOOKUP($A18,kkr_batting!$B:$N,COLUMN(Q17)-11,FALSE),"")</f>
        <v>35</v>
      </c>
      <c r="R18" s="1">
        <f>IFERROR(VLOOKUP($A18,kkr_batting!$B:$N,COLUMN(R17)-11,FALSE),"")</f>
        <v>18.5</v>
      </c>
      <c r="S18" s="1">
        <f>IFERROR(VLOOKUP($A18,kkr_batting!$B:$N,COLUMN(S17)-11,FALSE),"")</f>
        <v>53</v>
      </c>
      <c r="T18" s="1">
        <f>IFERROR(VLOOKUP($A18,kkr_batting!$B:$N,COLUMN(T17)-11,FALSE),"")</f>
        <v>139.62</v>
      </c>
      <c r="U18" s="1">
        <f>IFERROR(VLOOKUP($A18,kkr_batting!$B:$N,COLUMN(U17)-11,FALSE),"")</f>
        <v>0</v>
      </c>
      <c r="V18" s="1">
        <f>IFERROR(VLOOKUP($A18,kkr_batting!$B:$N,COLUMN(V17)-11,FALSE),"")</f>
        <v>0</v>
      </c>
      <c r="W18" s="1">
        <f>IFERROR(VLOOKUP($A18,kkr_batting!$B:$N,COLUMN(W17)-11,FALSE),"")</f>
        <v>10</v>
      </c>
      <c r="X18" s="4">
        <f>IFERROR(VLOOKUP($A18,kkr_batting!$B:$N,COLUMN(X17)-11,FALSE),"")</f>
        <v>3</v>
      </c>
      <c r="Y18" s="3" t="str">
        <f>IFERROR(VLOOKUP($A18,kkr_bowling!$B:$M,COLUMN(Y17)-23,FALSE),"")</f>
        <v/>
      </c>
      <c r="Z18" s="1" t="str">
        <f>IFERROR(VLOOKUP($A18,kkr_bowling!$B:$M,COLUMN(Z17)-23,FALSE),"")</f>
        <v/>
      </c>
      <c r="AA18" s="1" t="str">
        <f>IFERROR(VLOOKUP($A18,kkr_bowling!$B:$M,COLUMN(AA17)-23,FALSE),"")</f>
        <v/>
      </c>
      <c r="AB18" s="1" t="str">
        <f>IFERROR(VLOOKUP($A18,kkr_bowling!$B:$M,COLUMN(AB17)-23,FALSE),"")</f>
        <v/>
      </c>
      <c r="AC18" s="1" t="str">
        <f>IFERROR(VLOOKUP($A18,kkr_bowling!$B:$M,COLUMN(AC17)-23,FALSE),"")</f>
        <v/>
      </c>
      <c r="AD18" s="1" t="str">
        <f>IFERROR(VLOOKUP($A18,kkr_bowling!$B:$M,COLUMN(AD17)-23,FALSE),"")</f>
        <v/>
      </c>
      <c r="AE18" s="1" t="str">
        <f>IFERROR(VLOOKUP($A18,kkr_bowling!$B:$M,COLUMN(AE17)-23,FALSE),"")</f>
        <v/>
      </c>
      <c r="AF18" s="1" t="str">
        <f>IFERROR(VLOOKUP($A18,kkr_bowling!$B:$M,COLUMN(AF17)-23,FALSE),"")</f>
        <v/>
      </c>
      <c r="AG18" s="1" t="str">
        <f>IFERROR(VLOOKUP($A18,kkr_bowling!$B:$M,COLUMN(AG17)-23,FALSE),"")</f>
        <v/>
      </c>
      <c r="AH18" s="1" t="str">
        <f>IFERROR(VLOOKUP($A18,kkr_bowling!$B:$M,COLUMN(AH17)-23,FALSE),"")</f>
        <v/>
      </c>
      <c r="AI18" s="1" t="str">
        <f>IFERROR(VLOOKUP($A18,kkr_bowling!$B:$M,COLUMN(AI17)-23,FALSE),"")</f>
        <v/>
      </c>
      <c r="AJ18" s="23">
        <f t="shared" si="0"/>
        <v>9.75</v>
      </c>
      <c r="AK18" s="22">
        <f t="shared" si="1"/>
        <v>0</v>
      </c>
      <c r="AL18" s="22">
        <f t="shared" si="2"/>
        <v>0.4</v>
      </c>
      <c r="AM18" s="22">
        <f t="shared" si="3"/>
        <v>15.75</v>
      </c>
      <c r="AN18" s="22">
        <f t="shared" si="4"/>
        <v>15.75</v>
      </c>
      <c r="AO18" s="29">
        <f t="shared" si="5"/>
        <v>8.6666666666666661</v>
      </c>
      <c r="AP18" s="20">
        <f t="shared" si="6"/>
        <v>10</v>
      </c>
      <c r="AQ18" s="49">
        <f t="shared" si="7"/>
        <v>5</v>
      </c>
      <c r="AR18" s="49" t="str">
        <f t="shared" si="8"/>
        <v>Rahmanullah Gurbaz</v>
      </c>
    </row>
    <row r="19" spans="1:44" x14ac:dyDescent="0.2">
      <c r="A19" s="3" t="s">
        <v>295</v>
      </c>
      <c r="B19" s="1" t="s">
        <v>279</v>
      </c>
      <c r="C19" s="4" t="s">
        <v>68</v>
      </c>
      <c r="D19" s="3">
        <f>IFERROR(VLOOKUP($A19,kkr_mvp!$B:$K,COLUMN(D18)-2,FALSE),"")</f>
        <v>68.5</v>
      </c>
      <c r="E19" s="1">
        <f>IFERROR(VLOOKUP($A19,kkr_mvp!$B:$K,COLUMN(E18)-2,FALSE),"")</f>
        <v>7</v>
      </c>
      <c r="F19" s="1">
        <f>IFERROR(VLOOKUP($A19,kkr_mvp!$B:$K,COLUMN(F18)-2,FALSE),"")</f>
        <v>0</v>
      </c>
      <c r="G19" s="1">
        <f>IFERROR(VLOOKUP($A19,kkr_mvp!$B:$K,COLUMN(G18)-2,FALSE),"")</f>
        <v>0</v>
      </c>
      <c r="H19" s="1">
        <f>IFERROR(VLOOKUP($A19,kkr_mvp!$B:$K,COLUMN(H18)-2,FALSE),"")</f>
        <v>9</v>
      </c>
      <c r="I19" s="1">
        <f>IFERROR(VLOOKUP($A19,kkr_mvp!$B:$K,COLUMN(I18)-2,FALSE),"")</f>
        <v>11</v>
      </c>
      <c r="J19" s="1">
        <f>IFERROR(VLOOKUP($A19,kkr_mvp!$B:$K,COLUMN(J18)-2,FALSE),"")</f>
        <v>3</v>
      </c>
      <c r="K19" s="1">
        <f>IFERROR(VLOOKUP($A19,kkr_mvp!$B:$K,COLUMN(K18)-2,FALSE),"")</f>
        <v>0</v>
      </c>
      <c r="L19" s="4">
        <f>IFERROR(VLOOKUP($A19,kkr_mvp!$B:$K,COLUMN(L18)-2,FALSE),"")</f>
        <v>0</v>
      </c>
      <c r="M19" s="3">
        <f>IFERROR(VLOOKUP($A19,kkr_batting!$B:$N,COLUMN(M18)-11,FALSE),"")</f>
        <v>143</v>
      </c>
      <c r="N19" s="1">
        <f>IFERROR(VLOOKUP($A19,kkr_batting!$B:$N,COLUMN(N18)-11,FALSE),"")</f>
        <v>7</v>
      </c>
      <c r="O19" s="1">
        <f>IFERROR(VLOOKUP($A19,kkr_batting!$B:$N,COLUMN(O18)-11,FALSE),"")</f>
        <v>7</v>
      </c>
      <c r="P19" s="1">
        <f>IFERROR(VLOOKUP($A19,kkr_batting!$B:$N,COLUMN(P18)-11,FALSE),"")</f>
        <v>1</v>
      </c>
      <c r="Q19" s="1" t="str">
        <f>IFERROR(VLOOKUP($A19,kkr_batting!$B:$N,COLUMN(Q18)-11,FALSE),"")</f>
        <v>97*</v>
      </c>
      <c r="R19" s="1">
        <f>IFERROR(VLOOKUP($A19,kkr_batting!$B:$N,COLUMN(R18)-11,FALSE),"")</f>
        <v>23.83</v>
      </c>
      <c r="S19" s="1">
        <f>IFERROR(VLOOKUP($A19,kkr_batting!$B:$N,COLUMN(S18)-11,FALSE),"")</f>
        <v>104</v>
      </c>
      <c r="T19" s="1">
        <f>IFERROR(VLOOKUP($A19,kkr_batting!$B:$N,COLUMN(T18)-11,FALSE),"")</f>
        <v>137.5</v>
      </c>
      <c r="U19" s="1">
        <f>IFERROR(VLOOKUP($A19,kkr_batting!$B:$N,COLUMN(U18)-11,FALSE),"")</f>
        <v>0</v>
      </c>
      <c r="V19" s="1">
        <f>IFERROR(VLOOKUP($A19,kkr_batting!$B:$N,COLUMN(V18)-11,FALSE),"")</f>
        <v>1</v>
      </c>
      <c r="W19" s="1">
        <f>IFERROR(VLOOKUP($A19,kkr_batting!$B:$N,COLUMN(W18)-11,FALSE),"")</f>
        <v>9</v>
      </c>
      <c r="X19" s="4">
        <f>IFERROR(VLOOKUP($A19,kkr_batting!$B:$N,COLUMN(X18)-11,FALSE),"")</f>
        <v>11</v>
      </c>
      <c r="Y19" s="3" t="str">
        <f>IFERROR(VLOOKUP($A19,kkr_bowling!$B:$M,COLUMN(Y18)-23,FALSE),"")</f>
        <v/>
      </c>
      <c r="Z19" s="1" t="str">
        <f>IFERROR(VLOOKUP($A19,kkr_bowling!$B:$M,COLUMN(Z18)-23,FALSE),"")</f>
        <v/>
      </c>
      <c r="AA19" s="1" t="str">
        <f>IFERROR(VLOOKUP($A19,kkr_bowling!$B:$M,COLUMN(AA18)-23,FALSE),"")</f>
        <v/>
      </c>
      <c r="AB19" s="1" t="str">
        <f>IFERROR(VLOOKUP($A19,kkr_bowling!$B:$M,COLUMN(AB18)-23,FALSE),"")</f>
        <v/>
      </c>
      <c r="AC19" s="1" t="str">
        <f>IFERROR(VLOOKUP($A19,kkr_bowling!$B:$M,COLUMN(AC18)-23,FALSE),"")</f>
        <v/>
      </c>
      <c r="AD19" s="1" t="str">
        <f>IFERROR(VLOOKUP($A19,kkr_bowling!$B:$M,COLUMN(AD18)-23,FALSE),"")</f>
        <v/>
      </c>
      <c r="AE19" s="1" t="str">
        <f>IFERROR(VLOOKUP($A19,kkr_bowling!$B:$M,COLUMN(AE18)-23,FALSE),"")</f>
        <v/>
      </c>
      <c r="AF19" s="1" t="str">
        <f>IFERROR(VLOOKUP($A19,kkr_bowling!$B:$M,COLUMN(AF18)-23,FALSE),"")</f>
        <v/>
      </c>
      <c r="AG19" s="1" t="str">
        <f>IFERROR(VLOOKUP($A19,kkr_bowling!$B:$M,COLUMN(AG18)-23,FALSE),"")</f>
        <v/>
      </c>
      <c r="AH19" s="1" t="str">
        <f>IFERROR(VLOOKUP($A19,kkr_bowling!$B:$M,COLUMN(AH18)-23,FALSE),"")</f>
        <v/>
      </c>
      <c r="AI19" s="1" t="str">
        <f>IFERROR(VLOOKUP($A19,kkr_bowling!$B:$M,COLUMN(AI18)-23,FALSE),"")</f>
        <v/>
      </c>
      <c r="AJ19" s="23">
        <f t="shared" si="0"/>
        <v>7.666666666666667</v>
      </c>
      <c r="AK19" s="22">
        <f t="shared" si="1"/>
        <v>0</v>
      </c>
      <c r="AL19" s="22">
        <f t="shared" si="2"/>
        <v>0.42857142857142855</v>
      </c>
      <c r="AM19" s="22">
        <f t="shared" si="3"/>
        <v>14.095238095238095</v>
      </c>
      <c r="AN19" s="22">
        <f t="shared" si="4"/>
        <v>14.095238095238095</v>
      </c>
      <c r="AO19" s="29">
        <f t="shared" si="5"/>
        <v>8.3333333333333339</v>
      </c>
      <c r="AP19" s="20">
        <f t="shared" si="6"/>
        <v>7</v>
      </c>
      <c r="AQ19" s="49">
        <f t="shared" si="7"/>
        <v>7</v>
      </c>
      <c r="AR19" s="49" t="str">
        <f t="shared" si="8"/>
        <v>Quinton de Kock</v>
      </c>
    </row>
    <row r="20" spans="1:44" x14ac:dyDescent="0.2">
      <c r="A20" s="3" t="s">
        <v>288</v>
      </c>
      <c r="B20" s="1" t="s">
        <v>279</v>
      </c>
      <c r="C20" s="4" t="s">
        <v>69</v>
      </c>
      <c r="D20" s="3">
        <f>IFERROR(VLOOKUP($A20,kkr_mvp!$B:$K,COLUMN(D19)-2,FALSE),"")</f>
        <v>32</v>
      </c>
      <c r="E20" s="1">
        <f>IFERROR(VLOOKUP($A20,kkr_mvp!$B:$K,COLUMN(E19)-2,FALSE),"")</f>
        <v>4</v>
      </c>
      <c r="F20" s="1">
        <f>IFERROR(VLOOKUP($A20,kkr_mvp!$B:$K,COLUMN(F19)-2,FALSE),"")</f>
        <v>1</v>
      </c>
      <c r="G20" s="1">
        <f>IFERROR(VLOOKUP($A20,kkr_mvp!$B:$K,COLUMN(G19)-2,FALSE),"")</f>
        <v>26</v>
      </c>
      <c r="H20" s="1">
        <f>IFERROR(VLOOKUP($A20,kkr_mvp!$B:$K,COLUMN(H19)-2,FALSE),"")</f>
        <v>0</v>
      </c>
      <c r="I20" s="1">
        <f>IFERROR(VLOOKUP($A20,kkr_mvp!$B:$K,COLUMN(I19)-2,FALSE),"")</f>
        <v>0</v>
      </c>
      <c r="J20" s="1">
        <f>IFERROR(VLOOKUP($A20,kkr_mvp!$B:$K,COLUMN(J19)-2,FALSE),"")</f>
        <v>1</v>
      </c>
      <c r="K20" s="1">
        <f>IFERROR(VLOOKUP($A20,kkr_mvp!$B:$K,COLUMN(K19)-2,FALSE),"")</f>
        <v>0</v>
      </c>
      <c r="L20" s="4">
        <f>IFERROR(VLOOKUP($A20,kkr_mvp!$B:$K,COLUMN(L19)-2,FALSE),"")</f>
        <v>0</v>
      </c>
      <c r="M20" s="3">
        <f>IFERROR(VLOOKUP($A20,kkr_batting!$B:$N,COLUMN(M19)-11,FALSE),"")</f>
        <v>2</v>
      </c>
      <c r="N20" s="1">
        <f>IFERROR(VLOOKUP($A20,kkr_batting!$B:$N,COLUMN(N19)-11,FALSE),"")</f>
        <v>4</v>
      </c>
      <c r="O20" s="1">
        <f>IFERROR(VLOOKUP($A20,kkr_batting!$B:$N,COLUMN(O19)-11,FALSE),"")</f>
        <v>2</v>
      </c>
      <c r="P20" s="1">
        <f>IFERROR(VLOOKUP($A20,kkr_batting!$B:$N,COLUMN(P19)-11,FALSE),"")</f>
        <v>2</v>
      </c>
      <c r="Q20" s="1" t="str">
        <f>IFERROR(VLOOKUP($A20,kkr_batting!$B:$N,COLUMN(Q19)-11,FALSE),"")</f>
        <v>1*</v>
      </c>
      <c r="R20" s="1" t="str">
        <f>IFERROR(VLOOKUP($A20,kkr_batting!$B:$N,COLUMN(R19)-11,FALSE),"")</f>
        <v>-</v>
      </c>
      <c r="S20" s="1">
        <f>IFERROR(VLOOKUP($A20,kkr_batting!$B:$N,COLUMN(S19)-11,FALSE),"")</f>
        <v>4</v>
      </c>
      <c r="T20" s="1">
        <f>IFERROR(VLOOKUP($A20,kkr_batting!$B:$N,COLUMN(T19)-11,FALSE),"")</f>
        <v>50</v>
      </c>
      <c r="U20" s="1">
        <f>IFERROR(VLOOKUP($A20,kkr_batting!$B:$N,COLUMN(U19)-11,FALSE),"")</f>
        <v>0</v>
      </c>
      <c r="V20" s="1">
        <f>IFERROR(VLOOKUP($A20,kkr_batting!$B:$N,COLUMN(V19)-11,FALSE),"")</f>
        <v>0</v>
      </c>
      <c r="W20" s="1">
        <f>IFERROR(VLOOKUP($A20,kkr_batting!$B:$N,COLUMN(W19)-11,FALSE),"")</f>
        <v>0</v>
      </c>
      <c r="X20" s="4">
        <f>IFERROR(VLOOKUP($A20,kkr_batting!$B:$N,COLUMN(X19)-11,FALSE),"")</f>
        <v>0</v>
      </c>
      <c r="Y20" s="3">
        <f>IFERROR(VLOOKUP($A20,kkr_bowling!$B:$M,COLUMN(Y19)-23,FALSE),"")</f>
        <v>1</v>
      </c>
      <c r="Z20" s="1">
        <f>IFERROR(VLOOKUP($A20,kkr_bowling!$B:$M,COLUMN(Z19)-23,FALSE),"")</f>
        <v>4</v>
      </c>
      <c r="AA20" s="1">
        <f>IFERROR(VLOOKUP($A20,kkr_bowling!$B:$M,COLUMN(AA19)-23,FALSE),"")</f>
        <v>4</v>
      </c>
      <c r="AB20" s="1">
        <f>IFERROR(VLOOKUP($A20,kkr_bowling!$B:$M,COLUMN(AB19)-23,FALSE),"")</f>
        <v>11.2</v>
      </c>
      <c r="AC20" s="1">
        <f>IFERROR(VLOOKUP($A20,kkr_bowling!$B:$M,COLUMN(AC19)-23,FALSE),"")</f>
        <v>133</v>
      </c>
      <c r="AD20" s="1" t="str">
        <f>IFERROR(VLOOKUP($A20,kkr_bowling!$B:$M,COLUMN(AD19)-23,FALSE),"")</f>
        <v>42/1</v>
      </c>
      <c r="AE20" s="1">
        <f>IFERROR(VLOOKUP($A20,kkr_bowling!$B:$M,COLUMN(AE19)-23,FALSE),"")</f>
        <v>133</v>
      </c>
      <c r="AF20" s="1">
        <f>IFERROR(VLOOKUP($A20,kkr_bowling!$B:$M,COLUMN(AF19)-23,FALSE),"")</f>
        <v>11.73</v>
      </c>
      <c r="AG20" s="1">
        <f>IFERROR(VLOOKUP($A20,kkr_bowling!$B:$M,COLUMN(AG19)-23,FALSE),"")</f>
        <v>68</v>
      </c>
      <c r="AH20" s="1">
        <f>IFERROR(VLOOKUP($A20,kkr_bowling!$B:$M,COLUMN(AH19)-23,FALSE),"")</f>
        <v>0</v>
      </c>
      <c r="AI20" s="1">
        <f>IFERROR(VLOOKUP($A20,kkr_bowling!$B:$M,COLUMN(AI19)-23,FALSE),"")</f>
        <v>0</v>
      </c>
      <c r="AJ20" s="23">
        <f t="shared" si="0"/>
        <v>1</v>
      </c>
      <c r="AK20" s="22">
        <f t="shared" si="1"/>
        <v>0.25</v>
      </c>
      <c r="AL20" s="22">
        <f t="shared" si="2"/>
        <v>0.25</v>
      </c>
      <c r="AM20" s="22">
        <f t="shared" si="3"/>
        <v>11</v>
      </c>
      <c r="AN20" s="22">
        <f t="shared" si="4"/>
        <v>11</v>
      </c>
      <c r="AO20" s="29">
        <f t="shared" si="5"/>
        <v>11.666666666666666</v>
      </c>
      <c r="AP20" s="20">
        <f t="shared" si="6"/>
        <v>18</v>
      </c>
      <c r="AQ20" s="49">
        <f t="shared" si="7"/>
        <v>4</v>
      </c>
      <c r="AR20" s="49" t="str">
        <f t="shared" si="8"/>
        <v>Spencer Johnson</v>
      </c>
    </row>
    <row r="21" spans="1:44" x14ac:dyDescent="0.2">
      <c r="A21" s="3" t="s">
        <v>290</v>
      </c>
      <c r="B21" s="1" t="s">
        <v>279</v>
      </c>
      <c r="C21" s="4" t="s">
        <v>70</v>
      </c>
      <c r="D21" s="3">
        <f>IFERROR(VLOOKUP($A21,kkr_mvp!$B:$K,COLUMN(D20)-2,FALSE),"")</f>
        <v>22</v>
      </c>
      <c r="E21" s="1">
        <f>IFERROR(VLOOKUP($A21,kkr_mvp!$B:$K,COLUMN(E20)-2,FALSE),"")</f>
        <v>10</v>
      </c>
      <c r="F21" s="1">
        <f>IFERROR(VLOOKUP($A21,kkr_mvp!$B:$K,COLUMN(F20)-2,FALSE),"")</f>
        <v>0</v>
      </c>
      <c r="G21" s="1">
        <f>IFERROR(VLOOKUP($A21,kkr_mvp!$B:$K,COLUMN(G20)-2,FALSE),"")</f>
        <v>0</v>
      </c>
      <c r="H21" s="1">
        <f>IFERROR(VLOOKUP($A21,kkr_mvp!$B:$K,COLUMN(H20)-2,FALSE),"")</f>
        <v>1</v>
      </c>
      <c r="I21" s="1">
        <f>IFERROR(VLOOKUP($A21,kkr_mvp!$B:$K,COLUMN(I20)-2,FALSE),"")</f>
        <v>2</v>
      </c>
      <c r="J21" s="1">
        <f>IFERROR(VLOOKUP($A21,kkr_mvp!$B:$K,COLUMN(J20)-2,FALSE),"")</f>
        <v>5</v>
      </c>
      <c r="K21" s="1">
        <f>IFERROR(VLOOKUP($A21,kkr_mvp!$B:$K,COLUMN(K20)-2,FALSE),"")</f>
        <v>0</v>
      </c>
      <c r="L21" s="4">
        <f>IFERROR(VLOOKUP($A21,kkr_mvp!$B:$K,COLUMN(L20)-2,FALSE),"")</f>
        <v>0</v>
      </c>
      <c r="M21" s="3">
        <f>IFERROR(VLOOKUP($A21,kkr_batting!$B:$N,COLUMN(M20)-11,FALSE),"")</f>
        <v>34</v>
      </c>
      <c r="N21" s="1">
        <f>IFERROR(VLOOKUP($A21,kkr_batting!$B:$N,COLUMN(N20)-11,FALSE),"")</f>
        <v>10</v>
      </c>
      <c r="O21" s="1">
        <f>IFERROR(VLOOKUP($A21,kkr_batting!$B:$N,COLUMN(O20)-11,FALSE),"")</f>
        <v>6</v>
      </c>
      <c r="P21" s="1">
        <f>IFERROR(VLOOKUP($A21,kkr_batting!$B:$N,COLUMN(P20)-11,FALSE),"")</f>
        <v>2</v>
      </c>
      <c r="Q21" s="1">
        <f>IFERROR(VLOOKUP($A21,kkr_batting!$B:$N,COLUMN(Q20)-11,FALSE),"")</f>
        <v>22</v>
      </c>
      <c r="R21" s="1">
        <f>IFERROR(VLOOKUP($A21,kkr_batting!$B:$N,COLUMN(R20)-11,FALSE),"")</f>
        <v>8.5</v>
      </c>
      <c r="S21" s="1">
        <f>IFERROR(VLOOKUP($A21,kkr_batting!$B:$N,COLUMN(S20)-11,FALSE),"")</f>
        <v>30</v>
      </c>
      <c r="T21" s="1">
        <f>IFERROR(VLOOKUP($A21,kkr_batting!$B:$N,COLUMN(T20)-11,FALSE),"")</f>
        <v>113.33</v>
      </c>
      <c r="U21" s="1">
        <f>IFERROR(VLOOKUP($A21,kkr_batting!$B:$N,COLUMN(U20)-11,FALSE),"")</f>
        <v>0</v>
      </c>
      <c r="V21" s="1">
        <f>IFERROR(VLOOKUP($A21,kkr_batting!$B:$N,COLUMN(V20)-11,FALSE),"")</f>
        <v>0</v>
      </c>
      <c r="W21" s="1">
        <f>IFERROR(VLOOKUP($A21,kkr_batting!$B:$N,COLUMN(W20)-11,FALSE),"")</f>
        <v>1</v>
      </c>
      <c r="X21" s="4">
        <f>IFERROR(VLOOKUP($A21,kkr_batting!$B:$N,COLUMN(X20)-11,FALSE),"")</f>
        <v>2</v>
      </c>
      <c r="Y21" s="3" t="str">
        <f>IFERROR(VLOOKUP($A21,kkr_bowling!$B:$M,COLUMN(Y20)-23,FALSE),"")</f>
        <v/>
      </c>
      <c r="Z21" s="1" t="str">
        <f>IFERROR(VLOOKUP($A21,kkr_bowling!$B:$M,COLUMN(Z20)-23,FALSE),"")</f>
        <v/>
      </c>
      <c r="AA21" s="1" t="str">
        <f>IFERROR(VLOOKUP($A21,kkr_bowling!$B:$M,COLUMN(AA20)-23,FALSE),"")</f>
        <v/>
      </c>
      <c r="AB21" s="1" t="str">
        <f>IFERROR(VLOOKUP($A21,kkr_bowling!$B:$M,COLUMN(AB20)-23,FALSE),"")</f>
        <v/>
      </c>
      <c r="AC21" s="1" t="str">
        <f>IFERROR(VLOOKUP($A21,kkr_bowling!$B:$M,COLUMN(AC20)-23,FALSE),"")</f>
        <v/>
      </c>
      <c r="AD21" s="1" t="str">
        <f>IFERROR(VLOOKUP($A21,kkr_bowling!$B:$M,COLUMN(AD20)-23,FALSE),"")</f>
        <v/>
      </c>
      <c r="AE21" s="1" t="str">
        <f>IFERROR(VLOOKUP($A21,kkr_bowling!$B:$M,COLUMN(AE20)-23,FALSE),"")</f>
        <v/>
      </c>
      <c r="AF21" s="1" t="str">
        <f>IFERROR(VLOOKUP($A21,kkr_bowling!$B:$M,COLUMN(AF20)-23,FALSE),"")</f>
        <v/>
      </c>
      <c r="AG21" s="1" t="str">
        <f>IFERROR(VLOOKUP($A21,kkr_bowling!$B:$M,COLUMN(AG20)-23,FALSE),"")</f>
        <v/>
      </c>
      <c r="AH21" s="1" t="str">
        <f>IFERROR(VLOOKUP($A21,kkr_bowling!$B:$M,COLUMN(AH20)-23,FALSE),"")</f>
        <v/>
      </c>
      <c r="AI21" s="1" t="str">
        <f>IFERROR(VLOOKUP($A21,kkr_bowling!$B:$M,COLUMN(AI20)-23,FALSE),"")</f>
        <v/>
      </c>
      <c r="AJ21" s="23">
        <f t="shared" si="0"/>
        <v>2.4</v>
      </c>
      <c r="AK21" s="22">
        <f t="shared" si="1"/>
        <v>0</v>
      </c>
      <c r="AL21" s="22">
        <f t="shared" si="2"/>
        <v>0.5</v>
      </c>
      <c r="AM21" s="22">
        <f t="shared" si="3"/>
        <v>9.9</v>
      </c>
      <c r="AN21" s="22">
        <f t="shared" si="4"/>
        <v>9.9</v>
      </c>
      <c r="AO21" s="29">
        <f t="shared" si="5"/>
        <v>8</v>
      </c>
      <c r="AP21" s="20">
        <f t="shared" si="6"/>
        <v>6</v>
      </c>
      <c r="AQ21" s="49">
        <f t="shared" si="7"/>
        <v>10</v>
      </c>
      <c r="AR21" s="49" t="str">
        <f t="shared" si="8"/>
        <v>Ramandeep Singh</v>
      </c>
    </row>
    <row r="22" spans="1:44" x14ac:dyDescent="0.2">
      <c r="A22" s="3" t="s">
        <v>300</v>
      </c>
      <c r="B22" s="1" t="s">
        <v>279</v>
      </c>
      <c r="C22" s="4" t="s">
        <v>68</v>
      </c>
      <c r="D22" s="3">
        <f>IFERROR(VLOOKUP($A22,kkr_mvp!$B:$K,COLUMN(D21)-2,FALSE),"")</f>
        <v>5</v>
      </c>
      <c r="E22" s="1">
        <f>IFERROR(VLOOKUP($A22,kkr_mvp!$B:$K,COLUMN(E21)-2,FALSE),"")</f>
        <v>2</v>
      </c>
      <c r="F22" s="1">
        <f>IFERROR(VLOOKUP($A22,kkr_mvp!$B:$K,COLUMN(F21)-2,FALSE),"")</f>
        <v>0</v>
      </c>
      <c r="G22" s="1">
        <f>IFERROR(VLOOKUP($A22,kkr_mvp!$B:$K,COLUMN(G21)-2,FALSE),"")</f>
        <v>0</v>
      </c>
      <c r="H22" s="1">
        <f>IFERROR(VLOOKUP($A22,kkr_mvp!$B:$K,COLUMN(H21)-2,FALSE),"")</f>
        <v>1</v>
      </c>
      <c r="I22" s="1">
        <f>IFERROR(VLOOKUP($A22,kkr_mvp!$B:$K,COLUMN(I21)-2,FALSE),"")</f>
        <v>0</v>
      </c>
      <c r="J22" s="1">
        <f>IFERROR(VLOOKUP($A22,kkr_mvp!$B:$K,COLUMN(J21)-2,FALSE),"")</f>
        <v>1</v>
      </c>
      <c r="K22" s="1">
        <f>IFERROR(VLOOKUP($A22,kkr_mvp!$B:$K,COLUMN(K21)-2,FALSE),"")</f>
        <v>0</v>
      </c>
      <c r="L22" s="4">
        <f>IFERROR(VLOOKUP($A22,kkr_mvp!$B:$K,COLUMN(L21)-2,FALSE),"")</f>
        <v>0</v>
      </c>
      <c r="M22" s="3">
        <f>IFERROR(VLOOKUP($A22,kkr_batting!$B:$N,COLUMN(M21)-11,FALSE),"")</f>
        <v>5</v>
      </c>
      <c r="N22" s="1">
        <f>IFERROR(VLOOKUP($A22,kkr_batting!$B:$N,COLUMN(N21)-11,FALSE),"")</f>
        <v>2</v>
      </c>
      <c r="O22" s="1">
        <f>IFERROR(VLOOKUP($A22,kkr_batting!$B:$N,COLUMN(O21)-11,FALSE),"")</f>
        <v>1</v>
      </c>
      <c r="P22" s="1">
        <f>IFERROR(VLOOKUP($A22,kkr_batting!$B:$N,COLUMN(P21)-11,FALSE),"")</f>
        <v>0</v>
      </c>
      <c r="Q22" s="1">
        <f>IFERROR(VLOOKUP($A22,kkr_batting!$B:$N,COLUMN(Q21)-11,FALSE),"")</f>
        <v>5</v>
      </c>
      <c r="R22" s="1">
        <f>IFERROR(VLOOKUP($A22,kkr_batting!$B:$N,COLUMN(R21)-11,FALSE),"")</f>
        <v>5</v>
      </c>
      <c r="S22" s="1">
        <f>IFERROR(VLOOKUP($A22,kkr_batting!$B:$N,COLUMN(S21)-11,FALSE),"")</f>
        <v>5</v>
      </c>
      <c r="T22" s="1">
        <f>IFERROR(VLOOKUP($A22,kkr_batting!$B:$N,COLUMN(T21)-11,FALSE),"")</f>
        <v>100</v>
      </c>
      <c r="U22" s="1">
        <f>IFERROR(VLOOKUP($A22,kkr_batting!$B:$N,COLUMN(U21)-11,FALSE),"")</f>
        <v>0</v>
      </c>
      <c r="V22" s="1">
        <f>IFERROR(VLOOKUP($A22,kkr_batting!$B:$N,COLUMN(V21)-11,FALSE),"")</f>
        <v>0</v>
      </c>
      <c r="W22" s="1">
        <f>IFERROR(VLOOKUP($A22,kkr_batting!$B:$N,COLUMN(W21)-11,FALSE),"")</f>
        <v>1</v>
      </c>
      <c r="X22" s="4">
        <f>IFERROR(VLOOKUP($A22,kkr_batting!$B:$N,COLUMN(X21)-11,FALSE),"")</f>
        <v>0</v>
      </c>
      <c r="Y22" s="3" t="str">
        <f>IFERROR(VLOOKUP($A22,kkr_bowling!$B:$M,COLUMN(Y21)-23,FALSE),"")</f>
        <v/>
      </c>
      <c r="Z22" s="1" t="str">
        <f>IFERROR(VLOOKUP($A22,kkr_bowling!$B:$M,COLUMN(Z21)-23,FALSE),"")</f>
        <v/>
      </c>
      <c r="AA22" s="1" t="str">
        <f>IFERROR(VLOOKUP($A22,kkr_bowling!$B:$M,COLUMN(AA21)-23,FALSE),"")</f>
        <v/>
      </c>
      <c r="AB22" s="1" t="str">
        <f>IFERROR(VLOOKUP($A22,kkr_bowling!$B:$M,COLUMN(AB21)-23,FALSE),"")</f>
        <v/>
      </c>
      <c r="AC22" s="1" t="str">
        <f>IFERROR(VLOOKUP($A22,kkr_bowling!$B:$M,COLUMN(AC21)-23,FALSE),"")</f>
        <v/>
      </c>
      <c r="AD22" s="1" t="str">
        <f>IFERROR(VLOOKUP($A22,kkr_bowling!$B:$M,COLUMN(AD21)-23,FALSE),"")</f>
        <v/>
      </c>
      <c r="AE22" s="1" t="str">
        <f>IFERROR(VLOOKUP($A22,kkr_bowling!$B:$M,COLUMN(AE21)-23,FALSE),"")</f>
        <v/>
      </c>
      <c r="AF22" s="1" t="str">
        <f>IFERROR(VLOOKUP($A22,kkr_bowling!$B:$M,COLUMN(AF21)-23,FALSE),"")</f>
        <v/>
      </c>
      <c r="AG22" s="1" t="str">
        <f>IFERROR(VLOOKUP($A22,kkr_bowling!$B:$M,COLUMN(AG21)-23,FALSE),"")</f>
        <v/>
      </c>
      <c r="AH22" s="1" t="str">
        <f>IFERROR(VLOOKUP($A22,kkr_bowling!$B:$M,COLUMN(AH21)-23,FALSE),"")</f>
        <v/>
      </c>
      <c r="AI22" s="1" t="str">
        <f>IFERROR(VLOOKUP($A22,kkr_bowling!$B:$M,COLUMN(AI21)-23,FALSE),"")</f>
        <v/>
      </c>
      <c r="AJ22" s="23">
        <f t="shared" si="0"/>
        <v>0</v>
      </c>
      <c r="AK22" s="22">
        <f t="shared" si="1"/>
        <v>0</v>
      </c>
      <c r="AL22" s="22">
        <f t="shared" si="2"/>
        <v>0.5</v>
      </c>
      <c r="AM22" s="22">
        <f t="shared" si="3"/>
        <v>7.5</v>
      </c>
      <c r="AN22" s="22">
        <f t="shared" si="4"/>
        <v>7.5</v>
      </c>
      <c r="AO22" s="29">
        <f t="shared" si="5"/>
        <v>8.6666666666666661</v>
      </c>
      <c r="AP22" s="20">
        <f t="shared" si="6"/>
        <v>10</v>
      </c>
      <c r="AQ22" s="49">
        <f t="shared" si="7"/>
        <v>2</v>
      </c>
      <c r="AR22" s="49" t="str">
        <f t="shared" si="8"/>
        <v>Rovman Powell</v>
      </c>
    </row>
    <row r="23" spans="1:44" ht="12.75" thickBot="1" x14ac:dyDescent="0.25">
      <c r="A23" s="5" t="s">
        <v>348</v>
      </c>
      <c r="B23" s="6" t="s">
        <v>279</v>
      </c>
      <c r="C23" s="7"/>
      <c r="D23" s="5">
        <f>IFERROR(VLOOKUP($A23,kkr_mvp!$B:$K,COLUMN(D22)-2,FALSE),"")</f>
        <v>3</v>
      </c>
      <c r="E23" s="6">
        <f>IFERROR(VLOOKUP($A23,kkr_mvp!$B:$K,COLUMN(E22)-2,FALSE),"")</f>
        <v>1</v>
      </c>
      <c r="F23" s="6">
        <f>IFERROR(VLOOKUP($A23,kkr_mvp!$B:$K,COLUMN(F22)-2,FALSE),"")</f>
        <v>0</v>
      </c>
      <c r="G23" s="6">
        <f>IFERROR(VLOOKUP($A23,kkr_mvp!$B:$K,COLUMN(G22)-2,FALSE),"")</f>
        <v>3</v>
      </c>
      <c r="H23" s="6">
        <f>IFERROR(VLOOKUP($A23,kkr_mvp!$B:$K,COLUMN(H22)-2,FALSE),"")</f>
        <v>0</v>
      </c>
      <c r="I23" s="6">
        <f>IFERROR(VLOOKUP($A23,kkr_mvp!$B:$K,COLUMN(I22)-2,FALSE),"")</f>
        <v>0</v>
      </c>
      <c r="J23" s="6">
        <f>IFERROR(VLOOKUP($A23,kkr_mvp!$B:$K,COLUMN(J22)-2,FALSE),"")</f>
        <v>0</v>
      </c>
      <c r="K23" s="6">
        <f>IFERROR(VLOOKUP($A23,kkr_mvp!$B:$K,COLUMN(K22)-2,FALSE),"")</f>
        <v>0</v>
      </c>
      <c r="L23" s="7">
        <f>IFERROR(VLOOKUP($A23,kkr_mvp!$B:$K,COLUMN(L22)-2,FALSE),"")</f>
        <v>0</v>
      </c>
      <c r="M23" s="5" t="str">
        <f>IFERROR(VLOOKUP($A23,kkr_batting!$B:$N,COLUMN(M22)-11,FALSE),"")</f>
        <v/>
      </c>
      <c r="N23" s="6" t="str">
        <f>IFERROR(VLOOKUP($A23,kkr_batting!$B:$N,COLUMN(N22)-11,FALSE),"")</f>
        <v/>
      </c>
      <c r="O23" s="6" t="str">
        <f>IFERROR(VLOOKUP($A23,kkr_batting!$B:$N,COLUMN(O22)-11,FALSE),"")</f>
        <v/>
      </c>
      <c r="P23" s="6" t="str">
        <f>IFERROR(VLOOKUP($A23,kkr_batting!$B:$N,COLUMN(P22)-11,FALSE),"")</f>
        <v/>
      </c>
      <c r="Q23" s="6" t="str">
        <f>IFERROR(VLOOKUP($A23,kkr_batting!$B:$N,COLUMN(Q22)-11,FALSE),"")</f>
        <v/>
      </c>
      <c r="R23" s="6" t="str">
        <f>IFERROR(VLOOKUP($A23,kkr_batting!$B:$N,COLUMN(R22)-11,FALSE),"")</f>
        <v/>
      </c>
      <c r="S23" s="6" t="str">
        <f>IFERROR(VLOOKUP($A23,kkr_batting!$B:$N,COLUMN(S22)-11,FALSE),"")</f>
        <v/>
      </c>
      <c r="T23" s="6" t="str">
        <f>IFERROR(VLOOKUP($A23,kkr_batting!$B:$N,COLUMN(T22)-11,FALSE),"")</f>
        <v/>
      </c>
      <c r="U23" s="6" t="str">
        <f>IFERROR(VLOOKUP($A23,kkr_batting!$B:$N,COLUMN(U22)-11,FALSE),"")</f>
        <v/>
      </c>
      <c r="V23" s="6" t="str">
        <f>IFERROR(VLOOKUP($A23,kkr_batting!$B:$N,COLUMN(V22)-11,FALSE),"")</f>
        <v/>
      </c>
      <c r="W23" s="6" t="str">
        <f>IFERROR(VLOOKUP($A23,kkr_batting!$B:$N,COLUMN(W22)-11,FALSE),"")</f>
        <v/>
      </c>
      <c r="X23" s="7" t="str">
        <f>IFERROR(VLOOKUP($A23,kkr_batting!$B:$N,COLUMN(X22)-11,FALSE),"")</f>
        <v/>
      </c>
      <c r="Y23" s="5" t="str">
        <f>IFERROR(VLOOKUP($A23,kkr_bowling!$B:$M,COLUMN(Y22)-23,FALSE),"")</f>
        <v/>
      </c>
      <c r="Z23" s="6" t="str">
        <f>IFERROR(VLOOKUP($A23,kkr_bowling!$B:$M,COLUMN(Z22)-23,FALSE),"")</f>
        <v/>
      </c>
      <c r="AA23" s="6" t="str">
        <f>IFERROR(VLOOKUP($A23,kkr_bowling!$B:$M,COLUMN(AA22)-23,FALSE),"")</f>
        <v/>
      </c>
      <c r="AB23" s="6" t="str">
        <f>IFERROR(VLOOKUP($A23,kkr_bowling!$B:$M,COLUMN(AB22)-23,FALSE),"")</f>
        <v/>
      </c>
      <c r="AC23" s="6" t="str">
        <f>IFERROR(VLOOKUP($A23,kkr_bowling!$B:$M,COLUMN(AC22)-23,FALSE),"")</f>
        <v/>
      </c>
      <c r="AD23" s="6" t="str">
        <f>IFERROR(VLOOKUP($A23,kkr_bowling!$B:$M,COLUMN(AD22)-23,FALSE),"")</f>
        <v/>
      </c>
      <c r="AE23" s="6" t="str">
        <f>IFERROR(VLOOKUP($A23,kkr_bowling!$B:$M,COLUMN(AE22)-23,FALSE),"")</f>
        <v/>
      </c>
      <c r="AF23" s="6" t="str">
        <f>IFERROR(VLOOKUP($A23,kkr_bowling!$B:$M,COLUMN(AF22)-23,FALSE),"")</f>
        <v/>
      </c>
      <c r="AG23" s="6" t="str">
        <f>IFERROR(VLOOKUP($A23,kkr_bowling!$B:$M,COLUMN(AG22)-23,FALSE),"")</f>
        <v/>
      </c>
      <c r="AH23" s="6" t="str">
        <f>IFERROR(VLOOKUP($A23,kkr_bowling!$B:$M,COLUMN(AH22)-23,FALSE),"")</f>
        <v/>
      </c>
      <c r="AI23" s="6" t="str">
        <f>IFERROR(VLOOKUP($A23,kkr_bowling!$B:$M,COLUMN(AI22)-23,FALSE),"")</f>
        <v/>
      </c>
      <c r="AJ23" s="24">
        <f t="shared" si="0"/>
        <v>0</v>
      </c>
      <c r="AK23" s="25">
        <f t="shared" si="1"/>
        <v>0</v>
      </c>
      <c r="AL23" s="25">
        <f t="shared" si="2"/>
        <v>0</v>
      </c>
      <c r="AM23" s="25">
        <f t="shared" si="3"/>
        <v>0</v>
      </c>
      <c r="AN23" s="25">
        <f t="shared" si="4"/>
        <v>0</v>
      </c>
      <c r="AO23" s="30">
        <f t="shared" si="5"/>
        <v>13.333333333333334</v>
      </c>
      <c r="AP23" s="21">
        <f t="shared" si="6"/>
        <v>19</v>
      </c>
      <c r="AQ23" s="49">
        <f t="shared" si="7"/>
        <v>1</v>
      </c>
      <c r="AR23" s="49" t="str">
        <f t="shared" si="8"/>
        <v>Chetan Sakariya</v>
      </c>
    </row>
    <row r="31" spans="1:44" x14ac:dyDescent="0.2">
      <c r="D31" s="52" t="s">
        <v>208</v>
      </c>
    </row>
    <row r="32" spans="1:44" x14ac:dyDescent="0.2">
      <c r="D32" s="51" t="s">
        <v>209</v>
      </c>
      <c r="E32" s="51">
        <f>SUM(D2:L27)-SUM(kkr_mvp!C:K)</f>
        <v>0</v>
      </c>
    </row>
    <row r="33" spans="4:5" x14ac:dyDescent="0.2">
      <c r="D33" s="51" t="s">
        <v>210</v>
      </c>
      <c r="E33" s="51">
        <f>SUM(M2:X27)-SUM(kkr_batting!C2:N100)</f>
        <v>0</v>
      </c>
    </row>
    <row r="34" spans="4:5" x14ac:dyDescent="0.2">
      <c r="D34" s="51" t="s">
        <v>211</v>
      </c>
      <c r="E34" s="51">
        <f>SUM(Y2:AI27)-SUM(kkr_bowling!C:M)</f>
        <v>0</v>
      </c>
    </row>
  </sheetData>
  <conditionalFormatting sqref="D2:D23">
    <cfRule type="containsBlanks" dxfId="476" priority="15">
      <formula>LEN(TRIM(D2))=0</formula>
    </cfRule>
  </conditionalFormatting>
  <conditionalFormatting sqref="E32:E34">
    <cfRule type="cellIs" dxfId="475" priority="3" operator="notEqual">
      <formula>0</formula>
    </cfRule>
  </conditionalFormatting>
  <conditionalFormatting sqref="J2:J23">
    <cfRule type="colorScale" priority="58">
      <colorScale>
        <cfvo type="min"/>
        <cfvo type="max"/>
        <color rgb="FFFCFCFF"/>
        <color rgb="FF63BE7B"/>
      </colorScale>
    </cfRule>
  </conditionalFormatting>
  <conditionalFormatting sqref="K2:K23">
    <cfRule type="cellIs" dxfId="474" priority="11" operator="greaterThanOrEqual">
      <formula>1</formula>
    </cfRule>
  </conditionalFormatting>
  <conditionalFormatting sqref="M2:M23">
    <cfRule type="colorScale" priority="59">
      <colorScale>
        <cfvo type="min"/>
        <cfvo type="max"/>
        <color rgb="FFFCFCFF"/>
        <color rgb="FF63BE7B"/>
      </colorScale>
    </cfRule>
  </conditionalFormatting>
  <conditionalFormatting sqref="Y2:Y23">
    <cfRule type="colorScale" priority="60">
      <colorScale>
        <cfvo type="min"/>
        <cfvo type="max"/>
        <color rgb="FFFCFCFF"/>
        <color rgb="FF63BE7B"/>
      </colorScale>
    </cfRule>
  </conditionalFormatting>
  <conditionalFormatting sqref="AJ2:AJ23">
    <cfRule type="colorScale" priority="61">
      <colorScale>
        <cfvo type="min"/>
        <cfvo type="max"/>
        <color rgb="FFFCFCFF"/>
        <color rgb="FF63BE7B"/>
      </colorScale>
    </cfRule>
  </conditionalFormatting>
  <conditionalFormatting sqref="AK2:AK23">
    <cfRule type="colorScale" priority="62">
      <colorScale>
        <cfvo type="min"/>
        <cfvo type="max"/>
        <color rgb="FFFCFCFF"/>
        <color rgb="FF63BE7B"/>
      </colorScale>
    </cfRule>
  </conditionalFormatting>
  <conditionalFormatting sqref="AL2:AL23">
    <cfRule type="colorScale" priority="63">
      <colorScale>
        <cfvo type="min"/>
        <cfvo type="max"/>
        <color rgb="FFFCFCFF"/>
        <color rgb="FF63BE7B"/>
      </colorScale>
    </cfRule>
  </conditionalFormatting>
  <conditionalFormatting sqref="AM2:AM23">
    <cfRule type="colorScale" priority="64">
      <colorScale>
        <cfvo type="min"/>
        <cfvo type="max"/>
        <color rgb="FFFCFCFF"/>
        <color rgb="FF63BE7B"/>
      </colorScale>
    </cfRule>
  </conditionalFormatting>
  <conditionalFormatting sqref="AN2:AN23">
    <cfRule type="colorScale" priority="2">
      <colorScale>
        <cfvo type="min"/>
        <cfvo type="max"/>
        <color rgb="FFFCFCFF"/>
        <color rgb="FF63BE7B"/>
      </colorScale>
    </cfRule>
  </conditionalFormatting>
  <conditionalFormatting sqref="AO2:AO23">
    <cfRule type="colorScale" priority="65">
      <colorScale>
        <cfvo type="min"/>
        <cfvo type="percentile" val="50"/>
        <cfvo type="max"/>
        <color rgb="FF63BE7B"/>
        <color rgb="FFFCFCFF"/>
        <color rgb="FFF8696B"/>
      </colorScale>
    </cfRule>
    <cfRule type="colorScale" priority="66">
      <colorScale>
        <cfvo type="min"/>
        <cfvo type="max"/>
        <color rgb="FF63BE7B"/>
        <color rgb="FFFFEF9C"/>
      </colorScale>
    </cfRule>
  </conditionalFormatting>
  <conditionalFormatting sqref="AP2:AP23">
    <cfRule type="iconSet" priority="67">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{9795D70C-ED90-4BEA-8AD6-817945032562}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795D70C-ED90-4BEA-8AD6-817945032562}">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D1D0-E5D4-4ECE-A9E0-1872E836CDE4}">
  <dimension ref="A1:N21"/>
  <sheetViews>
    <sheetView workbookViewId="0">
      <selection activeCell="A2" sqref="A2:K21"/>
    </sheetView>
  </sheetViews>
  <sheetFormatPr defaultRowHeight="12" x14ac:dyDescent="0.2"/>
  <cols>
    <col min="1" max="1" width="3.85546875" style="1" bestFit="1" customWidth="1"/>
    <col min="2" max="2" width="16.285156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9</v>
      </c>
      <c r="B2" s="1" t="s">
        <v>307</v>
      </c>
      <c r="C2" s="1">
        <v>231.5</v>
      </c>
      <c r="D2" s="1">
        <v>13</v>
      </c>
      <c r="E2" s="1">
        <v>0</v>
      </c>
      <c r="F2" s="1">
        <v>18</v>
      </c>
      <c r="G2" s="1">
        <v>42</v>
      </c>
      <c r="H2" s="1">
        <v>26</v>
      </c>
      <c r="I2" s="1">
        <v>7</v>
      </c>
      <c r="J2" s="1">
        <v>0</v>
      </c>
      <c r="K2" s="1">
        <v>0</v>
      </c>
    </row>
    <row r="3" spans="1:11" x14ac:dyDescent="0.2">
      <c r="A3" s="1">
        <v>12</v>
      </c>
      <c r="B3" s="1" t="s">
        <v>310</v>
      </c>
      <c r="C3" s="1">
        <v>220</v>
      </c>
      <c r="D3" s="1">
        <v>13</v>
      </c>
      <c r="E3" s="1">
        <v>16</v>
      </c>
      <c r="F3" s="1">
        <v>112</v>
      </c>
      <c r="G3" s="1">
        <v>6</v>
      </c>
      <c r="H3" s="1">
        <v>7</v>
      </c>
      <c r="I3" s="1">
        <v>5</v>
      </c>
      <c r="J3" s="1">
        <v>0</v>
      </c>
      <c r="K3" s="1">
        <v>0</v>
      </c>
    </row>
    <row r="4" spans="1:11" x14ac:dyDescent="0.2">
      <c r="A4" s="1">
        <v>35</v>
      </c>
      <c r="B4" s="1" t="s">
        <v>311</v>
      </c>
      <c r="C4" s="1">
        <v>165.5</v>
      </c>
      <c r="D4" s="1">
        <v>13</v>
      </c>
      <c r="E4" s="1">
        <v>0</v>
      </c>
      <c r="F4" s="1">
        <v>0</v>
      </c>
      <c r="G4" s="1">
        <v>35</v>
      </c>
      <c r="H4" s="1">
        <v>16</v>
      </c>
      <c r="I4" s="1">
        <v>7</v>
      </c>
      <c r="J4" s="1">
        <v>4.5</v>
      </c>
      <c r="K4" s="1">
        <v>0</v>
      </c>
    </row>
    <row r="5" spans="1:11" x14ac:dyDescent="0.2">
      <c r="A5" s="1">
        <v>47</v>
      </c>
      <c r="B5" s="1" t="s">
        <v>309</v>
      </c>
      <c r="C5" s="1">
        <v>149</v>
      </c>
      <c r="D5" s="1">
        <v>12</v>
      </c>
      <c r="E5" s="1">
        <v>0</v>
      </c>
      <c r="F5" s="1">
        <v>0</v>
      </c>
      <c r="G5" s="1">
        <v>44</v>
      </c>
      <c r="H5" s="1">
        <v>9</v>
      </c>
      <c r="I5" s="1">
        <v>3</v>
      </c>
      <c r="J5" s="1">
        <v>0</v>
      </c>
      <c r="K5" s="1">
        <v>0</v>
      </c>
    </row>
    <row r="6" spans="1:11" x14ac:dyDescent="0.2">
      <c r="A6" s="1">
        <v>49</v>
      </c>
      <c r="B6" s="1" t="s">
        <v>315</v>
      </c>
      <c r="C6" s="1">
        <v>146</v>
      </c>
      <c r="D6" s="1">
        <v>13</v>
      </c>
      <c r="E6" s="1">
        <v>0</v>
      </c>
      <c r="F6" s="1">
        <v>0</v>
      </c>
      <c r="G6" s="1">
        <v>29</v>
      </c>
      <c r="H6" s="1">
        <v>14</v>
      </c>
      <c r="I6" s="1">
        <v>8</v>
      </c>
      <c r="J6" s="1">
        <v>4.5</v>
      </c>
      <c r="K6" s="1">
        <v>0</v>
      </c>
    </row>
    <row r="7" spans="1:11" x14ac:dyDescent="0.2">
      <c r="A7" s="1">
        <v>50</v>
      </c>
      <c r="B7" s="1" t="s">
        <v>314</v>
      </c>
      <c r="C7" s="1">
        <v>145</v>
      </c>
      <c r="D7" s="1">
        <v>12</v>
      </c>
      <c r="E7" s="1">
        <v>16</v>
      </c>
      <c r="F7" s="1">
        <v>80</v>
      </c>
      <c r="G7" s="1">
        <v>0</v>
      </c>
      <c r="H7" s="1">
        <v>0</v>
      </c>
      <c r="I7" s="1">
        <v>3</v>
      </c>
      <c r="J7" s="1">
        <v>1.5</v>
      </c>
      <c r="K7" s="1">
        <v>0</v>
      </c>
    </row>
    <row r="8" spans="1:11" x14ac:dyDescent="0.2">
      <c r="A8" s="1">
        <v>74</v>
      </c>
      <c r="B8" s="1" t="s">
        <v>312</v>
      </c>
      <c r="C8" s="1">
        <v>110.5</v>
      </c>
      <c r="D8" s="1">
        <v>13</v>
      </c>
      <c r="E8" s="1">
        <v>0</v>
      </c>
      <c r="F8" s="1">
        <v>0</v>
      </c>
      <c r="G8" s="1">
        <v>11</v>
      </c>
      <c r="H8" s="1">
        <v>19</v>
      </c>
      <c r="I8" s="1">
        <v>6</v>
      </c>
      <c r="J8" s="1">
        <v>1.5</v>
      </c>
      <c r="K8" s="1">
        <v>0</v>
      </c>
    </row>
    <row r="9" spans="1:11" x14ac:dyDescent="0.2">
      <c r="A9" s="1">
        <v>90</v>
      </c>
      <c r="B9" s="1" t="s">
        <v>319</v>
      </c>
      <c r="C9" s="1">
        <v>91.5</v>
      </c>
      <c r="D9" s="1">
        <v>6</v>
      </c>
      <c r="E9" s="1">
        <v>10</v>
      </c>
      <c r="F9" s="1">
        <v>46</v>
      </c>
      <c r="G9" s="1">
        <v>0</v>
      </c>
      <c r="H9" s="1">
        <v>0</v>
      </c>
      <c r="I9" s="1">
        <v>3</v>
      </c>
      <c r="J9" s="1">
        <v>3</v>
      </c>
      <c r="K9" s="1">
        <v>0</v>
      </c>
    </row>
    <row r="10" spans="1:11" x14ac:dyDescent="0.2">
      <c r="A10" s="1">
        <v>92</v>
      </c>
      <c r="B10" s="1" t="s">
        <v>313</v>
      </c>
      <c r="C10" s="1">
        <v>88.5</v>
      </c>
      <c r="D10" s="1">
        <v>9</v>
      </c>
      <c r="E10" s="1">
        <v>6</v>
      </c>
      <c r="F10" s="1">
        <v>60</v>
      </c>
      <c r="G10" s="1">
        <v>1</v>
      </c>
      <c r="H10" s="1">
        <v>0</v>
      </c>
      <c r="I10" s="1">
        <v>2</v>
      </c>
      <c r="J10" s="1">
        <v>0</v>
      </c>
      <c r="K10" s="1">
        <v>0</v>
      </c>
    </row>
    <row r="11" spans="1:11" x14ac:dyDescent="0.2">
      <c r="A11" s="1">
        <v>95</v>
      </c>
      <c r="B11" s="1" t="s">
        <v>317</v>
      </c>
      <c r="C11" s="1">
        <v>80.5</v>
      </c>
      <c r="D11" s="1">
        <v>12</v>
      </c>
      <c r="E11" s="1">
        <v>2</v>
      </c>
      <c r="F11" s="1">
        <v>8</v>
      </c>
      <c r="G11" s="1">
        <v>16</v>
      </c>
      <c r="H11" s="1">
        <v>4</v>
      </c>
      <c r="I11" s="1">
        <v>4</v>
      </c>
      <c r="J11" s="1">
        <v>1.5</v>
      </c>
      <c r="K11" s="1">
        <v>0</v>
      </c>
    </row>
    <row r="12" spans="1:11" x14ac:dyDescent="0.2">
      <c r="A12" s="1">
        <v>96</v>
      </c>
      <c r="B12" s="1" t="s">
        <v>316</v>
      </c>
      <c r="C12" s="1">
        <v>80.5</v>
      </c>
      <c r="D12" s="1">
        <v>10</v>
      </c>
      <c r="E12" s="1">
        <v>6</v>
      </c>
      <c r="F12" s="1">
        <v>48</v>
      </c>
      <c r="G12" s="1">
        <v>0</v>
      </c>
      <c r="H12" s="1">
        <v>0</v>
      </c>
      <c r="I12" s="1">
        <v>4</v>
      </c>
      <c r="J12" s="1">
        <v>1.5</v>
      </c>
      <c r="K12" s="1">
        <v>0</v>
      </c>
    </row>
    <row r="13" spans="1:11" x14ac:dyDescent="0.2">
      <c r="A13" s="1">
        <v>102</v>
      </c>
      <c r="B13" s="1" t="s">
        <v>325</v>
      </c>
      <c r="C13" s="1">
        <v>75</v>
      </c>
      <c r="D13" s="1">
        <v>6</v>
      </c>
      <c r="E13" s="1">
        <v>8</v>
      </c>
      <c r="F13" s="1">
        <v>42</v>
      </c>
      <c r="G13" s="1">
        <v>0</v>
      </c>
      <c r="H13" s="1">
        <v>0</v>
      </c>
      <c r="I13" s="1">
        <v>2</v>
      </c>
      <c r="J13" s="1">
        <v>0</v>
      </c>
      <c r="K13" s="1">
        <v>0</v>
      </c>
    </row>
    <row r="14" spans="1:11" x14ac:dyDescent="0.2">
      <c r="A14" s="1">
        <v>130</v>
      </c>
      <c r="B14" s="1" t="s">
        <v>321</v>
      </c>
      <c r="C14" s="1">
        <v>45</v>
      </c>
      <c r="D14" s="1">
        <v>5</v>
      </c>
      <c r="E14" s="1">
        <v>2</v>
      </c>
      <c r="F14" s="1">
        <v>11</v>
      </c>
      <c r="G14" s="1">
        <v>7</v>
      </c>
      <c r="H14" s="1">
        <v>2</v>
      </c>
      <c r="I14" s="1">
        <v>1</v>
      </c>
      <c r="J14" s="1">
        <v>0</v>
      </c>
      <c r="K14" s="1">
        <v>0</v>
      </c>
    </row>
    <row r="15" spans="1:11" x14ac:dyDescent="0.2">
      <c r="A15" s="1">
        <v>145</v>
      </c>
      <c r="B15" s="1" t="s">
        <v>323</v>
      </c>
      <c r="C15" s="1">
        <v>31.5</v>
      </c>
      <c r="D15" s="1">
        <v>7</v>
      </c>
      <c r="E15" s="1">
        <v>0</v>
      </c>
      <c r="F15" s="1">
        <v>0</v>
      </c>
      <c r="G15" s="1">
        <v>2</v>
      </c>
      <c r="H15" s="1">
        <v>4</v>
      </c>
      <c r="I15" s="1">
        <v>5</v>
      </c>
      <c r="J15" s="1">
        <v>0</v>
      </c>
      <c r="K15" s="1">
        <v>0</v>
      </c>
    </row>
    <row r="16" spans="1:11" x14ac:dyDescent="0.2">
      <c r="A16" s="1">
        <v>147</v>
      </c>
      <c r="B16" s="1" t="s">
        <v>318</v>
      </c>
      <c r="C16" s="1">
        <v>29</v>
      </c>
      <c r="D16" s="1">
        <v>4</v>
      </c>
      <c r="E16" s="1">
        <v>2</v>
      </c>
      <c r="F16" s="1">
        <v>22</v>
      </c>
      <c r="G16" s="1">
        <v>0</v>
      </c>
      <c r="H16" s="1">
        <v>0</v>
      </c>
      <c r="I16" s="1">
        <v>0</v>
      </c>
      <c r="J16" s="1">
        <v>0</v>
      </c>
      <c r="K16" s="1">
        <v>0</v>
      </c>
    </row>
    <row r="17" spans="1:14" x14ac:dyDescent="0.2">
      <c r="A17" s="1">
        <v>159</v>
      </c>
      <c r="B17" s="1" t="s">
        <v>320</v>
      </c>
      <c r="C17" s="1">
        <v>17</v>
      </c>
      <c r="D17" s="1">
        <v>2</v>
      </c>
      <c r="E17" s="1">
        <v>2</v>
      </c>
      <c r="F17" s="1">
        <v>10</v>
      </c>
      <c r="G17" s="1">
        <v>0</v>
      </c>
      <c r="H17" s="1">
        <v>0</v>
      </c>
      <c r="I17" s="1">
        <v>0</v>
      </c>
      <c r="J17" s="1">
        <v>0</v>
      </c>
      <c r="K17" s="1">
        <v>0</v>
      </c>
    </row>
    <row r="18" spans="1:14" x14ac:dyDescent="0.2">
      <c r="A18" s="1">
        <v>163</v>
      </c>
      <c r="B18" s="1" t="s">
        <v>400</v>
      </c>
      <c r="C18" s="1">
        <v>15</v>
      </c>
      <c r="D18" s="1">
        <v>2</v>
      </c>
      <c r="E18" s="1">
        <v>2</v>
      </c>
      <c r="F18" s="1">
        <v>8</v>
      </c>
      <c r="G18" s="1">
        <v>0</v>
      </c>
      <c r="H18" s="1">
        <v>0</v>
      </c>
      <c r="I18" s="1">
        <v>0</v>
      </c>
      <c r="J18" s="1">
        <v>0</v>
      </c>
      <c r="K18" s="1">
        <v>0</v>
      </c>
    </row>
    <row r="19" spans="1:14" x14ac:dyDescent="0.2">
      <c r="A19" s="1">
        <v>177</v>
      </c>
      <c r="B19" s="1" t="s">
        <v>332</v>
      </c>
      <c r="C19" s="1">
        <v>7.5</v>
      </c>
      <c r="D19" s="1">
        <v>1</v>
      </c>
      <c r="E19" s="1">
        <v>0</v>
      </c>
      <c r="F19" s="1">
        <v>0</v>
      </c>
      <c r="G19" s="1">
        <v>3</v>
      </c>
      <c r="H19" s="1">
        <v>0</v>
      </c>
      <c r="I19" s="1">
        <v>0</v>
      </c>
      <c r="J19" s="1">
        <v>0</v>
      </c>
      <c r="K19" s="1">
        <v>0</v>
      </c>
      <c r="N19" s="1">
        <f>1537.5-1546</f>
        <v>-8.5</v>
      </c>
    </row>
    <row r="20" spans="1:14" x14ac:dyDescent="0.2">
      <c r="A20" s="1">
        <v>179</v>
      </c>
      <c r="B20" s="1" t="s">
        <v>322</v>
      </c>
      <c r="C20" s="1">
        <v>6</v>
      </c>
      <c r="D20" s="1">
        <v>1</v>
      </c>
      <c r="E20" s="1">
        <v>0</v>
      </c>
      <c r="F20" s="1">
        <v>1</v>
      </c>
      <c r="G20" s="1">
        <v>1</v>
      </c>
      <c r="H20" s="1">
        <v>0</v>
      </c>
      <c r="I20" s="1">
        <v>1</v>
      </c>
      <c r="J20" s="1">
        <v>0</v>
      </c>
      <c r="K20" s="1">
        <v>0</v>
      </c>
    </row>
    <row r="21" spans="1:14" x14ac:dyDescent="0.2">
      <c r="A21" s="1">
        <v>188</v>
      </c>
      <c r="B21" s="1" t="s">
        <v>324</v>
      </c>
      <c r="C21" s="1">
        <v>2</v>
      </c>
      <c r="D21" s="1">
        <v>1</v>
      </c>
      <c r="E21" s="1">
        <v>0</v>
      </c>
      <c r="F21" s="1">
        <v>2</v>
      </c>
      <c r="G21" s="1">
        <v>0</v>
      </c>
      <c r="H21" s="1">
        <v>0</v>
      </c>
      <c r="I21" s="1">
        <v>0</v>
      </c>
      <c r="J21" s="1">
        <v>0</v>
      </c>
      <c r="K21"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456A-C33E-4E40-839D-A5A428F06058}">
  <dimension ref="A1:N15"/>
  <sheetViews>
    <sheetView workbookViewId="0">
      <selection activeCell="A2" sqref="A2:K21"/>
    </sheetView>
  </sheetViews>
  <sheetFormatPr defaultRowHeight="12" x14ac:dyDescent="0.2"/>
  <cols>
    <col min="1" max="1" width="3.85546875" style="1" bestFit="1" customWidth="1"/>
    <col min="2" max="2" width="16.28515625" style="1" bestFit="1" customWidth="1"/>
    <col min="3" max="3" width="4.85546875" style="1" bestFit="1" customWidth="1"/>
    <col min="4" max="4" width="4" style="1" bestFit="1" customWidth="1"/>
    <col min="5" max="5" width="4.42578125" style="1" bestFit="1" customWidth="1"/>
    <col min="6" max="6" width="3.28515625" style="1" bestFit="1" customWidth="1"/>
    <col min="7" max="7" width="4.42578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13</v>
      </c>
      <c r="B2" s="1" t="s">
        <v>307</v>
      </c>
      <c r="C2" s="1">
        <v>407</v>
      </c>
      <c r="D2" s="1">
        <v>13</v>
      </c>
      <c r="E2" s="1">
        <v>12</v>
      </c>
      <c r="F2" s="1">
        <v>0</v>
      </c>
      <c r="G2" s="1">
        <v>141</v>
      </c>
      <c r="H2" s="1">
        <v>33.92</v>
      </c>
      <c r="I2" s="1">
        <v>211</v>
      </c>
      <c r="J2" s="1">
        <v>192.89</v>
      </c>
      <c r="K2" s="1">
        <v>1</v>
      </c>
      <c r="L2" s="1">
        <v>2</v>
      </c>
      <c r="M2" s="1">
        <v>42</v>
      </c>
      <c r="N2" s="1">
        <v>26</v>
      </c>
    </row>
    <row r="3" spans="1:14" x14ac:dyDescent="0.2">
      <c r="A3" s="1">
        <v>15</v>
      </c>
      <c r="B3" s="1" t="s">
        <v>311</v>
      </c>
      <c r="C3" s="1">
        <v>382</v>
      </c>
      <c r="D3" s="1">
        <v>12</v>
      </c>
      <c r="E3" s="1">
        <v>12</v>
      </c>
      <c r="F3" s="1">
        <v>1</v>
      </c>
      <c r="G3" s="1">
        <v>71</v>
      </c>
      <c r="H3" s="1">
        <v>34.729999999999997</v>
      </c>
      <c r="I3" s="1">
        <v>243</v>
      </c>
      <c r="J3" s="1">
        <v>157.19999999999999</v>
      </c>
      <c r="K3" s="1">
        <v>0</v>
      </c>
      <c r="L3" s="1">
        <v>1</v>
      </c>
      <c r="M3" s="1">
        <v>35</v>
      </c>
      <c r="N3" s="1">
        <v>16</v>
      </c>
    </row>
    <row r="4" spans="1:14" x14ac:dyDescent="0.2">
      <c r="A4" s="1">
        <v>22</v>
      </c>
      <c r="B4" s="1" t="s">
        <v>315</v>
      </c>
      <c r="C4" s="1">
        <v>325</v>
      </c>
      <c r="D4" s="1">
        <v>13</v>
      </c>
      <c r="E4" s="1">
        <v>12</v>
      </c>
      <c r="F4" s="1">
        <v>3</v>
      </c>
      <c r="G4" s="1" t="s">
        <v>326</v>
      </c>
      <c r="H4" s="1">
        <v>36.11</v>
      </c>
      <c r="I4" s="1">
        <v>212</v>
      </c>
      <c r="J4" s="1">
        <v>153.30000000000001</v>
      </c>
      <c r="K4" s="1">
        <v>1</v>
      </c>
      <c r="L4" s="1">
        <v>1</v>
      </c>
      <c r="M4" s="1">
        <v>29</v>
      </c>
      <c r="N4" s="1">
        <v>14</v>
      </c>
    </row>
    <row r="5" spans="1:14" x14ac:dyDescent="0.2">
      <c r="A5" s="1">
        <v>27</v>
      </c>
      <c r="B5" s="1" t="s">
        <v>309</v>
      </c>
      <c r="C5" s="1">
        <v>298</v>
      </c>
      <c r="D5" s="1">
        <v>12</v>
      </c>
      <c r="E5" s="1">
        <v>11</v>
      </c>
      <c r="F5" s="1">
        <v>0</v>
      </c>
      <c r="G5" s="1">
        <v>67</v>
      </c>
      <c r="H5" s="1">
        <v>27.09</v>
      </c>
      <c r="I5" s="1">
        <v>190</v>
      </c>
      <c r="J5" s="1">
        <v>156.84</v>
      </c>
      <c r="K5" s="1">
        <v>0</v>
      </c>
      <c r="L5" s="1">
        <v>2</v>
      </c>
      <c r="M5" s="1">
        <v>44</v>
      </c>
      <c r="N5" s="1">
        <v>9</v>
      </c>
    </row>
    <row r="6" spans="1:14" x14ac:dyDescent="0.2">
      <c r="A6" s="1">
        <v>40</v>
      </c>
      <c r="B6" s="1" t="s">
        <v>312</v>
      </c>
      <c r="C6" s="1">
        <v>224</v>
      </c>
      <c r="D6" s="1">
        <v>13</v>
      </c>
      <c r="E6" s="1">
        <v>11</v>
      </c>
      <c r="F6" s="1">
        <v>2</v>
      </c>
      <c r="G6" s="1">
        <v>74</v>
      </c>
      <c r="H6" s="1">
        <v>24.89</v>
      </c>
      <c r="I6" s="1">
        <v>136</v>
      </c>
      <c r="J6" s="1">
        <v>164.7</v>
      </c>
      <c r="K6" s="1">
        <v>0</v>
      </c>
      <c r="L6" s="1">
        <v>1</v>
      </c>
      <c r="M6" s="1">
        <v>11</v>
      </c>
      <c r="N6" s="1">
        <v>19</v>
      </c>
    </row>
    <row r="7" spans="1:14" x14ac:dyDescent="0.2">
      <c r="A7" s="1">
        <v>53</v>
      </c>
      <c r="B7" s="1" t="s">
        <v>317</v>
      </c>
      <c r="C7" s="1">
        <v>182</v>
      </c>
      <c r="D7" s="1">
        <v>12</v>
      </c>
      <c r="E7" s="1">
        <v>11</v>
      </c>
      <c r="F7" s="1">
        <v>3</v>
      </c>
      <c r="G7" s="1">
        <v>32</v>
      </c>
      <c r="H7" s="1">
        <v>22.75</v>
      </c>
      <c r="I7" s="1">
        <v>153</v>
      </c>
      <c r="J7" s="1">
        <v>118.95</v>
      </c>
      <c r="K7" s="1">
        <v>0</v>
      </c>
      <c r="L7" s="1">
        <v>0</v>
      </c>
      <c r="M7" s="1">
        <v>16</v>
      </c>
      <c r="N7" s="1">
        <v>4</v>
      </c>
    </row>
    <row r="8" spans="1:14" x14ac:dyDescent="0.2">
      <c r="A8" s="1">
        <v>74</v>
      </c>
      <c r="B8" s="1" t="s">
        <v>310</v>
      </c>
      <c r="C8" s="1">
        <v>97</v>
      </c>
      <c r="D8" s="1">
        <v>13</v>
      </c>
      <c r="E8" s="1">
        <v>9</v>
      </c>
      <c r="F8" s="1">
        <v>5</v>
      </c>
      <c r="G8" s="1" t="s">
        <v>327</v>
      </c>
      <c r="H8" s="1">
        <v>24.25</v>
      </c>
      <c r="I8" s="1">
        <v>58</v>
      </c>
      <c r="J8" s="1">
        <v>167.24</v>
      </c>
      <c r="K8" s="1">
        <v>0</v>
      </c>
      <c r="L8" s="1">
        <v>0</v>
      </c>
      <c r="M8" s="1">
        <v>6</v>
      </c>
      <c r="N8" s="1">
        <v>7</v>
      </c>
    </row>
    <row r="9" spans="1:14" x14ac:dyDescent="0.2">
      <c r="A9" s="1">
        <v>75</v>
      </c>
      <c r="B9" s="1" t="s">
        <v>321</v>
      </c>
      <c r="C9" s="1">
        <v>92</v>
      </c>
      <c r="D9" s="1">
        <v>5</v>
      </c>
      <c r="E9" s="1">
        <v>5</v>
      </c>
      <c r="F9" s="1">
        <v>2</v>
      </c>
      <c r="G9" s="1" t="s">
        <v>352</v>
      </c>
      <c r="H9" s="1">
        <v>30.67</v>
      </c>
      <c r="I9" s="1">
        <v>69</v>
      </c>
      <c r="J9" s="1">
        <v>133.33000000000001</v>
      </c>
      <c r="K9" s="1">
        <v>0</v>
      </c>
      <c r="L9" s="1">
        <v>0</v>
      </c>
      <c r="M9" s="1">
        <v>7</v>
      </c>
      <c r="N9" s="1">
        <v>2</v>
      </c>
    </row>
    <row r="10" spans="1:14" x14ac:dyDescent="0.2">
      <c r="A10" s="1">
        <v>84</v>
      </c>
      <c r="B10" s="1" t="s">
        <v>323</v>
      </c>
      <c r="C10" s="1">
        <v>61</v>
      </c>
      <c r="D10" s="1">
        <v>7</v>
      </c>
      <c r="E10" s="1">
        <v>5</v>
      </c>
      <c r="F10" s="1">
        <v>0</v>
      </c>
      <c r="G10" s="1">
        <v>43</v>
      </c>
      <c r="H10" s="1">
        <v>12.2</v>
      </c>
      <c r="I10" s="1">
        <v>61</v>
      </c>
      <c r="J10" s="1">
        <v>100</v>
      </c>
      <c r="K10" s="1">
        <v>0</v>
      </c>
      <c r="L10" s="1">
        <v>0</v>
      </c>
      <c r="M10" s="1">
        <v>2</v>
      </c>
      <c r="N10" s="1">
        <v>4</v>
      </c>
    </row>
    <row r="11" spans="1:14" x14ac:dyDescent="0.2">
      <c r="A11" s="1">
        <v>102</v>
      </c>
      <c r="B11" s="1" t="s">
        <v>314</v>
      </c>
      <c r="C11" s="1">
        <v>21</v>
      </c>
      <c r="D11" s="1">
        <v>12</v>
      </c>
      <c r="E11" s="1">
        <v>4</v>
      </c>
      <c r="F11" s="1">
        <v>2</v>
      </c>
      <c r="G11" s="1" t="s">
        <v>328</v>
      </c>
      <c r="H11" s="1">
        <v>10.5</v>
      </c>
      <c r="I11" s="1">
        <v>26</v>
      </c>
      <c r="J11" s="1">
        <v>80.760000000000005</v>
      </c>
      <c r="K11" s="1">
        <v>0</v>
      </c>
      <c r="L11" s="1">
        <v>0</v>
      </c>
      <c r="M11" s="1">
        <v>0</v>
      </c>
      <c r="N11" s="1">
        <v>0</v>
      </c>
    </row>
    <row r="12" spans="1:14" x14ac:dyDescent="0.2">
      <c r="A12" s="1">
        <v>107</v>
      </c>
      <c r="B12" s="1" t="s">
        <v>332</v>
      </c>
      <c r="C12" s="1">
        <v>13</v>
      </c>
      <c r="D12" s="1">
        <v>1</v>
      </c>
      <c r="E12" s="1">
        <v>1</v>
      </c>
      <c r="F12" s="1">
        <v>0</v>
      </c>
      <c r="G12" s="1">
        <v>13</v>
      </c>
      <c r="H12" s="1">
        <v>13</v>
      </c>
      <c r="I12" s="1">
        <v>9</v>
      </c>
      <c r="J12" s="1">
        <v>144.44</v>
      </c>
      <c r="K12" s="1">
        <v>0</v>
      </c>
      <c r="L12" s="1">
        <v>0</v>
      </c>
      <c r="M12" s="1">
        <v>3</v>
      </c>
      <c r="N12" s="1">
        <v>0</v>
      </c>
    </row>
    <row r="13" spans="1:14" x14ac:dyDescent="0.2">
      <c r="A13" s="1">
        <v>113</v>
      </c>
      <c r="B13" s="1" t="s">
        <v>313</v>
      </c>
      <c r="C13" s="1">
        <v>10</v>
      </c>
      <c r="D13" s="1">
        <v>9</v>
      </c>
      <c r="E13" s="1">
        <v>4</v>
      </c>
      <c r="F13" s="1">
        <v>3</v>
      </c>
      <c r="G13" s="1" t="s">
        <v>198</v>
      </c>
      <c r="H13" s="1">
        <v>10</v>
      </c>
      <c r="I13" s="1">
        <v>10</v>
      </c>
      <c r="J13" s="1">
        <v>100</v>
      </c>
      <c r="K13" s="1">
        <v>0</v>
      </c>
      <c r="L13" s="1">
        <v>0</v>
      </c>
      <c r="M13" s="1">
        <v>1</v>
      </c>
      <c r="N13" s="1">
        <v>0</v>
      </c>
    </row>
    <row r="14" spans="1:14" x14ac:dyDescent="0.2">
      <c r="A14" s="1">
        <v>118</v>
      </c>
      <c r="B14" s="1" t="s">
        <v>322</v>
      </c>
      <c r="C14" s="1">
        <v>9</v>
      </c>
      <c r="D14" s="1">
        <v>1</v>
      </c>
      <c r="E14" s="1">
        <v>1</v>
      </c>
      <c r="F14" s="1">
        <v>0</v>
      </c>
      <c r="G14" s="1">
        <v>9</v>
      </c>
      <c r="H14" s="1">
        <v>9</v>
      </c>
      <c r="I14" s="1">
        <v>11</v>
      </c>
      <c r="J14" s="1">
        <v>81.81</v>
      </c>
      <c r="K14" s="1">
        <v>0</v>
      </c>
      <c r="L14" s="1">
        <v>0</v>
      </c>
      <c r="M14" s="1">
        <v>1</v>
      </c>
      <c r="N14" s="1">
        <v>0</v>
      </c>
    </row>
    <row r="15" spans="1:14" x14ac:dyDescent="0.2">
      <c r="A15" s="1">
        <v>138</v>
      </c>
      <c r="B15" s="1" t="s">
        <v>318</v>
      </c>
      <c r="C15" s="1">
        <v>3</v>
      </c>
      <c r="D15" s="1">
        <v>4</v>
      </c>
      <c r="E15" s="1">
        <v>3</v>
      </c>
      <c r="F15" s="1">
        <v>1</v>
      </c>
      <c r="G15" s="1" t="s">
        <v>276</v>
      </c>
      <c r="H15" s="1">
        <v>1.5</v>
      </c>
      <c r="I15" s="1">
        <v>7</v>
      </c>
      <c r="J15" s="1">
        <v>42.85</v>
      </c>
      <c r="K15" s="1">
        <v>0</v>
      </c>
      <c r="L15" s="1">
        <v>0</v>
      </c>
      <c r="M15" s="1">
        <v>0</v>
      </c>
      <c r="N15"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1DD6-7CA1-40C1-BAF2-70790944A9D9}">
  <dimension ref="A1:M12"/>
  <sheetViews>
    <sheetView workbookViewId="0">
      <selection activeCell="A2" sqref="A2:K21"/>
    </sheetView>
  </sheetViews>
  <sheetFormatPr defaultRowHeight="12" x14ac:dyDescent="0.2"/>
  <cols>
    <col min="1" max="1" width="3.85546875" style="1" bestFit="1" customWidth="1"/>
    <col min="2" max="2" width="15.71093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8</v>
      </c>
      <c r="B2" s="1" t="s">
        <v>310</v>
      </c>
      <c r="C2" s="1">
        <v>16</v>
      </c>
      <c r="D2" s="1">
        <v>13</v>
      </c>
      <c r="E2" s="1">
        <v>13</v>
      </c>
      <c r="F2" s="1">
        <v>47.4</v>
      </c>
      <c r="G2" s="1">
        <v>425</v>
      </c>
      <c r="H2" s="1">
        <v>45735</v>
      </c>
      <c r="I2" s="1">
        <v>26.56</v>
      </c>
      <c r="J2" s="1">
        <v>8.91</v>
      </c>
      <c r="K2" s="1">
        <v>17.87</v>
      </c>
      <c r="L2" s="1">
        <v>0</v>
      </c>
      <c r="M2" s="1">
        <v>0</v>
      </c>
    </row>
    <row r="3" spans="1:13" x14ac:dyDescent="0.2">
      <c r="A3" s="1">
        <v>10</v>
      </c>
      <c r="B3" s="1" t="s">
        <v>314</v>
      </c>
      <c r="C3" s="1">
        <v>16</v>
      </c>
      <c r="D3" s="1">
        <v>12</v>
      </c>
      <c r="E3" s="1">
        <v>12</v>
      </c>
      <c r="F3" s="1">
        <v>41.5</v>
      </c>
      <c r="G3" s="1">
        <v>409</v>
      </c>
      <c r="H3" s="2">
        <v>45775</v>
      </c>
      <c r="I3" s="1">
        <v>25.56</v>
      </c>
      <c r="J3" s="1">
        <v>9.77</v>
      </c>
      <c r="K3" s="1">
        <v>15.68</v>
      </c>
      <c r="L3" s="1">
        <v>2</v>
      </c>
      <c r="M3" s="1">
        <v>0</v>
      </c>
    </row>
    <row r="4" spans="1:13" x14ac:dyDescent="0.2">
      <c r="A4" s="1">
        <v>33</v>
      </c>
      <c r="B4" s="1" t="s">
        <v>319</v>
      </c>
      <c r="C4" s="1">
        <v>10</v>
      </c>
      <c r="D4" s="1">
        <v>6</v>
      </c>
      <c r="E4" s="1">
        <v>6</v>
      </c>
      <c r="F4" s="1">
        <v>23</v>
      </c>
      <c r="G4" s="1">
        <v>207</v>
      </c>
      <c r="H4" s="2">
        <v>45716</v>
      </c>
      <c r="I4" s="1">
        <v>20.7</v>
      </c>
      <c r="J4" s="1">
        <v>9</v>
      </c>
      <c r="K4" s="1">
        <v>13.8</v>
      </c>
      <c r="L4" s="1">
        <v>0</v>
      </c>
      <c r="M4" s="1">
        <v>0</v>
      </c>
    </row>
    <row r="5" spans="1:13" x14ac:dyDescent="0.2">
      <c r="A5" s="1">
        <v>39</v>
      </c>
      <c r="B5" s="1" t="s">
        <v>325</v>
      </c>
      <c r="C5" s="1">
        <v>8</v>
      </c>
      <c r="D5" s="1">
        <v>6</v>
      </c>
      <c r="E5" s="1">
        <v>6</v>
      </c>
      <c r="F5" s="1">
        <v>19.5</v>
      </c>
      <c r="G5" s="1">
        <v>151</v>
      </c>
      <c r="H5" s="1" t="s">
        <v>358</v>
      </c>
      <c r="I5" s="1">
        <v>18.87</v>
      </c>
      <c r="J5" s="1">
        <v>7.61</v>
      </c>
      <c r="K5" s="1">
        <v>14.87</v>
      </c>
      <c r="L5" s="1">
        <v>0</v>
      </c>
      <c r="M5" s="1">
        <v>0</v>
      </c>
    </row>
    <row r="6" spans="1:13" x14ac:dyDescent="0.2">
      <c r="A6" s="1">
        <v>51</v>
      </c>
      <c r="B6" s="1" t="s">
        <v>316</v>
      </c>
      <c r="C6" s="1">
        <v>6</v>
      </c>
      <c r="D6" s="1">
        <v>10</v>
      </c>
      <c r="E6" s="1">
        <v>10</v>
      </c>
      <c r="F6" s="1">
        <v>33.5</v>
      </c>
      <c r="G6" s="1">
        <v>333</v>
      </c>
      <c r="H6" s="1" t="s">
        <v>329</v>
      </c>
      <c r="I6" s="1">
        <v>55.5</v>
      </c>
      <c r="J6" s="1">
        <v>9.84</v>
      </c>
      <c r="K6" s="1">
        <v>33.83</v>
      </c>
      <c r="L6" s="1">
        <v>0</v>
      </c>
      <c r="M6" s="1">
        <v>0</v>
      </c>
    </row>
    <row r="7" spans="1:13" x14ac:dyDescent="0.2">
      <c r="A7" s="1">
        <v>52</v>
      </c>
      <c r="B7" s="1" t="s">
        <v>313</v>
      </c>
      <c r="C7" s="1">
        <v>6</v>
      </c>
      <c r="D7" s="1">
        <v>9</v>
      </c>
      <c r="E7" s="1">
        <v>9</v>
      </c>
      <c r="F7" s="1">
        <v>30</v>
      </c>
      <c r="G7" s="1">
        <v>337</v>
      </c>
      <c r="H7" s="1">
        <v>45716</v>
      </c>
      <c r="I7" s="1">
        <v>56.16</v>
      </c>
      <c r="J7" s="1">
        <v>11.23</v>
      </c>
      <c r="K7" s="1">
        <v>30</v>
      </c>
      <c r="L7" s="1">
        <v>0</v>
      </c>
      <c r="M7" s="1">
        <v>0</v>
      </c>
    </row>
    <row r="8" spans="1:13" x14ac:dyDescent="0.2">
      <c r="A8" s="1">
        <v>75</v>
      </c>
      <c r="B8" s="1" t="s">
        <v>321</v>
      </c>
      <c r="C8" s="1">
        <v>2</v>
      </c>
      <c r="D8" s="1">
        <v>5</v>
      </c>
      <c r="E8" s="1">
        <v>4</v>
      </c>
      <c r="F8" s="1">
        <v>7</v>
      </c>
      <c r="G8" s="1">
        <v>60</v>
      </c>
      <c r="H8" s="1">
        <v>45661</v>
      </c>
      <c r="I8" s="1">
        <v>30</v>
      </c>
      <c r="J8" s="1">
        <v>8.57</v>
      </c>
      <c r="K8" s="1">
        <v>21</v>
      </c>
      <c r="L8" s="1">
        <v>0</v>
      </c>
      <c r="M8" s="1">
        <v>0</v>
      </c>
    </row>
    <row r="9" spans="1:13" x14ac:dyDescent="0.2">
      <c r="A9" s="1">
        <v>79</v>
      </c>
      <c r="B9" s="1" t="s">
        <v>317</v>
      </c>
      <c r="C9" s="1">
        <v>2</v>
      </c>
      <c r="D9" s="1">
        <v>12</v>
      </c>
      <c r="E9" s="1">
        <v>2</v>
      </c>
      <c r="F9" s="1">
        <v>4</v>
      </c>
      <c r="G9" s="1">
        <v>41</v>
      </c>
      <c r="H9" s="2">
        <v>45670</v>
      </c>
      <c r="I9" s="1">
        <v>20.5</v>
      </c>
      <c r="J9" s="1">
        <v>10.25</v>
      </c>
      <c r="K9" s="1">
        <v>12</v>
      </c>
      <c r="L9" s="1">
        <v>0</v>
      </c>
      <c r="M9" s="1">
        <v>0</v>
      </c>
    </row>
    <row r="10" spans="1:13" x14ac:dyDescent="0.2">
      <c r="A10" s="1">
        <v>82</v>
      </c>
      <c r="B10" s="1" t="s">
        <v>400</v>
      </c>
      <c r="C10" s="1">
        <v>2</v>
      </c>
      <c r="D10" s="1">
        <v>2</v>
      </c>
      <c r="E10" s="1">
        <v>2</v>
      </c>
      <c r="F10" s="1">
        <v>6</v>
      </c>
      <c r="G10" s="1">
        <v>64</v>
      </c>
      <c r="H10" s="1">
        <v>45677</v>
      </c>
      <c r="I10" s="1">
        <v>32</v>
      </c>
      <c r="J10" s="1">
        <v>10.66</v>
      </c>
      <c r="K10" s="1">
        <v>18</v>
      </c>
      <c r="L10" s="1">
        <v>0</v>
      </c>
      <c r="M10" s="1">
        <v>0</v>
      </c>
    </row>
    <row r="11" spans="1:13" x14ac:dyDescent="0.2">
      <c r="A11" s="1">
        <v>84</v>
      </c>
      <c r="B11" s="1" t="s">
        <v>320</v>
      </c>
      <c r="C11" s="1">
        <v>2</v>
      </c>
      <c r="D11" s="1">
        <v>2</v>
      </c>
      <c r="E11" s="1">
        <v>2</v>
      </c>
      <c r="F11" s="1">
        <v>8</v>
      </c>
      <c r="G11" s="1">
        <v>94</v>
      </c>
      <c r="H11" s="1" t="s">
        <v>330</v>
      </c>
      <c r="I11" s="1">
        <v>47</v>
      </c>
      <c r="J11" s="1">
        <v>11.75</v>
      </c>
      <c r="K11" s="1">
        <v>24</v>
      </c>
      <c r="L11" s="1">
        <v>0</v>
      </c>
      <c r="M11" s="1">
        <v>0</v>
      </c>
    </row>
    <row r="12" spans="1:13" x14ac:dyDescent="0.2">
      <c r="A12" s="1">
        <v>86</v>
      </c>
      <c r="B12" s="1" t="s">
        <v>318</v>
      </c>
      <c r="C12" s="1">
        <v>2</v>
      </c>
      <c r="D12" s="1">
        <v>4</v>
      </c>
      <c r="E12" s="1">
        <v>4</v>
      </c>
      <c r="F12" s="1">
        <v>10</v>
      </c>
      <c r="G12" s="1">
        <v>141</v>
      </c>
      <c r="H12" s="1" t="s">
        <v>331</v>
      </c>
      <c r="I12" s="1">
        <v>70.5</v>
      </c>
      <c r="J12" s="1">
        <v>14.1</v>
      </c>
      <c r="K12" s="1">
        <v>30</v>
      </c>
      <c r="L12" s="1">
        <v>0</v>
      </c>
      <c r="M12"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8769-8EFF-4746-B2DC-A5CDD4DB0112}">
  <sheetPr>
    <tabColor theme="9" tint="0.59999389629810485"/>
  </sheetPr>
  <dimension ref="A1:AS33"/>
  <sheetViews>
    <sheetView zoomScale="90" zoomScaleNormal="90" workbookViewId="0">
      <pane xSplit="3" topLeftCell="AG1" activePane="topRight" state="frozen"/>
      <selection activeCell="AK29" sqref="AK29"/>
      <selection pane="topRight" activeCell="AR12" sqref="AR12"/>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133</v>
      </c>
      <c r="B2" s="1" t="s">
        <v>94</v>
      </c>
      <c r="C2" s="4" t="s">
        <v>68</v>
      </c>
      <c r="D2" s="3" t="str">
        <f>IFERROR(VLOOKUP($A2,gt_mvp!$B:$K,COLUMN(D1)-2,FALSE),"")</f>
        <v/>
      </c>
      <c r="E2" s="1" t="str">
        <f>IFERROR(VLOOKUP($A2,gt_mvp!$B:$K,COLUMN(E1)-2,FALSE),"")</f>
        <v/>
      </c>
      <c r="F2" s="1" t="str">
        <f>IFERROR(VLOOKUP($A2,gt_mvp!$B:$K,COLUMN(F1)-2,FALSE),"")</f>
        <v/>
      </c>
      <c r="G2" s="1" t="str">
        <f>IFERROR(VLOOKUP($A2,gt_mvp!$B:$K,COLUMN(G1)-2,FALSE),"")</f>
        <v/>
      </c>
      <c r="H2" s="1" t="str">
        <f>IFERROR(VLOOKUP($A2,gt_mvp!$B:$K,COLUMN(H1)-2,FALSE),"")</f>
        <v/>
      </c>
      <c r="I2" s="1" t="str">
        <f>IFERROR(VLOOKUP($A2,gt_mvp!$B:$K,COLUMN(I1)-2,FALSE),"")</f>
        <v/>
      </c>
      <c r="J2" s="1" t="str">
        <f>IFERROR(VLOOKUP($A2,gt_mvp!$B:$K,COLUMN(J1)-2,FALSE),"")</f>
        <v/>
      </c>
      <c r="K2" s="1" t="str">
        <f>IFERROR(VLOOKUP($A2,gt_mvp!$B:$K,COLUMN(K1)-2,FALSE),"")</f>
        <v/>
      </c>
      <c r="L2" s="4" t="str">
        <f>IFERROR(VLOOKUP($A2,gt_mvp!$B:$K,COLUMN(L1)-2,FALSE),"")</f>
        <v/>
      </c>
      <c r="M2" s="3" t="str">
        <f>IFERROR(VLOOKUP($A2,gt_batting!$B:$N,COLUMN(M1)-11,FALSE),"")</f>
        <v/>
      </c>
      <c r="N2" s="1" t="str">
        <f>IFERROR(VLOOKUP($A2,gt_batting!$B:$N,COLUMN(N1)-11,FALSE),"")</f>
        <v/>
      </c>
      <c r="O2" s="1" t="str">
        <f>IFERROR(VLOOKUP($A2,gt_batting!$B:$N,COLUMN(O1)-11,FALSE),"")</f>
        <v/>
      </c>
      <c r="P2" s="1" t="str">
        <f>IFERROR(VLOOKUP($A2,gt_batting!$B:$N,COLUMN(P1)-11,FALSE),"")</f>
        <v/>
      </c>
      <c r="Q2" s="1" t="str">
        <f>IFERROR(VLOOKUP($A2,gt_batting!$B:$N,COLUMN(Q1)-11,FALSE),"")</f>
        <v/>
      </c>
      <c r="R2" s="1" t="str">
        <f>IFERROR(VLOOKUP($A2,gt_batting!$B:$N,COLUMN(R1)-11,FALSE),"")</f>
        <v/>
      </c>
      <c r="S2" s="1" t="str">
        <f>IFERROR(VLOOKUP($A2,gt_batting!$B:$N,COLUMN(S1)-11,FALSE),"")</f>
        <v/>
      </c>
      <c r="T2" s="1" t="str">
        <f>IFERROR(VLOOKUP($A2,gt_batting!$B:$N,COLUMN(T1)-11,FALSE),"")</f>
        <v/>
      </c>
      <c r="U2" s="1" t="str">
        <f>IFERROR(VLOOKUP($A2,gt_batting!$B:$N,COLUMN(U1)-11,FALSE),"")</f>
        <v/>
      </c>
      <c r="V2" s="1" t="str">
        <f>IFERROR(VLOOKUP($A2,gt_batting!$B:$N,COLUMN(V1)-11,FALSE),"")</f>
        <v/>
      </c>
      <c r="W2" s="1" t="str">
        <f>IFERROR(VLOOKUP($A2,gt_batting!$B:$N,COLUMN(W1)-11,FALSE),"")</f>
        <v/>
      </c>
      <c r="X2" s="4" t="str">
        <f>IFERROR(VLOOKUP($A2,gt_batting!$B:$N,COLUMN(X1)-11,FALSE),"")</f>
        <v/>
      </c>
      <c r="Y2" s="3" t="str">
        <f>IFERROR(VLOOKUP($A2,gt_bowling!$B:$M,COLUMN(Y1)-23,FALSE),"")</f>
        <v/>
      </c>
      <c r="Z2" s="1" t="str">
        <f>IFERROR(VLOOKUP($A2,gt_bowling!$B:$M,COLUMN(Z1)-23,FALSE),"")</f>
        <v/>
      </c>
      <c r="AA2" s="1" t="str">
        <f>IFERROR(VLOOKUP($A2,gt_bowling!$B:$M,COLUMN(AA1)-23,FALSE),"")</f>
        <v/>
      </c>
      <c r="AB2" s="1" t="str">
        <f>IFERROR(VLOOKUP($A2,gt_bowling!$B:$M,COLUMN(AB1)-23,FALSE),"")</f>
        <v/>
      </c>
      <c r="AC2" s="1" t="str">
        <f>IFERROR(VLOOKUP($A2,gt_bowling!$B:$M,COLUMN(AC1)-23,FALSE),"")</f>
        <v/>
      </c>
      <c r="AD2" s="1" t="str">
        <f>IFERROR(VLOOKUP($A2,gt_bowling!$B:$M,COLUMN(AD1)-23,FALSE),"")</f>
        <v/>
      </c>
      <c r="AE2" s="1" t="str">
        <f>IFERROR(VLOOKUP($A2,gt_bowling!$B:$M,COLUMN(AE1)-23,FALSE),"")</f>
        <v/>
      </c>
      <c r="AF2" s="1" t="str">
        <f>IFERROR(VLOOKUP($A2,gt_bowling!$B:$M,COLUMN(AF1)-23,FALSE),"")</f>
        <v/>
      </c>
      <c r="AG2" s="1" t="str">
        <f>IFERROR(VLOOKUP($A2,gt_bowling!$B:$M,COLUMN(AG1)-23,FALSE),"")</f>
        <v/>
      </c>
      <c r="AH2" s="1" t="str">
        <f>IFERROR(VLOOKUP($A2,gt_bowling!$B:$M,COLUMN(AH1)-23,FALSE),"")</f>
        <v/>
      </c>
      <c r="AI2" s="1" t="str">
        <f>IFERROR(VLOOKUP($A2,gt_bowling!$B:$M,COLUMN(AI1)-23,FALSE),"")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49">
        <f t="shared" ref="AQ2:AQ26" si="7">MAX(E2,N2,Z2)</f>
        <v>0</v>
      </c>
      <c r="AR2" s="49" t="str">
        <f t="shared" ref="AR2:AR26" si="8">A2</f>
        <v>Anuj Rawat</v>
      </c>
    </row>
    <row r="3" spans="1:45" x14ac:dyDescent="0.2">
      <c r="A3" s="3" t="s">
        <v>134</v>
      </c>
      <c r="B3" s="1" t="s">
        <v>94</v>
      </c>
      <c r="C3" s="4" t="s">
        <v>68</v>
      </c>
      <c r="D3" s="3" t="str">
        <f>IFERROR(VLOOKUP($A3,gt_mvp!$B:$K,COLUMN(D2)-2,FALSE),"")</f>
        <v/>
      </c>
      <c r="E3" s="1" t="str">
        <f>IFERROR(VLOOKUP($A3,gt_mvp!$B:$K,COLUMN(E2)-2,FALSE),"")</f>
        <v/>
      </c>
      <c r="F3" s="1" t="str">
        <f>IFERROR(VLOOKUP($A3,gt_mvp!$B:$K,COLUMN(F2)-2,FALSE),"")</f>
        <v/>
      </c>
      <c r="G3" s="1" t="str">
        <f>IFERROR(VLOOKUP($A3,gt_mvp!$B:$K,COLUMN(G2)-2,FALSE),"")</f>
        <v/>
      </c>
      <c r="H3" s="1" t="str">
        <f>IFERROR(VLOOKUP($A3,gt_mvp!$B:$K,COLUMN(H2)-2,FALSE),"")</f>
        <v/>
      </c>
      <c r="I3" s="1" t="str">
        <f>IFERROR(VLOOKUP($A3,gt_mvp!$B:$K,COLUMN(I2)-2,FALSE),"")</f>
        <v/>
      </c>
      <c r="J3" s="1" t="str">
        <f>IFERROR(VLOOKUP($A3,gt_mvp!$B:$K,COLUMN(J2)-2,FALSE),"")</f>
        <v/>
      </c>
      <c r="K3" s="1" t="str">
        <f>IFERROR(VLOOKUP($A3,gt_mvp!$B:$K,COLUMN(K2)-2,FALSE),"")</f>
        <v/>
      </c>
      <c r="L3" s="4" t="str">
        <f>IFERROR(VLOOKUP($A3,gt_mvp!$B:$K,COLUMN(L2)-2,FALSE),"")</f>
        <v/>
      </c>
      <c r="M3" s="3" t="str">
        <f>IFERROR(VLOOKUP($A3,gt_batting!$B:$N,COLUMN(M2)-11,FALSE),"")</f>
        <v/>
      </c>
      <c r="N3" s="1" t="str">
        <f>IFERROR(VLOOKUP($A3,gt_batting!$B:$N,COLUMN(N2)-11,FALSE),"")</f>
        <v/>
      </c>
      <c r="O3" s="1" t="str">
        <f>IFERROR(VLOOKUP($A3,gt_batting!$B:$N,COLUMN(O2)-11,FALSE),"")</f>
        <v/>
      </c>
      <c r="P3" s="1" t="str">
        <f>IFERROR(VLOOKUP($A3,gt_batting!$B:$N,COLUMN(P2)-11,FALSE),"")</f>
        <v/>
      </c>
      <c r="Q3" s="1" t="str">
        <f>IFERROR(VLOOKUP($A3,gt_batting!$B:$N,COLUMN(Q2)-11,FALSE),"")</f>
        <v/>
      </c>
      <c r="R3" s="1" t="str">
        <f>IFERROR(VLOOKUP($A3,gt_batting!$B:$N,COLUMN(R2)-11,FALSE),"")</f>
        <v/>
      </c>
      <c r="S3" s="1" t="str">
        <f>IFERROR(VLOOKUP($A3,gt_batting!$B:$N,COLUMN(S2)-11,FALSE),"")</f>
        <v/>
      </c>
      <c r="T3" s="1" t="str">
        <f>IFERROR(VLOOKUP($A3,gt_batting!$B:$N,COLUMN(T2)-11,FALSE),"")</f>
        <v/>
      </c>
      <c r="U3" s="1" t="str">
        <f>IFERROR(VLOOKUP($A3,gt_batting!$B:$N,COLUMN(U2)-11,FALSE),"")</f>
        <v/>
      </c>
      <c r="V3" s="1" t="str">
        <f>IFERROR(VLOOKUP($A3,gt_batting!$B:$N,COLUMN(V2)-11,FALSE),"")</f>
        <v/>
      </c>
      <c r="W3" s="1" t="str">
        <f>IFERROR(VLOOKUP($A3,gt_batting!$B:$N,COLUMN(W2)-11,FALSE),"")</f>
        <v/>
      </c>
      <c r="X3" s="4" t="str">
        <f>IFERROR(VLOOKUP($A3,gt_batting!$B:$N,COLUMN(X2)-11,FALSE),"")</f>
        <v/>
      </c>
      <c r="Y3" s="3" t="str">
        <f>IFERROR(VLOOKUP($A3,gt_bowling!$B:$M,COLUMN(Y2)-23,FALSE),"")</f>
        <v/>
      </c>
      <c r="Z3" s="1" t="str">
        <f>IFERROR(VLOOKUP($A3,gt_bowling!$B:$M,COLUMN(Z2)-23,FALSE),"")</f>
        <v/>
      </c>
      <c r="AA3" s="1" t="str">
        <f>IFERROR(VLOOKUP($A3,gt_bowling!$B:$M,COLUMN(AA2)-23,FALSE),"")</f>
        <v/>
      </c>
      <c r="AB3" s="1" t="str">
        <f>IFERROR(VLOOKUP($A3,gt_bowling!$B:$M,COLUMN(AB2)-23,FALSE),"")</f>
        <v/>
      </c>
      <c r="AC3" s="1" t="str">
        <f>IFERROR(VLOOKUP($A3,gt_bowling!$B:$M,COLUMN(AC2)-23,FALSE),"")</f>
        <v/>
      </c>
      <c r="AD3" s="1" t="str">
        <f>IFERROR(VLOOKUP($A3,gt_bowling!$B:$M,COLUMN(AD2)-23,FALSE),"")</f>
        <v/>
      </c>
      <c r="AE3" s="1" t="str">
        <f>IFERROR(VLOOKUP($A3,gt_bowling!$B:$M,COLUMN(AE2)-23,FALSE),"")</f>
        <v/>
      </c>
      <c r="AF3" s="1" t="str">
        <f>IFERROR(VLOOKUP($A3,gt_bowling!$B:$M,COLUMN(AF2)-23,FALSE),"")</f>
        <v/>
      </c>
      <c r="AG3" s="1" t="str">
        <f>IFERROR(VLOOKUP($A3,gt_bowling!$B:$M,COLUMN(AG2)-23,FALSE),"")</f>
        <v/>
      </c>
      <c r="AH3" s="1" t="str">
        <f>IFERROR(VLOOKUP($A3,gt_bowling!$B:$M,COLUMN(AH2)-23,FALSE),"")</f>
        <v/>
      </c>
      <c r="AI3" s="1" t="str">
        <f>IFERROR(VLOOKUP($A3,gt_bowling!$B:$M,COLUMN(AI2)-23,FALSE),"")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Glenn Phillips</v>
      </c>
    </row>
    <row r="4" spans="1:45" x14ac:dyDescent="0.2">
      <c r="A4" s="3" t="s">
        <v>136</v>
      </c>
      <c r="B4" s="1" t="s">
        <v>94</v>
      </c>
      <c r="C4" s="4" t="s">
        <v>70</v>
      </c>
      <c r="D4" s="3" t="str">
        <f>IFERROR(VLOOKUP($A4,gt_mvp!$B:$K,COLUMN(D3)-2,FALSE),"")</f>
        <v/>
      </c>
      <c r="E4" s="1" t="str">
        <f>IFERROR(VLOOKUP($A4,gt_mvp!$B:$K,COLUMN(E3)-2,FALSE),"")</f>
        <v/>
      </c>
      <c r="F4" s="1" t="str">
        <f>IFERROR(VLOOKUP($A4,gt_mvp!$B:$K,COLUMN(F3)-2,FALSE),"")</f>
        <v/>
      </c>
      <c r="G4" s="1" t="str">
        <f>IFERROR(VLOOKUP($A4,gt_mvp!$B:$K,COLUMN(G3)-2,FALSE),"")</f>
        <v/>
      </c>
      <c r="H4" s="1" t="str">
        <f>IFERROR(VLOOKUP($A4,gt_mvp!$B:$K,COLUMN(H3)-2,FALSE),"")</f>
        <v/>
      </c>
      <c r="I4" s="1" t="str">
        <f>IFERROR(VLOOKUP($A4,gt_mvp!$B:$K,COLUMN(I3)-2,FALSE),"")</f>
        <v/>
      </c>
      <c r="J4" s="1" t="str">
        <f>IFERROR(VLOOKUP($A4,gt_mvp!$B:$K,COLUMN(J3)-2,FALSE),"")</f>
        <v/>
      </c>
      <c r="K4" s="1" t="str">
        <f>IFERROR(VLOOKUP($A4,gt_mvp!$B:$K,COLUMN(K3)-2,FALSE),"")</f>
        <v/>
      </c>
      <c r="L4" s="4" t="str">
        <f>IFERROR(VLOOKUP($A4,gt_mvp!$B:$K,COLUMN(L3)-2,FALSE),"")</f>
        <v/>
      </c>
      <c r="M4" s="3" t="str">
        <f>IFERROR(VLOOKUP($A4,gt_batting!$B:$N,COLUMN(M3)-11,FALSE),"")</f>
        <v/>
      </c>
      <c r="N4" s="1" t="str">
        <f>IFERROR(VLOOKUP($A4,gt_batting!$B:$N,COLUMN(N3)-11,FALSE),"")</f>
        <v/>
      </c>
      <c r="O4" s="1" t="str">
        <f>IFERROR(VLOOKUP($A4,gt_batting!$B:$N,COLUMN(O3)-11,FALSE),"")</f>
        <v/>
      </c>
      <c r="P4" s="1" t="str">
        <f>IFERROR(VLOOKUP($A4,gt_batting!$B:$N,COLUMN(P3)-11,FALSE),"")</f>
        <v/>
      </c>
      <c r="Q4" s="1" t="str">
        <f>IFERROR(VLOOKUP($A4,gt_batting!$B:$N,COLUMN(Q3)-11,FALSE),"")</f>
        <v/>
      </c>
      <c r="R4" s="1" t="str">
        <f>IFERROR(VLOOKUP($A4,gt_batting!$B:$N,COLUMN(R3)-11,FALSE),"")</f>
        <v/>
      </c>
      <c r="S4" s="1" t="str">
        <f>IFERROR(VLOOKUP($A4,gt_batting!$B:$N,COLUMN(S3)-11,FALSE),"")</f>
        <v/>
      </c>
      <c r="T4" s="1" t="str">
        <f>IFERROR(VLOOKUP($A4,gt_batting!$B:$N,COLUMN(T3)-11,FALSE),"")</f>
        <v/>
      </c>
      <c r="U4" s="1" t="str">
        <f>IFERROR(VLOOKUP($A4,gt_batting!$B:$N,COLUMN(U3)-11,FALSE),"")</f>
        <v/>
      </c>
      <c r="V4" s="1" t="str">
        <f>IFERROR(VLOOKUP($A4,gt_batting!$B:$N,COLUMN(V3)-11,FALSE),"")</f>
        <v/>
      </c>
      <c r="W4" s="1" t="str">
        <f>IFERROR(VLOOKUP($A4,gt_batting!$B:$N,COLUMN(W3)-11,FALSE),"")</f>
        <v/>
      </c>
      <c r="X4" s="4" t="str">
        <f>IFERROR(VLOOKUP($A4,gt_batting!$B:$N,COLUMN(X3)-11,FALSE),"")</f>
        <v/>
      </c>
      <c r="Y4" s="3" t="str">
        <f>IFERROR(VLOOKUP($A4,gt_bowling!$B:$M,COLUMN(Y3)-23,FALSE),"")</f>
        <v/>
      </c>
      <c r="Z4" s="1" t="str">
        <f>IFERROR(VLOOKUP($A4,gt_bowling!$B:$M,COLUMN(Z3)-23,FALSE),"")</f>
        <v/>
      </c>
      <c r="AA4" s="1" t="str">
        <f>IFERROR(VLOOKUP($A4,gt_bowling!$B:$M,COLUMN(AA3)-23,FALSE),"")</f>
        <v/>
      </c>
      <c r="AB4" s="1" t="str">
        <f>IFERROR(VLOOKUP($A4,gt_bowling!$B:$M,COLUMN(AB3)-23,FALSE),"")</f>
        <v/>
      </c>
      <c r="AC4" s="1" t="str">
        <f>IFERROR(VLOOKUP($A4,gt_bowling!$B:$M,COLUMN(AC3)-23,FALSE),"")</f>
        <v/>
      </c>
      <c r="AD4" s="1" t="str">
        <f>IFERROR(VLOOKUP($A4,gt_bowling!$B:$M,COLUMN(AD3)-23,FALSE),"")</f>
        <v/>
      </c>
      <c r="AE4" s="1" t="str">
        <f>IFERROR(VLOOKUP($A4,gt_bowling!$B:$M,COLUMN(AE3)-23,FALSE),"")</f>
        <v/>
      </c>
      <c r="AF4" s="1" t="str">
        <f>IFERROR(VLOOKUP($A4,gt_bowling!$B:$M,COLUMN(AF3)-23,FALSE),"")</f>
        <v/>
      </c>
      <c r="AG4" s="1" t="str">
        <f>IFERROR(VLOOKUP($A4,gt_bowling!$B:$M,COLUMN(AG3)-23,FALSE),"")</f>
        <v/>
      </c>
      <c r="AH4" s="1" t="str">
        <f>IFERROR(VLOOKUP($A4,gt_bowling!$B:$M,COLUMN(AH3)-23,FALSE),"")</f>
        <v/>
      </c>
      <c r="AI4" s="1" t="str">
        <f>IFERROR(VLOOKUP($A4,gt_bowling!$B:$M,COLUMN(AI3)-23,FALSE),"")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Mahipal Lomror</v>
      </c>
    </row>
    <row r="5" spans="1:45" x14ac:dyDescent="0.2">
      <c r="A5" s="3" t="s">
        <v>137</v>
      </c>
      <c r="B5" s="1" t="s">
        <v>94</v>
      </c>
      <c r="C5" s="4" t="s">
        <v>70</v>
      </c>
      <c r="D5" s="3" t="str">
        <f>IFERROR(VLOOKUP($A5,gt_mvp!$B:$K,COLUMN(D4)-2,FALSE),"")</f>
        <v/>
      </c>
      <c r="E5" s="1" t="str">
        <f>IFERROR(VLOOKUP($A5,gt_mvp!$B:$K,COLUMN(E4)-2,FALSE),"")</f>
        <v/>
      </c>
      <c r="F5" s="1" t="str">
        <f>IFERROR(VLOOKUP($A5,gt_mvp!$B:$K,COLUMN(F4)-2,FALSE),"")</f>
        <v/>
      </c>
      <c r="G5" s="1" t="str">
        <f>IFERROR(VLOOKUP($A5,gt_mvp!$B:$K,COLUMN(G4)-2,FALSE),"")</f>
        <v/>
      </c>
      <c r="H5" s="1" t="str">
        <f>IFERROR(VLOOKUP($A5,gt_mvp!$B:$K,COLUMN(H4)-2,FALSE),"")</f>
        <v/>
      </c>
      <c r="I5" s="1" t="str">
        <f>IFERROR(VLOOKUP($A5,gt_mvp!$B:$K,COLUMN(I4)-2,FALSE),"")</f>
        <v/>
      </c>
      <c r="J5" s="1" t="str">
        <f>IFERROR(VLOOKUP($A5,gt_mvp!$B:$K,COLUMN(J4)-2,FALSE),"")</f>
        <v/>
      </c>
      <c r="K5" s="1" t="str">
        <f>IFERROR(VLOOKUP($A5,gt_mvp!$B:$K,COLUMN(K4)-2,FALSE),"")</f>
        <v/>
      </c>
      <c r="L5" s="4" t="str">
        <f>IFERROR(VLOOKUP($A5,gt_mvp!$B:$K,COLUMN(L4)-2,FALSE),"")</f>
        <v/>
      </c>
      <c r="M5" s="3" t="str">
        <f>IFERROR(VLOOKUP($A5,gt_batting!$B:$N,COLUMN(M4)-11,FALSE),"")</f>
        <v/>
      </c>
      <c r="N5" s="1" t="str">
        <f>IFERROR(VLOOKUP($A5,gt_batting!$B:$N,COLUMN(N4)-11,FALSE),"")</f>
        <v/>
      </c>
      <c r="O5" s="1" t="str">
        <f>IFERROR(VLOOKUP($A5,gt_batting!$B:$N,COLUMN(O4)-11,FALSE),"")</f>
        <v/>
      </c>
      <c r="P5" s="1" t="str">
        <f>IFERROR(VLOOKUP($A5,gt_batting!$B:$N,COLUMN(P4)-11,FALSE),"")</f>
        <v/>
      </c>
      <c r="Q5" s="1" t="str">
        <f>IFERROR(VLOOKUP($A5,gt_batting!$B:$N,COLUMN(Q4)-11,FALSE),"")</f>
        <v/>
      </c>
      <c r="R5" s="1" t="str">
        <f>IFERROR(VLOOKUP($A5,gt_batting!$B:$N,COLUMN(R4)-11,FALSE),"")</f>
        <v/>
      </c>
      <c r="S5" s="1" t="str">
        <f>IFERROR(VLOOKUP($A5,gt_batting!$B:$N,COLUMN(S4)-11,FALSE),"")</f>
        <v/>
      </c>
      <c r="T5" s="1" t="str">
        <f>IFERROR(VLOOKUP($A5,gt_batting!$B:$N,COLUMN(T4)-11,FALSE),"")</f>
        <v/>
      </c>
      <c r="U5" s="1" t="str">
        <f>IFERROR(VLOOKUP($A5,gt_batting!$B:$N,COLUMN(U4)-11,FALSE),"")</f>
        <v/>
      </c>
      <c r="V5" s="1" t="str">
        <f>IFERROR(VLOOKUP($A5,gt_batting!$B:$N,COLUMN(V4)-11,FALSE),"")</f>
        <v/>
      </c>
      <c r="W5" s="1" t="str">
        <f>IFERROR(VLOOKUP($A5,gt_batting!$B:$N,COLUMN(W4)-11,FALSE),"")</f>
        <v/>
      </c>
      <c r="X5" s="4" t="str">
        <f>IFERROR(VLOOKUP($A5,gt_batting!$B:$N,COLUMN(X4)-11,FALSE),"")</f>
        <v/>
      </c>
      <c r="Y5" s="3" t="str">
        <f>IFERROR(VLOOKUP($A5,gt_bowling!$B:$M,COLUMN(Y4)-23,FALSE),"")</f>
        <v/>
      </c>
      <c r="Z5" s="1" t="str">
        <f>IFERROR(VLOOKUP($A5,gt_bowling!$B:$M,COLUMN(Z4)-23,FALSE),"")</f>
        <v/>
      </c>
      <c r="AA5" s="1" t="str">
        <f>IFERROR(VLOOKUP($A5,gt_bowling!$B:$M,COLUMN(AA4)-23,FALSE),"")</f>
        <v/>
      </c>
      <c r="AB5" s="1" t="str">
        <f>IFERROR(VLOOKUP($A5,gt_bowling!$B:$M,COLUMN(AB4)-23,FALSE),"")</f>
        <v/>
      </c>
      <c r="AC5" s="1" t="str">
        <f>IFERROR(VLOOKUP($A5,gt_bowling!$B:$M,COLUMN(AC4)-23,FALSE),"")</f>
        <v/>
      </c>
      <c r="AD5" s="1" t="str">
        <f>IFERROR(VLOOKUP($A5,gt_bowling!$B:$M,COLUMN(AD4)-23,FALSE),"")</f>
        <v/>
      </c>
      <c r="AE5" s="1" t="str">
        <f>IFERROR(VLOOKUP($A5,gt_bowling!$B:$M,COLUMN(AE4)-23,FALSE),"")</f>
        <v/>
      </c>
      <c r="AF5" s="1" t="str">
        <f>IFERROR(VLOOKUP($A5,gt_bowling!$B:$M,COLUMN(AF4)-23,FALSE),"")</f>
        <v/>
      </c>
      <c r="AG5" s="1" t="str">
        <f>IFERROR(VLOOKUP($A5,gt_bowling!$B:$M,COLUMN(AG4)-23,FALSE),"")</f>
        <v/>
      </c>
      <c r="AH5" s="1" t="str">
        <f>IFERROR(VLOOKUP($A5,gt_bowling!$B:$M,COLUMN(AH4)-23,FALSE),"")</f>
        <v/>
      </c>
      <c r="AI5" s="1" t="str">
        <f>IFERROR(VLOOKUP($A5,gt_bowling!$B:$M,COLUMN(AI4)-23,FALSE),"")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Nishant Sindhu</v>
      </c>
    </row>
    <row r="6" spans="1:45" x14ac:dyDescent="0.2">
      <c r="A6" s="3" t="s">
        <v>138</v>
      </c>
      <c r="B6" s="1" t="s">
        <v>94</v>
      </c>
      <c r="C6" s="4" t="s">
        <v>68</v>
      </c>
      <c r="D6" s="3" t="str">
        <f>IFERROR(VLOOKUP($A6,gt_mvp!$B:$K,COLUMN(D5)-2,FALSE),"")</f>
        <v/>
      </c>
      <c r="E6" s="1" t="str">
        <f>IFERROR(VLOOKUP($A6,gt_mvp!$B:$K,COLUMN(E5)-2,FALSE),"")</f>
        <v/>
      </c>
      <c r="F6" s="1" t="str">
        <f>IFERROR(VLOOKUP($A6,gt_mvp!$B:$K,COLUMN(F5)-2,FALSE),"")</f>
        <v/>
      </c>
      <c r="G6" s="1" t="str">
        <f>IFERROR(VLOOKUP($A6,gt_mvp!$B:$K,COLUMN(G5)-2,FALSE),"")</f>
        <v/>
      </c>
      <c r="H6" s="1" t="str">
        <f>IFERROR(VLOOKUP($A6,gt_mvp!$B:$K,COLUMN(H5)-2,FALSE),"")</f>
        <v/>
      </c>
      <c r="I6" s="1" t="str">
        <f>IFERROR(VLOOKUP($A6,gt_mvp!$B:$K,COLUMN(I5)-2,FALSE),"")</f>
        <v/>
      </c>
      <c r="J6" s="1" t="str">
        <f>IFERROR(VLOOKUP($A6,gt_mvp!$B:$K,COLUMN(J5)-2,FALSE),"")</f>
        <v/>
      </c>
      <c r="K6" s="1" t="str">
        <f>IFERROR(VLOOKUP($A6,gt_mvp!$B:$K,COLUMN(K5)-2,FALSE),"")</f>
        <v/>
      </c>
      <c r="L6" s="4" t="str">
        <f>IFERROR(VLOOKUP($A6,gt_mvp!$B:$K,COLUMN(L5)-2,FALSE),"")</f>
        <v/>
      </c>
      <c r="M6" s="3" t="str">
        <f>IFERROR(VLOOKUP($A6,gt_batting!$B:$N,COLUMN(M5)-11,FALSE),"")</f>
        <v/>
      </c>
      <c r="N6" s="1" t="str">
        <f>IFERROR(VLOOKUP($A6,gt_batting!$B:$N,COLUMN(N5)-11,FALSE),"")</f>
        <v/>
      </c>
      <c r="O6" s="1" t="str">
        <f>IFERROR(VLOOKUP($A6,gt_batting!$B:$N,COLUMN(O5)-11,FALSE),"")</f>
        <v/>
      </c>
      <c r="P6" s="1" t="str">
        <f>IFERROR(VLOOKUP($A6,gt_batting!$B:$N,COLUMN(P5)-11,FALSE),"")</f>
        <v/>
      </c>
      <c r="Q6" s="1" t="str">
        <f>IFERROR(VLOOKUP($A6,gt_batting!$B:$N,COLUMN(Q5)-11,FALSE),"")</f>
        <v/>
      </c>
      <c r="R6" s="1" t="str">
        <f>IFERROR(VLOOKUP($A6,gt_batting!$B:$N,COLUMN(R5)-11,FALSE),"")</f>
        <v/>
      </c>
      <c r="S6" s="1" t="str">
        <f>IFERROR(VLOOKUP($A6,gt_batting!$B:$N,COLUMN(S5)-11,FALSE),"")</f>
        <v/>
      </c>
      <c r="T6" s="1" t="str">
        <f>IFERROR(VLOOKUP($A6,gt_batting!$B:$N,COLUMN(T5)-11,FALSE),"")</f>
        <v/>
      </c>
      <c r="U6" s="1" t="str">
        <f>IFERROR(VLOOKUP($A6,gt_batting!$B:$N,COLUMN(U5)-11,FALSE),"")</f>
        <v/>
      </c>
      <c r="V6" s="1" t="str">
        <f>IFERROR(VLOOKUP($A6,gt_batting!$B:$N,COLUMN(V5)-11,FALSE),"")</f>
        <v/>
      </c>
      <c r="W6" s="1" t="str">
        <f>IFERROR(VLOOKUP($A6,gt_batting!$B:$N,COLUMN(W5)-11,FALSE),"")</f>
        <v/>
      </c>
      <c r="X6" s="4" t="str">
        <f>IFERROR(VLOOKUP($A6,gt_batting!$B:$N,COLUMN(X5)-11,FALSE),"")</f>
        <v/>
      </c>
      <c r="Y6" s="3" t="str">
        <f>IFERROR(VLOOKUP($A6,gt_bowling!$B:$M,COLUMN(Y5)-23,FALSE),"")</f>
        <v/>
      </c>
      <c r="Z6" s="1" t="str">
        <f>IFERROR(VLOOKUP($A6,gt_bowling!$B:$M,COLUMN(Z5)-23,FALSE),"")</f>
        <v/>
      </c>
      <c r="AA6" s="1" t="str">
        <f>IFERROR(VLOOKUP($A6,gt_bowling!$B:$M,COLUMN(AA5)-23,FALSE),"")</f>
        <v/>
      </c>
      <c r="AB6" s="1" t="str">
        <f>IFERROR(VLOOKUP($A6,gt_bowling!$B:$M,COLUMN(AB5)-23,FALSE),"")</f>
        <v/>
      </c>
      <c r="AC6" s="1" t="str">
        <f>IFERROR(VLOOKUP($A6,gt_bowling!$B:$M,COLUMN(AC5)-23,FALSE),"")</f>
        <v/>
      </c>
      <c r="AD6" s="1" t="str">
        <f>IFERROR(VLOOKUP($A6,gt_bowling!$B:$M,COLUMN(AD5)-23,FALSE),"")</f>
        <v/>
      </c>
      <c r="AE6" s="1" t="str">
        <f>IFERROR(VLOOKUP($A6,gt_bowling!$B:$M,COLUMN(AE5)-23,FALSE),"")</f>
        <v/>
      </c>
      <c r="AF6" s="1" t="str">
        <f>IFERROR(VLOOKUP($A6,gt_bowling!$B:$M,COLUMN(AF5)-23,FALSE),"")</f>
        <v/>
      </c>
      <c r="AG6" s="1" t="str">
        <f>IFERROR(VLOOKUP($A6,gt_bowling!$B:$M,COLUMN(AG5)-23,FALSE),"")</f>
        <v/>
      </c>
      <c r="AH6" s="1" t="str">
        <f>IFERROR(VLOOKUP($A6,gt_bowling!$B:$M,COLUMN(AH5)-23,FALSE),"")</f>
        <v/>
      </c>
      <c r="AI6" s="1" t="str">
        <f>IFERROR(VLOOKUP($A6,gt_bowling!$B:$M,COLUMN(AI5)-23,FALSE),"")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Kumar Kushagra</v>
      </c>
    </row>
    <row r="7" spans="1:45" x14ac:dyDescent="0.2">
      <c r="A7" s="3" t="s">
        <v>139</v>
      </c>
      <c r="B7" s="1" t="s">
        <v>94</v>
      </c>
      <c r="C7" s="4" t="s">
        <v>69</v>
      </c>
      <c r="D7" s="3" t="str">
        <f>IFERROR(VLOOKUP($A7,gt_mvp!$B:$K,COLUMN(D6)-2,FALSE),"")</f>
        <v/>
      </c>
      <c r="E7" s="1" t="str">
        <f>IFERROR(VLOOKUP($A7,gt_mvp!$B:$K,COLUMN(E6)-2,FALSE),"")</f>
        <v/>
      </c>
      <c r="F7" s="1" t="str">
        <f>IFERROR(VLOOKUP($A7,gt_mvp!$B:$K,COLUMN(F6)-2,FALSE),"")</f>
        <v/>
      </c>
      <c r="G7" s="1" t="str">
        <f>IFERROR(VLOOKUP($A7,gt_mvp!$B:$K,COLUMN(G6)-2,FALSE),"")</f>
        <v/>
      </c>
      <c r="H7" s="1" t="str">
        <f>IFERROR(VLOOKUP($A7,gt_mvp!$B:$K,COLUMN(H6)-2,FALSE),"")</f>
        <v/>
      </c>
      <c r="I7" s="1" t="str">
        <f>IFERROR(VLOOKUP($A7,gt_mvp!$B:$K,COLUMN(I6)-2,FALSE),"")</f>
        <v/>
      </c>
      <c r="J7" s="1" t="str">
        <f>IFERROR(VLOOKUP($A7,gt_mvp!$B:$K,COLUMN(J6)-2,FALSE),"")</f>
        <v/>
      </c>
      <c r="K7" s="1" t="str">
        <f>IFERROR(VLOOKUP($A7,gt_mvp!$B:$K,COLUMN(K6)-2,FALSE),"")</f>
        <v/>
      </c>
      <c r="L7" s="4" t="str">
        <f>IFERROR(VLOOKUP($A7,gt_mvp!$B:$K,COLUMN(L6)-2,FALSE),"")</f>
        <v/>
      </c>
      <c r="M7" s="3" t="str">
        <f>IFERROR(VLOOKUP($A7,gt_batting!$B:$N,COLUMN(M6)-11,FALSE),"")</f>
        <v/>
      </c>
      <c r="N7" s="1" t="str">
        <f>IFERROR(VLOOKUP($A7,gt_batting!$B:$N,COLUMN(N6)-11,FALSE),"")</f>
        <v/>
      </c>
      <c r="O7" s="1" t="str">
        <f>IFERROR(VLOOKUP($A7,gt_batting!$B:$N,COLUMN(O6)-11,FALSE),"")</f>
        <v/>
      </c>
      <c r="P7" s="1" t="str">
        <f>IFERROR(VLOOKUP($A7,gt_batting!$B:$N,COLUMN(P6)-11,FALSE),"")</f>
        <v/>
      </c>
      <c r="Q7" s="1" t="str">
        <f>IFERROR(VLOOKUP($A7,gt_batting!$B:$N,COLUMN(Q6)-11,FALSE),"")</f>
        <v/>
      </c>
      <c r="R7" s="1" t="str">
        <f>IFERROR(VLOOKUP($A7,gt_batting!$B:$N,COLUMN(R6)-11,FALSE),"")</f>
        <v/>
      </c>
      <c r="S7" s="1" t="str">
        <f>IFERROR(VLOOKUP($A7,gt_batting!$B:$N,COLUMN(S6)-11,FALSE),"")</f>
        <v/>
      </c>
      <c r="T7" s="1" t="str">
        <f>IFERROR(VLOOKUP($A7,gt_batting!$B:$N,COLUMN(T6)-11,FALSE),"")</f>
        <v/>
      </c>
      <c r="U7" s="1" t="str">
        <f>IFERROR(VLOOKUP($A7,gt_batting!$B:$N,COLUMN(U6)-11,FALSE),"")</f>
        <v/>
      </c>
      <c r="V7" s="1" t="str">
        <f>IFERROR(VLOOKUP($A7,gt_batting!$B:$N,COLUMN(V6)-11,FALSE),"")</f>
        <v/>
      </c>
      <c r="W7" s="1" t="str">
        <f>IFERROR(VLOOKUP($A7,gt_batting!$B:$N,COLUMN(W6)-11,FALSE),"")</f>
        <v/>
      </c>
      <c r="X7" s="4" t="str">
        <f>IFERROR(VLOOKUP($A7,gt_batting!$B:$N,COLUMN(X6)-11,FALSE),"")</f>
        <v/>
      </c>
      <c r="Y7" s="3" t="str">
        <f>IFERROR(VLOOKUP($A7,gt_bowling!$B:$M,COLUMN(Y6)-23,FALSE),"")</f>
        <v/>
      </c>
      <c r="Z7" s="1" t="str">
        <f>IFERROR(VLOOKUP($A7,gt_bowling!$B:$M,COLUMN(Z6)-23,FALSE),"")</f>
        <v/>
      </c>
      <c r="AA7" s="1" t="str">
        <f>IFERROR(VLOOKUP($A7,gt_bowling!$B:$M,COLUMN(AA6)-23,FALSE),"")</f>
        <v/>
      </c>
      <c r="AB7" s="1" t="str">
        <f>IFERROR(VLOOKUP($A7,gt_bowling!$B:$M,COLUMN(AB6)-23,FALSE),"")</f>
        <v/>
      </c>
      <c r="AC7" s="1" t="str">
        <f>IFERROR(VLOOKUP($A7,gt_bowling!$B:$M,COLUMN(AC6)-23,FALSE),"")</f>
        <v/>
      </c>
      <c r="AD7" s="1" t="str">
        <f>IFERROR(VLOOKUP($A7,gt_bowling!$B:$M,COLUMN(AD6)-23,FALSE),"")</f>
        <v/>
      </c>
      <c r="AE7" s="1" t="str">
        <f>IFERROR(VLOOKUP($A7,gt_bowling!$B:$M,COLUMN(AE6)-23,FALSE),"")</f>
        <v/>
      </c>
      <c r="AF7" s="1" t="str">
        <f>IFERROR(VLOOKUP($A7,gt_bowling!$B:$M,COLUMN(AF6)-23,FALSE),"")</f>
        <v/>
      </c>
      <c r="AG7" s="1" t="str">
        <f>IFERROR(VLOOKUP($A7,gt_bowling!$B:$M,COLUMN(AG6)-23,FALSE),"")</f>
        <v/>
      </c>
      <c r="AH7" s="1" t="str">
        <f>IFERROR(VLOOKUP($A7,gt_bowling!$B:$M,COLUMN(AH6)-23,FALSE),"")</f>
        <v/>
      </c>
      <c r="AI7" s="1" t="str">
        <f>IFERROR(VLOOKUP($A7,gt_bowling!$B:$M,COLUMN(AI6)-23,FALSE),"")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Manav Suthar</v>
      </c>
    </row>
    <row r="8" spans="1:45" x14ac:dyDescent="0.2">
      <c r="A8" s="3" t="s">
        <v>143</v>
      </c>
      <c r="B8" s="1" t="s">
        <v>94</v>
      </c>
      <c r="C8" s="4" t="s">
        <v>69</v>
      </c>
      <c r="D8" s="3" t="str">
        <f>IFERROR(VLOOKUP($A8,gt_mvp!$B:$K,COLUMN(D7)-2,FALSE),"")</f>
        <v/>
      </c>
      <c r="E8" s="1" t="str">
        <f>IFERROR(VLOOKUP($A8,gt_mvp!$B:$K,COLUMN(E7)-2,FALSE),"")</f>
        <v/>
      </c>
      <c r="F8" s="1" t="str">
        <f>IFERROR(VLOOKUP($A8,gt_mvp!$B:$K,COLUMN(F7)-2,FALSE),"")</f>
        <v/>
      </c>
      <c r="G8" s="1" t="str">
        <f>IFERROR(VLOOKUP($A8,gt_mvp!$B:$K,COLUMN(G7)-2,FALSE),"")</f>
        <v/>
      </c>
      <c r="H8" s="1" t="str">
        <f>IFERROR(VLOOKUP($A8,gt_mvp!$B:$K,COLUMN(H7)-2,FALSE),"")</f>
        <v/>
      </c>
      <c r="I8" s="1" t="str">
        <f>IFERROR(VLOOKUP($A8,gt_mvp!$B:$K,COLUMN(I7)-2,FALSE),"")</f>
        <v/>
      </c>
      <c r="J8" s="1" t="str">
        <f>IFERROR(VLOOKUP($A8,gt_mvp!$B:$K,COLUMN(J7)-2,FALSE),"")</f>
        <v/>
      </c>
      <c r="K8" s="1" t="str">
        <f>IFERROR(VLOOKUP($A8,gt_mvp!$B:$K,COLUMN(K7)-2,FALSE),"")</f>
        <v/>
      </c>
      <c r="L8" s="4" t="str">
        <f>IFERROR(VLOOKUP($A8,gt_mvp!$B:$K,COLUMN(L7)-2,FALSE),"")</f>
        <v/>
      </c>
      <c r="M8" s="3" t="str">
        <f>IFERROR(VLOOKUP($A8,gt_batting!$B:$N,COLUMN(M7)-11,FALSE),"")</f>
        <v/>
      </c>
      <c r="N8" s="1" t="str">
        <f>IFERROR(VLOOKUP($A8,gt_batting!$B:$N,COLUMN(N7)-11,FALSE),"")</f>
        <v/>
      </c>
      <c r="O8" s="1" t="str">
        <f>IFERROR(VLOOKUP($A8,gt_batting!$B:$N,COLUMN(O7)-11,FALSE),"")</f>
        <v/>
      </c>
      <c r="P8" s="1" t="str">
        <f>IFERROR(VLOOKUP($A8,gt_batting!$B:$N,COLUMN(P7)-11,FALSE),"")</f>
        <v/>
      </c>
      <c r="Q8" s="1" t="str">
        <f>IFERROR(VLOOKUP($A8,gt_batting!$B:$N,COLUMN(Q7)-11,FALSE),"")</f>
        <v/>
      </c>
      <c r="R8" s="1" t="str">
        <f>IFERROR(VLOOKUP($A8,gt_batting!$B:$N,COLUMN(R7)-11,FALSE),"")</f>
        <v/>
      </c>
      <c r="S8" s="1" t="str">
        <f>IFERROR(VLOOKUP($A8,gt_batting!$B:$N,COLUMN(S7)-11,FALSE),"")</f>
        <v/>
      </c>
      <c r="T8" s="1" t="str">
        <f>IFERROR(VLOOKUP($A8,gt_batting!$B:$N,COLUMN(T7)-11,FALSE),"")</f>
        <v/>
      </c>
      <c r="U8" s="1" t="str">
        <f>IFERROR(VLOOKUP($A8,gt_batting!$B:$N,COLUMN(U7)-11,FALSE),"")</f>
        <v/>
      </c>
      <c r="V8" s="1" t="str">
        <f>IFERROR(VLOOKUP($A8,gt_batting!$B:$N,COLUMN(V7)-11,FALSE),"")</f>
        <v/>
      </c>
      <c r="W8" s="1" t="str">
        <f>IFERROR(VLOOKUP($A8,gt_batting!$B:$N,COLUMN(W7)-11,FALSE),"")</f>
        <v/>
      </c>
      <c r="X8" s="4" t="str">
        <f>IFERROR(VLOOKUP($A8,gt_batting!$B:$N,COLUMN(X7)-11,FALSE),"")</f>
        <v/>
      </c>
      <c r="Y8" s="3" t="str">
        <f>IFERROR(VLOOKUP($A8,gt_bowling!$B:$M,COLUMN(Y7)-23,FALSE),"")</f>
        <v/>
      </c>
      <c r="Z8" s="1" t="str">
        <f>IFERROR(VLOOKUP($A8,gt_bowling!$B:$M,COLUMN(Z7)-23,FALSE),"")</f>
        <v/>
      </c>
      <c r="AA8" s="1" t="str">
        <f>IFERROR(VLOOKUP($A8,gt_bowling!$B:$M,COLUMN(AA7)-23,FALSE),"")</f>
        <v/>
      </c>
      <c r="AB8" s="1" t="str">
        <f>IFERROR(VLOOKUP($A8,gt_bowling!$B:$M,COLUMN(AB7)-23,FALSE),"")</f>
        <v/>
      </c>
      <c r="AC8" s="1" t="str">
        <f>IFERROR(VLOOKUP($A8,gt_bowling!$B:$M,COLUMN(AC7)-23,FALSE),"")</f>
        <v/>
      </c>
      <c r="AD8" s="1" t="str">
        <f>IFERROR(VLOOKUP($A8,gt_bowling!$B:$M,COLUMN(AD7)-23,FALSE),"")</f>
        <v/>
      </c>
      <c r="AE8" s="1" t="str">
        <f>IFERROR(VLOOKUP($A8,gt_bowling!$B:$M,COLUMN(AE7)-23,FALSE),"")</f>
        <v/>
      </c>
      <c r="AF8" s="1" t="str">
        <f>IFERROR(VLOOKUP($A8,gt_bowling!$B:$M,COLUMN(AF7)-23,FALSE),"")</f>
        <v/>
      </c>
      <c r="AG8" s="1" t="str">
        <f>IFERROR(VLOOKUP($A8,gt_bowling!$B:$M,COLUMN(AG7)-23,FALSE),"")</f>
        <v/>
      </c>
      <c r="AH8" s="1" t="str">
        <f>IFERROR(VLOOKUP($A8,gt_bowling!$B:$M,COLUMN(AH7)-23,FALSE),"")</f>
        <v/>
      </c>
      <c r="AI8" s="1" t="str">
        <f>IFERROR(VLOOKUP($A8,gt_bowling!$B:$M,COLUMN(AI7)-23,FALSE),"")</f>
        <v/>
      </c>
      <c r="AJ8" s="23">
        <f t="shared" si="0"/>
        <v>0</v>
      </c>
      <c r="AK8" s="22" t="str">
        <f t="shared" si="1"/>
        <v/>
      </c>
      <c r="AL8" s="22" t="str">
        <f t="shared" si="2"/>
        <v/>
      </c>
      <c r="AM8" s="22" t="str">
        <f t="shared" si="3"/>
        <v/>
      </c>
      <c r="AN8" s="22" t="str">
        <f t="shared" si="4"/>
        <v/>
      </c>
      <c r="AO8" s="29" t="str">
        <f t="shared" si="5"/>
        <v/>
      </c>
      <c r="AP8" s="20" t="str">
        <f t="shared" si="6"/>
        <v/>
      </c>
      <c r="AQ8" s="49">
        <f t="shared" si="7"/>
        <v>0</v>
      </c>
      <c r="AR8" s="49" t="str">
        <f t="shared" si="8"/>
        <v>Gurnoor Brar</v>
      </c>
    </row>
    <row r="9" spans="1:45" x14ac:dyDescent="0.2">
      <c r="A9" s="3" t="s">
        <v>144</v>
      </c>
      <c r="B9" s="1" t="s">
        <v>94</v>
      </c>
      <c r="C9" s="4" t="s">
        <v>70</v>
      </c>
      <c r="D9" s="3" t="str">
        <f>IFERROR(VLOOKUP($A9,gt_mvp!$B:$K,COLUMN(D8)-2,FALSE),"")</f>
        <v/>
      </c>
      <c r="E9" s="1" t="str">
        <f>IFERROR(VLOOKUP($A9,gt_mvp!$B:$K,COLUMN(E8)-2,FALSE),"")</f>
        <v/>
      </c>
      <c r="F9" s="1" t="str">
        <f>IFERROR(VLOOKUP($A9,gt_mvp!$B:$K,COLUMN(F8)-2,FALSE),"")</f>
        <v/>
      </c>
      <c r="G9" s="1" t="str">
        <f>IFERROR(VLOOKUP($A9,gt_mvp!$B:$K,COLUMN(G8)-2,FALSE),"")</f>
        <v/>
      </c>
      <c r="H9" s="1" t="str">
        <f>IFERROR(VLOOKUP($A9,gt_mvp!$B:$K,COLUMN(H8)-2,FALSE),"")</f>
        <v/>
      </c>
      <c r="I9" s="1" t="str">
        <f>IFERROR(VLOOKUP($A9,gt_mvp!$B:$K,COLUMN(I8)-2,FALSE),"")</f>
        <v/>
      </c>
      <c r="J9" s="1" t="str">
        <f>IFERROR(VLOOKUP($A9,gt_mvp!$B:$K,COLUMN(J8)-2,FALSE),"")</f>
        <v/>
      </c>
      <c r="K9" s="1" t="str">
        <f>IFERROR(VLOOKUP($A9,gt_mvp!$B:$K,COLUMN(K8)-2,FALSE),"")</f>
        <v/>
      </c>
      <c r="L9" s="4" t="str">
        <f>IFERROR(VLOOKUP($A9,gt_mvp!$B:$K,COLUMN(L8)-2,FALSE),"")</f>
        <v/>
      </c>
      <c r="M9" s="3" t="str">
        <f>IFERROR(VLOOKUP($A9,gt_batting!$B:$N,COLUMN(M8)-11,FALSE),"")</f>
        <v/>
      </c>
      <c r="N9" s="1" t="str">
        <f>IFERROR(VLOOKUP($A9,gt_batting!$B:$N,COLUMN(N8)-11,FALSE),"")</f>
        <v/>
      </c>
      <c r="O9" s="1" t="str">
        <f>IFERROR(VLOOKUP($A9,gt_batting!$B:$N,COLUMN(O8)-11,FALSE),"")</f>
        <v/>
      </c>
      <c r="P9" s="1" t="str">
        <f>IFERROR(VLOOKUP($A9,gt_batting!$B:$N,COLUMN(P8)-11,FALSE),"")</f>
        <v/>
      </c>
      <c r="Q9" s="1" t="str">
        <f>IFERROR(VLOOKUP($A9,gt_batting!$B:$N,COLUMN(Q8)-11,FALSE),"")</f>
        <v/>
      </c>
      <c r="R9" s="1" t="str">
        <f>IFERROR(VLOOKUP($A9,gt_batting!$B:$N,COLUMN(R8)-11,FALSE),"")</f>
        <v/>
      </c>
      <c r="S9" s="1" t="str">
        <f>IFERROR(VLOOKUP($A9,gt_batting!$B:$N,COLUMN(S8)-11,FALSE),"")</f>
        <v/>
      </c>
      <c r="T9" s="1" t="str">
        <f>IFERROR(VLOOKUP($A9,gt_batting!$B:$N,COLUMN(T8)-11,FALSE),"")</f>
        <v/>
      </c>
      <c r="U9" s="1" t="str">
        <f>IFERROR(VLOOKUP($A9,gt_batting!$B:$N,COLUMN(U8)-11,FALSE),"")</f>
        <v/>
      </c>
      <c r="V9" s="1" t="str">
        <f>IFERROR(VLOOKUP($A9,gt_batting!$B:$N,COLUMN(V8)-11,FALSE),"")</f>
        <v/>
      </c>
      <c r="W9" s="1" t="str">
        <f>IFERROR(VLOOKUP($A9,gt_batting!$B:$N,COLUMN(W8)-11,FALSE),"")</f>
        <v/>
      </c>
      <c r="X9" s="4" t="str">
        <f>IFERROR(VLOOKUP($A9,gt_batting!$B:$N,COLUMN(X8)-11,FALSE),"")</f>
        <v/>
      </c>
      <c r="Y9" s="3" t="str">
        <f>IFERROR(VLOOKUP($A9,gt_bowling!$B:$M,COLUMN(Y8)-23,FALSE),"")</f>
        <v/>
      </c>
      <c r="Z9" s="1" t="str">
        <f>IFERROR(VLOOKUP($A9,gt_bowling!$B:$M,COLUMN(Z8)-23,FALSE),"")</f>
        <v/>
      </c>
      <c r="AA9" s="1" t="str">
        <f>IFERROR(VLOOKUP($A9,gt_bowling!$B:$M,COLUMN(AA8)-23,FALSE),"")</f>
        <v/>
      </c>
      <c r="AB9" s="1" t="str">
        <f>IFERROR(VLOOKUP($A9,gt_bowling!$B:$M,COLUMN(AB8)-23,FALSE),"")</f>
        <v/>
      </c>
      <c r="AC9" s="1" t="str">
        <f>IFERROR(VLOOKUP($A9,gt_bowling!$B:$M,COLUMN(AC8)-23,FALSE),"")</f>
        <v/>
      </c>
      <c r="AD9" s="1" t="str">
        <f>IFERROR(VLOOKUP($A9,gt_bowling!$B:$M,COLUMN(AD8)-23,FALSE),"")</f>
        <v/>
      </c>
      <c r="AE9" s="1" t="str">
        <f>IFERROR(VLOOKUP($A9,gt_bowling!$B:$M,COLUMN(AE8)-23,FALSE),"")</f>
        <v/>
      </c>
      <c r="AF9" s="1" t="str">
        <f>IFERROR(VLOOKUP($A9,gt_bowling!$B:$M,COLUMN(AF8)-23,FALSE),"")</f>
        <v/>
      </c>
      <c r="AG9" s="1" t="str">
        <f>IFERROR(VLOOKUP($A9,gt_bowling!$B:$M,COLUMN(AG8)-23,FALSE),"")</f>
        <v/>
      </c>
      <c r="AH9" s="1" t="str">
        <f>IFERROR(VLOOKUP($A9,gt_bowling!$B:$M,COLUMN(AH8)-23,FALSE),"")</f>
        <v/>
      </c>
      <c r="AI9" s="1" t="str">
        <f>IFERROR(VLOOKUP($A9,gt_bowling!$B:$M,COLUMN(AI8)-23,FALSE),"")</f>
        <v/>
      </c>
      <c r="AJ9" s="23">
        <f t="shared" si="0"/>
        <v>0</v>
      </c>
      <c r="AK9" s="22" t="str">
        <f t="shared" si="1"/>
        <v/>
      </c>
      <c r="AL9" s="22" t="str">
        <f t="shared" si="2"/>
        <v/>
      </c>
      <c r="AM9" s="22" t="str">
        <f t="shared" si="3"/>
        <v/>
      </c>
      <c r="AN9" s="22" t="str">
        <f t="shared" si="4"/>
        <v/>
      </c>
      <c r="AO9" s="29" t="str">
        <f t="shared" si="5"/>
        <v/>
      </c>
      <c r="AP9" s="20" t="str">
        <f t="shared" si="6"/>
        <v/>
      </c>
      <c r="AQ9" s="49">
        <f t="shared" si="7"/>
        <v>0</v>
      </c>
      <c r="AR9" s="49" t="str">
        <f t="shared" si="8"/>
        <v>Jayant Yadav</v>
      </c>
    </row>
    <row r="10" spans="1:45" x14ac:dyDescent="0.2">
      <c r="A10" s="3" t="s">
        <v>148</v>
      </c>
      <c r="B10" s="1" t="s">
        <v>94</v>
      </c>
      <c r="C10" s="4" t="s">
        <v>70</v>
      </c>
      <c r="D10" s="3" t="str">
        <f>IFERROR(VLOOKUP($A10,gt_mvp!$B:$K,COLUMN(D9)-2,FALSE),"")</f>
        <v/>
      </c>
      <c r="E10" s="1" t="str">
        <f>IFERROR(VLOOKUP($A10,gt_mvp!$B:$K,COLUMN(E9)-2,FALSE),"")</f>
        <v/>
      </c>
      <c r="F10" s="1" t="str">
        <f>IFERROR(VLOOKUP($A10,gt_mvp!$B:$K,COLUMN(F9)-2,FALSE),"")</f>
        <v/>
      </c>
      <c r="G10" s="1" t="str">
        <f>IFERROR(VLOOKUP($A10,gt_mvp!$B:$K,COLUMN(G9)-2,FALSE),"")</f>
        <v/>
      </c>
      <c r="H10" s="1" t="str">
        <f>IFERROR(VLOOKUP($A10,gt_mvp!$B:$K,COLUMN(H9)-2,FALSE),"")</f>
        <v/>
      </c>
      <c r="I10" s="1" t="str">
        <f>IFERROR(VLOOKUP($A10,gt_mvp!$B:$K,COLUMN(I9)-2,FALSE),"")</f>
        <v/>
      </c>
      <c r="J10" s="1" t="str">
        <f>IFERROR(VLOOKUP($A10,gt_mvp!$B:$K,COLUMN(J9)-2,FALSE),"")</f>
        <v/>
      </c>
      <c r="K10" s="1" t="str">
        <f>IFERROR(VLOOKUP($A10,gt_mvp!$B:$K,COLUMN(K9)-2,FALSE),"")</f>
        <v/>
      </c>
      <c r="L10" s="4" t="str">
        <f>IFERROR(VLOOKUP($A10,gt_mvp!$B:$K,COLUMN(L9)-2,FALSE),"")</f>
        <v/>
      </c>
      <c r="M10" s="3" t="str">
        <f>IFERROR(VLOOKUP($A10,gt_batting!$B:$N,COLUMN(M9)-11,FALSE),"")</f>
        <v/>
      </c>
      <c r="N10" s="1" t="str">
        <f>IFERROR(VLOOKUP($A10,gt_batting!$B:$N,COLUMN(N9)-11,FALSE),"")</f>
        <v/>
      </c>
      <c r="O10" s="1" t="str">
        <f>IFERROR(VLOOKUP($A10,gt_batting!$B:$N,COLUMN(O9)-11,FALSE),"")</f>
        <v/>
      </c>
      <c r="P10" s="1" t="str">
        <f>IFERROR(VLOOKUP($A10,gt_batting!$B:$N,COLUMN(P9)-11,FALSE),"")</f>
        <v/>
      </c>
      <c r="Q10" s="1" t="str">
        <f>IFERROR(VLOOKUP($A10,gt_batting!$B:$N,COLUMN(Q9)-11,FALSE),"")</f>
        <v/>
      </c>
      <c r="R10" s="1" t="str">
        <f>IFERROR(VLOOKUP($A10,gt_batting!$B:$N,COLUMN(R9)-11,FALSE),"")</f>
        <v/>
      </c>
      <c r="S10" s="1" t="str">
        <f>IFERROR(VLOOKUP($A10,gt_batting!$B:$N,COLUMN(S9)-11,FALSE),"")</f>
        <v/>
      </c>
      <c r="T10" s="1" t="str">
        <f>IFERROR(VLOOKUP($A10,gt_batting!$B:$N,COLUMN(T9)-11,FALSE),"")</f>
        <v/>
      </c>
      <c r="U10" s="1" t="str">
        <f>IFERROR(VLOOKUP($A10,gt_batting!$B:$N,COLUMN(U9)-11,FALSE),"")</f>
        <v/>
      </c>
      <c r="V10" s="1" t="str">
        <f>IFERROR(VLOOKUP($A10,gt_batting!$B:$N,COLUMN(V9)-11,FALSE),"")</f>
        <v/>
      </c>
      <c r="W10" s="1" t="str">
        <f>IFERROR(VLOOKUP($A10,gt_batting!$B:$N,COLUMN(W9)-11,FALSE),"")</f>
        <v/>
      </c>
      <c r="X10" s="4" t="str">
        <f>IFERROR(VLOOKUP($A10,gt_batting!$B:$N,COLUMN(X9)-11,FALSE),"")</f>
        <v/>
      </c>
      <c r="Y10" s="3" t="str">
        <f>IFERROR(VLOOKUP($A10,gt_bowling!$B:$M,COLUMN(Y9)-23,FALSE),"")</f>
        <v/>
      </c>
      <c r="Z10" s="1" t="str">
        <f>IFERROR(VLOOKUP($A10,gt_bowling!$B:$M,COLUMN(Z9)-23,FALSE),"")</f>
        <v/>
      </c>
      <c r="AA10" s="1" t="str">
        <f>IFERROR(VLOOKUP($A10,gt_bowling!$B:$M,COLUMN(AA9)-23,FALSE),"")</f>
        <v/>
      </c>
      <c r="AB10" s="1" t="str">
        <f>IFERROR(VLOOKUP($A10,gt_bowling!$B:$M,COLUMN(AB9)-23,FALSE),"")</f>
        <v/>
      </c>
      <c r="AC10" s="1" t="str">
        <f>IFERROR(VLOOKUP($A10,gt_bowling!$B:$M,COLUMN(AC9)-23,FALSE),"")</f>
        <v/>
      </c>
      <c r="AD10" s="1" t="str">
        <f>IFERROR(VLOOKUP($A10,gt_bowling!$B:$M,COLUMN(AD9)-23,FALSE),"")</f>
        <v/>
      </c>
      <c r="AE10" s="1" t="str">
        <f>IFERROR(VLOOKUP($A10,gt_bowling!$B:$M,COLUMN(AE9)-23,FALSE),"")</f>
        <v/>
      </c>
      <c r="AF10" s="1" t="str">
        <f>IFERROR(VLOOKUP($A10,gt_bowling!$B:$M,COLUMN(AF9)-23,FALSE),"")</f>
        <v/>
      </c>
      <c r="AG10" s="1" t="str">
        <f>IFERROR(VLOOKUP($A10,gt_bowling!$B:$M,COLUMN(AG9)-23,FALSE),"")</f>
        <v/>
      </c>
      <c r="AH10" s="1" t="str">
        <f>IFERROR(VLOOKUP($A10,gt_bowling!$B:$M,COLUMN(AH9)-23,FALSE),"")</f>
        <v/>
      </c>
      <c r="AI10" s="1" t="str">
        <f>IFERROR(VLOOKUP($A10,gt_bowling!$B:$M,COLUMN(AI9)-23,FALSE),"")</f>
        <v/>
      </c>
      <c r="AJ10" s="23">
        <f t="shared" si="0"/>
        <v>0</v>
      </c>
      <c r="AK10" s="22" t="str">
        <f t="shared" si="1"/>
        <v/>
      </c>
      <c r="AL10" s="22" t="str">
        <f t="shared" si="2"/>
        <v/>
      </c>
      <c r="AM10" s="22" t="str">
        <f t="shared" si="3"/>
        <v/>
      </c>
      <c r="AN10" s="22" t="str">
        <f t="shared" si="4"/>
        <v/>
      </c>
      <c r="AO10" s="29" t="str">
        <f t="shared" si="5"/>
        <v/>
      </c>
      <c r="AP10" s="20" t="str">
        <f t="shared" si="6"/>
        <v/>
      </c>
      <c r="AQ10" s="49">
        <f t="shared" si="7"/>
        <v>0</v>
      </c>
      <c r="AR10" s="49" t="str">
        <f t="shared" si="8"/>
        <v>Karim Janat</v>
      </c>
    </row>
    <row r="11" spans="1:45" x14ac:dyDescent="0.2">
      <c r="A11" s="3" t="s">
        <v>98</v>
      </c>
      <c r="B11" s="1" t="s">
        <v>94</v>
      </c>
      <c r="C11" s="4" t="s">
        <v>68</v>
      </c>
      <c r="D11" s="3">
        <f>IFERROR(VLOOKUP($A11,gt_mvp!$B:$K,COLUMN(D10)-2,FALSE),"")</f>
        <v>250.5</v>
      </c>
      <c r="E11" s="1">
        <f>IFERROR(VLOOKUP($A11,gt_mvp!$B:$K,COLUMN(E10)-2,FALSE),"")</f>
        <v>13</v>
      </c>
      <c r="F11" s="1">
        <f>IFERROR(VLOOKUP($A11,gt_mvp!$B:$K,COLUMN(F10)-2,FALSE),"")</f>
        <v>0</v>
      </c>
      <c r="G11" s="1">
        <f>IFERROR(VLOOKUP($A11,gt_mvp!$B:$K,COLUMN(G10)-2,FALSE),"")</f>
        <v>0</v>
      </c>
      <c r="H11" s="1">
        <f>IFERROR(VLOOKUP($A11,gt_mvp!$B:$K,COLUMN(H10)-2,FALSE),"")</f>
        <v>61</v>
      </c>
      <c r="I11" s="1">
        <f>IFERROR(VLOOKUP($A11,gt_mvp!$B:$K,COLUMN(I10)-2,FALSE),"")</f>
        <v>23</v>
      </c>
      <c r="J11" s="1">
        <f>IFERROR(VLOOKUP($A11,gt_mvp!$B:$K,COLUMN(J10)-2,FALSE),"")</f>
        <v>7</v>
      </c>
      <c r="K11" s="1">
        <f>IFERROR(VLOOKUP($A11,gt_mvp!$B:$K,COLUMN(K10)-2,FALSE),"")</f>
        <v>0</v>
      </c>
      <c r="L11" s="4">
        <f>IFERROR(VLOOKUP($A11,gt_mvp!$B:$K,COLUMN(L10)-2,FALSE),"")</f>
        <v>0</v>
      </c>
      <c r="M11" s="3">
        <f>IFERROR(VLOOKUP($A11,gt_batting!$B:$N,COLUMN(M10)-11,FALSE),"")</f>
        <v>636</v>
      </c>
      <c r="N11" s="1">
        <f>IFERROR(VLOOKUP($A11,gt_batting!$B:$N,COLUMN(N10)-11,FALSE),"")</f>
        <v>13</v>
      </c>
      <c r="O11" s="1">
        <f>IFERROR(VLOOKUP($A11,gt_batting!$B:$N,COLUMN(O10)-11,FALSE),"")</f>
        <v>13</v>
      </c>
      <c r="P11" s="1">
        <f>IFERROR(VLOOKUP($A11,gt_batting!$B:$N,COLUMN(P10)-11,FALSE),"")</f>
        <v>2</v>
      </c>
      <c r="Q11" s="1" t="str">
        <f>IFERROR(VLOOKUP($A11,gt_batting!$B:$N,COLUMN(Q10)-11,FALSE),"")</f>
        <v>93*</v>
      </c>
      <c r="R11" s="1">
        <f>IFERROR(VLOOKUP($A11,gt_batting!$B:$N,COLUMN(R10)-11,FALSE),"")</f>
        <v>57.82</v>
      </c>
      <c r="S11" s="1">
        <f>IFERROR(VLOOKUP($A11,gt_batting!$B:$N,COLUMN(S10)-11,FALSE),"")</f>
        <v>406</v>
      </c>
      <c r="T11" s="1">
        <f>IFERROR(VLOOKUP($A11,gt_batting!$B:$N,COLUMN(T10)-11,FALSE),"")</f>
        <v>156.65</v>
      </c>
      <c r="U11" s="1">
        <f>IFERROR(VLOOKUP($A11,gt_batting!$B:$N,COLUMN(U10)-11,FALSE),"")</f>
        <v>0</v>
      </c>
      <c r="V11" s="1">
        <f>IFERROR(VLOOKUP($A11,gt_batting!$B:$N,COLUMN(V10)-11,FALSE),"")</f>
        <v>6</v>
      </c>
      <c r="W11" s="1">
        <f>IFERROR(VLOOKUP($A11,gt_batting!$B:$N,COLUMN(W10)-11,FALSE),"")</f>
        <v>61</v>
      </c>
      <c r="X11" s="4">
        <f>IFERROR(VLOOKUP($A11,gt_batting!$B:$N,COLUMN(X10)-11,FALSE),"")</f>
        <v>23</v>
      </c>
      <c r="Y11" s="3" t="str">
        <f>IFERROR(VLOOKUP($A11,gt_bowling!$B:$M,COLUMN(Y10)-23,FALSE),"")</f>
        <v/>
      </c>
      <c r="Z11" s="1" t="str">
        <f>IFERROR(VLOOKUP($A11,gt_bowling!$B:$M,COLUMN(Z10)-23,FALSE),"")</f>
        <v/>
      </c>
      <c r="AA11" s="1" t="str">
        <f>IFERROR(VLOOKUP($A11,gt_bowling!$B:$M,COLUMN(AA10)-23,FALSE),"")</f>
        <v/>
      </c>
      <c r="AB11" s="1" t="str">
        <f>IFERROR(VLOOKUP($A11,gt_bowling!$B:$M,COLUMN(AB10)-23,FALSE),"")</f>
        <v/>
      </c>
      <c r="AC11" s="1" t="str">
        <f>IFERROR(VLOOKUP($A11,gt_bowling!$B:$M,COLUMN(AC10)-23,FALSE),"")</f>
        <v/>
      </c>
      <c r="AD11" s="1" t="str">
        <f>IFERROR(VLOOKUP($A11,gt_bowling!$B:$M,COLUMN(AD10)-23,FALSE),"")</f>
        <v/>
      </c>
      <c r="AE11" s="1" t="str">
        <f>IFERROR(VLOOKUP($A11,gt_bowling!$B:$M,COLUMN(AE10)-23,FALSE),"")</f>
        <v/>
      </c>
      <c r="AF11" s="1" t="str">
        <f>IFERROR(VLOOKUP($A11,gt_bowling!$B:$M,COLUMN(AF10)-23,FALSE),"")</f>
        <v/>
      </c>
      <c r="AG11" s="1" t="str">
        <f>IFERROR(VLOOKUP($A11,gt_bowling!$B:$M,COLUMN(AG10)-23,FALSE),"")</f>
        <v/>
      </c>
      <c r="AH11" s="1" t="str">
        <f>IFERROR(VLOOKUP($A11,gt_bowling!$B:$M,COLUMN(AH10)-23,FALSE),"")</f>
        <v/>
      </c>
      <c r="AI11" s="1" t="str">
        <f>IFERROR(VLOOKUP($A11,gt_bowling!$B:$M,COLUMN(AI10)-23,FALSE),"")</f>
        <v/>
      </c>
      <c r="AJ11" s="23">
        <f t="shared" si="0"/>
        <v>45.25</v>
      </c>
      <c r="AK11" s="22">
        <f t="shared" si="1"/>
        <v>0</v>
      </c>
      <c r="AL11" s="22">
        <f t="shared" si="2"/>
        <v>0.53846153846153844</v>
      </c>
      <c r="AM11" s="22">
        <f t="shared" si="3"/>
        <v>53.32692307692308</v>
      </c>
      <c r="AN11" s="22">
        <f t="shared" si="4"/>
        <v>53.32692307692308</v>
      </c>
      <c r="AO11" s="29">
        <f t="shared" si="5"/>
        <v>4.666666666666667</v>
      </c>
      <c r="AP11" s="20">
        <f t="shared" si="6"/>
        <v>1</v>
      </c>
      <c r="AQ11" s="49">
        <f t="shared" si="7"/>
        <v>13</v>
      </c>
      <c r="AR11" s="49" t="str">
        <f t="shared" si="8"/>
        <v>Shubman Gill</v>
      </c>
      <c r="AS11" s="1" t="s">
        <v>213</v>
      </c>
    </row>
    <row r="12" spans="1:45" x14ac:dyDescent="0.2">
      <c r="A12" s="3" t="s">
        <v>124</v>
      </c>
      <c r="B12" s="1" t="s">
        <v>94</v>
      </c>
      <c r="C12" s="4" t="s">
        <v>70</v>
      </c>
      <c r="D12" s="3">
        <f>IFERROR(VLOOKUP($A12,gt_mvp!$B:$K,COLUMN(D11)-2,FALSE),"")</f>
        <v>267.5</v>
      </c>
      <c r="E12" s="1">
        <f>IFERROR(VLOOKUP($A12,gt_mvp!$B:$K,COLUMN(E11)-2,FALSE),"")</f>
        <v>13</v>
      </c>
      <c r="F12" s="1">
        <f>IFERROR(VLOOKUP($A12,gt_mvp!$B:$K,COLUMN(F11)-2,FALSE),"")</f>
        <v>0</v>
      </c>
      <c r="G12" s="1">
        <f>IFERROR(VLOOKUP($A12,gt_mvp!$B:$K,COLUMN(G11)-2,FALSE),"")</f>
        <v>0</v>
      </c>
      <c r="H12" s="1">
        <f>IFERROR(VLOOKUP($A12,gt_mvp!$B:$K,COLUMN(H11)-2,FALSE),"")</f>
        <v>72</v>
      </c>
      <c r="I12" s="1">
        <f>IFERROR(VLOOKUP($A12,gt_mvp!$B:$K,COLUMN(I11)-2,FALSE),"")</f>
        <v>20</v>
      </c>
      <c r="J12" s="1">
        <f>IFERROR(VLOOKUP($A12,gt_mvp!$B:$K,COLUMN(J11)-2,FALSE),"")</f>
        <v>7</v>
      </c>
      <c r="K12" s="1">
        <f>IFERROR(VLOOKUP($A12,gt_mvp!$B:$K,COLUMN(K11)-2,FALSE),"")</f>
        <v>0</v>
      </c>
      <c r="L12" s="4">
        <f>IFERROR(VLOOKUP($A12,gt_mvp!$B:$K,COLUMN(L11)-2,FALSE),"")</f>
        <v>0</v>
      </c>
      <c r="M12" s="3">
        <f>IFERROR(VLOOKUP($A12,gt_batting!$B:$N,COLUMN(M11)-11,FALSE),"")</f>
        <v>638</v>
      </c>
      <c r="N12" s="1">
        <f>IFERROR(VLOOKUP($A12,gt_batting!$B:$N,COLUMN(N11)-11,FALSE),"")</f>
        <v>13</v>
      </c>
      <c r="O12" s="1">
        <f>IFERROR(VLOOKUP($A12,gt_batting!$B:$N,COLUMN(O11)-11,FALSE),"")</f>
        <v>13</v>
      </c>
      <c r="P12" s="1">
        <f>IFERROR(VLOOKUP($A12,gt_batting!$B:$N,COLUMN(P11)-11,FALSE),"")</f>
        <v>1</v>
      </c>
      <c r="Q12" s="1" t="str">
        <f>IFERROR(VLOOKUP($A12,gt_batting!$B:$N,COLUMN(Q11)-11,FALSE),"")</f>
        <v>108*</v>
      </c>
      <c r="R12" s="1">
        <f>IFERROR(VLOOKUP($A12,gt_batting!$B:$N,COLUMN(R11)-11,FALSE),"")</f>
        <v>53.17</v>
      </c>
      <c r="S12" s="1">
        <f>IFERROR(VLOOKUP($A12,gt_batting!$B:$N,COLUMN(S11)-11,FALSE),"")</f>
        <v>409</v>
      </c>
      <c r="T12" s="1">
        <f>IFERROR(VLOOKUP($A12,gt_batting!$B:$N,COLUMN(T11)-11,FALSE),"")</f>
        <v>155.99</v>
      </c>
      <c r="U12" s="1">
        <f>IFERROR(VLOOKUP($A12,gt_batting!$B:$N,COLUMN(U11)-11,FALSE),"")</f>
        <v>1</v>
      </c>
      <c r="V12" s="1">
        <f>IFERROR(VLOOKUP($A12,gt_batting!$B:$N,COLUMN(V11)-11,FALSE),"")</f>
        <v>5</v>
      </c>
      <c r="W12" s="1">
        <f>IFERROR(VLOOKUP($A12,gt_batting!$B:$N,COLUMN(W11)-11,FALSE),"")</f>
        <v>72</v>
      </c>
      <c r="X12" s="4">
        <f>IFERROR(VLOOKUP($A12,gt_batting!$B:$N,COLUMN(X11)-11,FALSE),"")</f>
        <v>20</v>
      </c>
      <c r="Y12" s="3" t="str">
        <f>IFERROR(VLOOKUP($A12,gt_bowling!$B:$M,COLUMN(Y11)-23,FALSE),"")</f>
        <v/>
      </c>
      <c r="Z12" s="1" t="str">
        <f>IFERROR(VLOOKUP($A12,gt_bowling!$B:$M,COLUMN(Z11)-23,FALSE),"")</f>
        <v/>
      </c>
      <c r="AA12" s="1" t="str">
        <f>IFERROR(VLOOKUP($A12,gt_bowling!$B:$M,COLUMN(AA11)-23,FALSE),"")</f>
        <v/>
      </c>
      <c r="AB12" s="1" t="str">
        <f>IFERROR(VLOOKUP($A12,gt_bowling!$B:$M,COLUMN(AB11)-23,FALSE),"")</f>
        <v/>
      </c>
      <c r="AC12" s="1" t="str">
        <f>IFERROR(VLOOKUP($A12,gt_bowling!$B:$M,COLUMN(AC11)-23,FALSE),"")</f>
        <v/>
      </c>
      <c r="AD12" s="1" t="str">
        <f>IFERROR(VLOOKUP($A12,gt_bowling!$B:$M,COLUMN(AD11)-23,FALSE),"")</f>
        <v/>
      </c>
      <c r="AE12" s="1" t="str">
        <f>IFERROR(VLOOKUP($A12,gt_bowling!$B:$M,COLUMN(AE11)-23,FALSE),"")</f>
        <v/>
      </c>
      <c r="AF12" s="1" t="str">
        <f>IFERROR(VLOOKUP($A12,gt_bowling!$B:$M,COLUMN(AF11)-23,FALSE),"")</f>
        <v/>
      </c>
      <c r="AG12" s="1" t="str">
        <f>IFERROR(VLOOKUP($A12,gt_bowling!$B:$M,COLUMN(AG11)-23,FALSE),"")</f>
        <v/>
      </c>
      <c r="AH12" s="1" t="str">
        <f>IFERROR(VLOOKUP($A12,gt_bowling!$B:$M,COLUMN(AH11)-23,FALSE),"")</f>
        <v/>
      </c>
      <c r="AI12" s="1" t="str">
        <f>IFERROR(VLOOKUP($A12,gt_bowling!$B:$M,COLUMN(AI11)-23,FALSE),"")</f>
        <v/>
      </c>
      <c r="AJ12" s="23">
        <f t="shared" si="0"/>
        <v>44.166666666666664</v>
      </c>
      <c r="AK12" s="22">
        <f t="shared" si="1"/>
        <v>0</v>
      </c>
      <c r="AL12" s="22">
        <f t="shared" si="2"/>
        <v>0.53846153846153844</v>
      </c>
      <c r="AM12" s="22">
        <f t="shared" si="3"/>
        <v>52.243589743589737</v>
      </c>
      <c r="AN12" s="22">
        <f t="shared" si="4"/>
        <v>52.243589743589737</v>
      </c>
      <c r="AO12" s="29">
        <f t="shared" si="5"/>
        <v>5</v>
      </c>
      <c r="AP12" s="20">
        <f t="shared" si="6"/>
        <v>2</v>
      </c>
      <c r="AQ12" s="49">
        <f t="shared" si="7"/>
        <v>13</v>
      </c>
      <c r="AR12" s="49" t="str">
        <f t="shared" si="8"/>
        <v>Sai Sudharsan</v>
      </c>
      <c r="AS12" s="1" t="s">
        <v>214</v>
      </c>
    </row>
    <row r="13" spans="1:45" x14ac:dyDescent="0.2">
      <c r="A13" s="3" t="s">
        <v>97</v>
      </c>
      <c r="B13" s="1" t="s">
        <v>94</v>
      </c>
      <c r="C13" s="4" t="s">
        <v>68</v>
      </c>
      <c r="D13" s="3">
        <f>IFERROR(VLOOKUP($A13,gt_mvp!$B:$K,COLUMN(D12)-2,FALSE),"")</f>
        <v>238</v>
      </c>
      <c r="E13" s="1">
        <f>IFERROR(VLOOKUP($A13,gt_mvp!$B:$K,COLUMN(E12)-2,FALSE),"")</f>
        <v>13</v>
      </c>
      <c r="F13" s="1">
        <f>IFERROR(VLOOKUP($A13,gt_mvp!$B:$K,COLUMN(F12)-2,FALSE),"")</f>
        <v>0</v>
      </c>
      <c r="G13" s="1">
        <f>IFERROR(VLOOKUP($A13,gt_mvp!$B:$K,COLUMN(G12)-2,FALSE),"")</f>
        <v>0</v>
      </c>
      <c r="H13" s="1">
        <f>IFERROR(VLOOKUP($A13,gt_mvp!$B:$K,COLUMN(H12)-2,FALSE),"")</f>
        <v>52</v>
      </c>
      <c r="I13" s="1">
        <f>IFERROR(VLOOKUP($A13,gt_mvp!$B:$K,COLUMN(I12)-2,FALSE),"")</f>
        <v>24</v>
      </c>
      <c r="J13" s="1">
        <f>IFERROR(VLOOKUP($A13,gt_mvp!$B:$K,COLUMN(J12)-2,FALSE),"")</f>
        <v>7</v>
      </c>
      <c r="K13" s="1">
        <f>IFERROR(VLOOKUP($A13,gt_mvp!$B:$K,COLUMN(K12)-2,FALSE),"")</f>
        <v>1.5</v>
      </c>
      <c r="L13" s="4">
        <f>IFERROR(VLOOKUP($A13,gt_mvp!$B:$K,COLUMN(L12)-2,FALSE),"")</f>
        <v>2</v>
      </c>
      <c r="M13" s="3">
        <f>IFERROR(VLOOKUP($A13,gt_batting!$B:$N,COLUMN(M12)-11,FALSE),"")</f>
        <v>533</v>
      </c>
      <c r="N13" s="1">
        <f>IFERROR(VLOOKUP($A13,gt_batting!$B:$N,COLUMN(N12)-11,FALSE),"")</f>
        <v>13</v>
      </c>
      <c r="O13" s="1">
        <f>IFERROR(VLOOKUP($A13,gt_batting!$B:$N,COLUMN(O12)-11,FALSE),"")</f>
        <v>12</v>
      </c>
      <c r="P13" s="1">
        <f>IFERROR(VLOOKUP($A13,gt_batting!$B:$N,COLUMN(P12)-11,FALSE),"")</f>
        <v>4</v>
      </c>
      <c r="Q13" s="1" t="str">
        <f>IFERROR(VLOOKUP($A13,gt_batting!$B:$N,COLUMN(Q12)-11,FALSE),"")</f>
        <v>97*</v>
      </c>
      <c r="R13" s="1">
        <f>IFERROR(VLOOKUP($A13,gt_batting!$B:$N,COLUMN(R12)-11,FALSE),"")</f>
        <v>66.63</v>
      </c>
      <c r="S13" s="1">
        <f>IFERROR(VLOOKUP($A13,gt_batting!$B:$N,COLUMN(S12)-11,FALSE),"")</f>
        <v>323</v>
      </c>
      <c r="T13" s="1">
        <f>IFERROR(VLOOKUP($A13,gt_batting!$B:$N,COLUMN(T12)-11,FALSE),"")</f>
        <v>165.01</v>
      </c>
      <c r="U13" s="1">
        <f>IFERROR(VLOOKUP($A13,gt_batting!$B:$N,COLUMN(U12)-11,FALSE),"")</f>
        <v>0</v>
      </c>
      <c r="V13" s="1">
        <f>IFERROR(VLOOKUP($A13,gt_batting!$B:$N,COLUMN(V12)-11,FALSE),"")</f>
        <v>5</v>
      </c>
      <c r="W13" s="1">
        <f>IFERROR(VLOOKUP($A13,gt_batting!$B:$N,COLUMN(W12)-11,FALSE),"")</f>
        <v>52</v>
      </c>
      <c r="X13" s="4">
        <f>IFERROR(VLOOKUP($A13,gt_batting!$B:$N,COLUMN(X12)-11,FALSE),"")</f>
        <v>24</v>
      </c>
      <c r="Y13" s="3" t="str">
        <f>IFERROR(VLOOKUP($A13,gt_bowling!$B:$M,COLUMN(Y12)-23,FALSE),"")</f>
        <v/>
      </c>
      <c r="Z13" s="1" t="str">
        <f>IFERROR(VLOOKUP($A13,gt_bowling!$B:$M,COLUMN(Z12)-23,FALSE),"")</f>
        <v/>
      </c>
      <c r="AA13" s="1" t="str">
        <f>IFERROR(VLOOKUP($A13,gt_bowling!$B:$M,COLUMN(AA12)-23,FALSE),"")</f>
        <v/>
      </c>
      <c r="AB13" s="1" t="str">
        <f>IFERROR(VLOOKUP($A13,gt_bowling!$B:$M,COLUMN(AB12)-23,FALSE),"")</f>
        <v/>
      </c>
      <c r="AC13" s="1" t="str">
        <f>IFERROR(VLOOKUP($A13,gt_bowling!$B:$M,COLUMN(AC12)-23,FALSE),"")</f>
        <v/>
      </c>
      <c r="AD13" s="1" t="str">
        <f>IFERROR(VLOOKUP($A13,gt_bowling!$B:$M,COLUMN(AD12)-23,FALSE),"")</f>
        <v/>
      </c>
      <c r="AE13" s="1" t="str">
        <f>IFERROR(VLOOKUP($A13,gt_bowling!$B:$M,COLUMN(AE12)-23,FALSE),"")</f>
        <v/>
      </c>
      <c r="AF13" s="1" t="str">
        <f>IFERROR(VLOOKUP($A13,gt_bowling!$B:$M,COLUMN(AF12)-23,FALSE),"")</f>
        <v/>
      </c>
      <c r="AG13" s="1" t="str">
        <f>IFERROR(VLOOKUP($A13,gt_bowling!$B:$M,COLUMN(AG12)-23,FALSE),"")</f>
        <v/>
      </c>
      <c r="AH13" s="1" t="str">
        <f>IFERROR(VLOOKUP($A13,gt_bowling!$B:$M,COLUMN(AH12)-23,FALSE),"")</f>
        <v/>
      </c>
      <c r="AI13" s="1" t="str">
        <f>IFERROR(VLOOKUP($A13,gt_bowling!$B:$M,COLUMN(AI12)-23,FALSE),"")</f>
        <v/>
      </c>
      <c r="AJ13" s="23">
        <f t="shared" si="0"/>
        <v>39.636363636363633</v>
      </c>
      <c r="AK13" s="22">
        <f t="shared" si="1"/>
        <v>0</v>
      </c>
      <c r="AL13" s="22">
        <f t="shared" si="2"/>
        <v>0.53846153846153844</v>
      </c>
      <c r="AM13" s="22">
        <f t="shared" si="3"/>
        <v>47.713286713286706</v>
      </c>
      <c r="AN13" s="22">
        <f t="shared" si="4"/>
        <v>49.44405594405594</v>
      </c>
      <c r="AO13" s="29">
        <f t="shared" si="5"/>
        <v>5.333333333333333</v>
      </c>
      <c r="AP13" s="20">
        <f t="shared" si="6"/>
        <v>3</v>
      </c>
      <c r="AQ13" s="49">
        <f t="shared" si="7"/>
        <v>13</v>
      </c>
      <c r="AR13" s="49" t="str">
        <f t="shared" si="8"/>
        <v>Jos Buttler</v>
      </c>
      <c r="AS13" s="1" t="s">
        <v>213</v>
      </c>
    </row>
    <row r="14" spans="1:45" x14ac:dyDescent="0.2">
      <c r="A14" s="3" t="s">
        <v>96</v>
      </c>
      <c r="B14" s="1" t="s">
        <v>94</v>
      </c>
      <c r="C14" s="4" t="s">
        <v>69</v>
      </c>
      <c r="D14" s="3">
        <f>IFERROR(VLOOKUP($A14,gt_mvp!$B:$K,COLUMN(D13)-2,FALSE),"")</f>
        <v>210</v>
      </c>
      <c r="E14" s="1">
        <f>IFERROR(VLOOKUP($A14,gt_mvp!$B:$K,COLUMN(E13)-2,FALSE),"")</f>
        <v>13</v>
      </c>
      <c r="F14" s="1">
        <f>IFERROR(VLOOKUP($A14,gt_mvp!$B:$K,COLUMN(F13)-2,FALSE),"")</f>
        <v>21</v>
      </c>
      <c r="G14" s="1">
        <f>IFERROR(VLOOKUP($A14,gt_mvp!$B:$K,COLUMN(G13)-2,FALSE),"")</f>
        <v>124</v>
      </c>
      <c r="H14" s="1">
        <f>IFERROR(VLOOKUP($A14,gt_mvp!$B:$K,COLUMN(H13)-2,FALSE),"")</f>
        <v>0</v>
      </c>
      <c r="I14" s="1">
        <f>IFERROR(VLOOKUP($A14,gt_mvp!$B:$K,COLUMN(I13)-2,FALSE),"")</f>
        <v>0</v>
      </c>
      <c r="J14" s="1">
        <f>IFERROR(VLOOKUP($A14,gt_mvp!$B:$K,COLUMN(J13)-2,FALSE),"")</f>
        <v>5</v>
      </c>
      <c r="K14" s="1">
        <f>IFERROR(VLOOKUP($A14,gt_mvp!$B:$K,COLUMN(K13)-2,FALSE),"")</f>
        <v>0</v>
      </c>
      <c r="L14" s="4">
        <f>IFERROR(VLOOKUP($A14,gt_mvp!$B:$K,COLUMN(L13)-2,FALSE),"")</f>
        <v>0</v>
      </c>
      <c r="M14" s="3" t="str">
        <f>IFERROR(VLOOKUP($A14,gt_batting!$B:$N,COLUMN(M13)-11,FALSE),"")</f>
        <v/>
      </c>
      <c r="N14" s="1" t="str">
        <f>IFERROR(VLOOKUP($A14,gt_batting!$B:$N,COLUMN(N13)-11,FALSE),"")</f>
        <v/>
      </c>
      <c r="O14" s="1" t="str">
        <f>IFERROR(VLOOKUP($A14,gt_batting!$B:$N,COLUMN(O13)-11,FALSE),"")</f>
        <v/>
      </c>
      <c r="P14" s="1" t="str">
        <f>IFERROR(VLOOKUP($A14,gt_batting!$B:$N,COLUMN(P13)-11,FALSE),"")</f>
        <v/>
      </c>
      <c r="Q14" s="1" t="str">
        <f>IFERROR(VLOOKUP($A14,gt_batting!$B:$N,COLUMN(Q13)-11,FALSE),"")</f>
        <v/>
      </c>
      <c r="R14" s="1" t="str">
        <f>IFERROR(VLOOKUP($A14,gt_batting!$B:$N,COLUMN(R13)-11,FALSE),"")</f>
        <v/>
      </c>
      <c r="S14" s="1" t="str">
        <f>IFERROR(VLOOKUP($A14,gt_batting!$B:$N,COLUMN(S13)-11,FALSE),"")</f>
        <v/>
      </c>
      <c r="T14" s="1" t="str">
        <f>IFERROR(VLOOKUP($A14,gt_batting!$B:$N,COLUMN(T13)-11,FALSE),"")</f>
        <v/>
      </c>
      <c r="U14" s="1" t="str">
        <f>IFERROR(VLOOKUP($A14,gt_batting!$B:$N,COLUMN(U13)-11,FALSE),"")</f>
        <v/>
      </c>
      <c r="V14" s="1" t="str">
        <f>IFERROR(VLOOKUP($A14,gt_batting!$B:$N,COLUMN(V13)-11,FALSE),"")</f>
        <v/>
      </c>
      <c r="W14" s="1" t="str">
        <f>IFERROR(VLOOKUP($A14,gt_batting!$B:$N,COLUMN(W13)-11,FALSE),"")</f>
        <v/>
      </c>
      <c r="X14" s="4" t="str">
        <f>IFERROR(VLOOKUP($A14,gt_batting!$B:$N,COLUMN(X13)-11,FALSE),"")</f>
        <v/>
      </c>
      <c r="Y14" s="3">
        <f>IFERROR(VLOOKUP($A14,gt_bowling!$B:$M,COLUMN(Y13)-23,FALSE),"")</f>
        <v>21</v>
      </c>
      <c r="Z14" s="1">
        <f>IFERROR(VLOOKUP($A14,gt_bowling!$B:$M,COLUMN(Z13)-23,FALSE),"")</f>
        <v>13</v>
      </c>
      <c r="AA14" s="1">
        <f>IFERROR(VLOOKUP($A14,gt_bowling!$B:$M,COLUMN(AA13)-23,FALSE),"")</f>
        <v>13</v>
      </c>
      <c r="AB14" s="1">
        <f>IFERROR(VLOOKUP($A14,gt_bowling!$B:$M,COLUMN(AB13)-23,FALSE),"")</f>
        <v>51</v>
      </c>
      <c r="AC14" s="1">
        <f>IFERROR(VLOOKUP($A14,gt_bowling!$B:$M,COLUMN(AC13)-23,FALSE),"")</f>
        <v>413</v>
      </c>
      <c r="AD14" s="1" t="str">
        <f>IFERROR(VLOOKUP($A14,gt_bowling!$B:$M,COLUMN(AD13)-23,FALSE),"")</f>
        <v>41/4</v>
      </c>
      <c r="AE14" s="1">
        <f>IFERROR(VLOOKUP($A14,gt_bowling!$B:$M,COLUMN(AE13)-23,FALSE),"")</f>
        <v>19.66</v>
      </c>
      <c r="AF14" s="1">
        <f>IFERROR(VLOOKUP($A14,gt_bowling!$B:$M,COLUMN(AF13)-23,FALSE),"")</f>
        <v>8.09</v>
      </c>
      <c r="AG14" s="1">
        <f>IFERROR(VLOOKUP($A14,gt_bowling!$B:$M,COLUMN(AG13)-23,FALSE),"")</f>
        <v>14.57</v>
      </c>
      <c r="AH14" s="1">
        <f>IFERROR(VLOOKUP($A14,gt_bowling!$B:$M,COLUMN(AH13)-23,FALSE),"")</f>
        <v>1</v>
      </c>
      <c r="AI14" s="1">
        <f>IFERROR(VLOOKUP($A14,gt_bowling!$B:$M,COLUMN(AI13)-23,FALSE),"")</f>
        <v>0</v>
      </c>
      <c r="AJ14" s="23">
        <f t="shared" si="0"/>
        <v>0</v>
      </c>
      <c r="AK14" s="22">
        <f t="shared" si="1"/>
        <v>1.6153846153846154</v>
      </c>
      <c r="AL14" s="22">
        <f t="shared" si="2"/>
        <v>0.38461538461538464</v>
      </c>
      <c r="AM14" s="22">
        <f t="shared" si="3"/>
        <v>46.153846153846153</v>
      </c>
      <c r="AN14" s="22">
        <f t="shared" si="4"/>
        <v>46.153846153846153</v>
      </c>
      <c r="AO14" s="29">
        <f t="shared" si="5"/>
        <v>6.666666666666667</v>
      </c>
      <c r="AP14" s="20">
        <f t="shared" si="6"/>
        <v>6</v>
      </c>
      <c r="AQ14" s="49">
        <f t="shared" si="7"/>
        <v>13</v>
      </c>
      <c r="AR14" s="49" t="str">
        <f t="shared" si="8"/>
        <v>Prasidh Krishna</v>
      </c>
      <c r="AS14" s="1" t="s">
        <v>214</v>
      </c>
    </row>
    <row r="15" spans="1:45" x14ac:dyDescent="0.2">
      <c r="A15" s="3" t="s">
        <v>108</v>
      </c>
      <c r="B15" s="1" t="s">
        <v>94</v>
      </c>
      <c r="C15" s="4" t="s">
        <v>69</v>
      </c>
      <c r="D15" s="3">
        <f>IFERROR(VLOOKUP($A15,gt_mvp!$B:$K,COLUMN(D14)-2,FALSE),"")</f>
        <v>10</v>
      </c>
      <c r="E15" s="1">
        <f>IFERROR(VLOOKUP($A15,gt_mvp!$B:$K,COLUMN(E14)-2,FALSE),"")</f>
        <v>1</v>
      </c>
      <c r="F15" s="1">
        <f>IFERROR(VLOOKUP($A15,gt_mvp!$B:$K,COLUMN(F14)-2,FALSE),"")</f>
        <v>1</v>
      </c>
      <c r="G15" s="1">
        <f>IFERROR(VLOOKUP($A15,gt_mvp!$B:$K,COLUMN(G14)-2,FALSE),"")</f>
        <v>4</v>
      </c>
      <c r="H15" s="1">
        <f>IFERROR(VLOOKUP($A15,gt_mvp!$B:$K,COLUMN(H14)-2,FALSE),"")</f>
        <v>0</v>
      </c>
      <c r="I15" s="1">
        <f>IFERROR(VLOOKUP($A15,gt_mvp!$B:$K,COLUMN(I14)-2,FALSE),"")</f>
        <v>0</v>
      </c>
      <c r="J15" s="1">
        <f>IFERROR(VLOOKUP($A15,gt_mvp!$B:$K,COLUMN(J14)-2,FALSE),"")</f>
        <v>1</v>
      </c>
      <c r="K15" s="1">
        <f>IFERROR(VLOOKUP($A15,gt_mvp!$B:$K,COLUMN(K14)-2,FALSE),"")</f>
        <v>0</v>
      </c>
      <c r="L15" s="4">
        <f>IFERROR(VLOOKUP($A15,gt_mvp!$B:$K,COLUMN(L14)-2,FALSE),"")</f>
        <v>0</v>
      </c>
      <c r="M15" s="3" t="str">
        <f>IFERROR(VLOOKUP($A15,gt_batting!$B:$N,COLUMN(M14)-11,FALSE),"")</f>
        <v/>
      </c>
      <c r="N15" s="1" t="str">
        <f>IFERROR(VLOOKUP($A15,gt_batting!$B:$N,COLUMN(N14)-11,FALSE),"")</f>
        <v/>
      </c>
      <c r="O15" s="1" t="str">
        <f>IFERROR(VLOOKUP($A15,gt_batting!$B:$N,COLUMN(O14)-11,FALSE),"")</f>
        <v/>
      </c>
      <c r="P15" s="1" t="str">
        <f>IFERROR(VLOOKUP($A15,gt_batting!$B:$N,COLUMN(P14)-11,FALSE),"")</f>
        <v/>
      </c>
      <c r="Q15" s="1" t="str">
        <f>IFERROR(VLOOKUP($A15,gt_batting!$B:$N,COLUMN(Q14)-11,FALSE),"")</f>
        <v/>
      </c>
      <c r="R15" s="1" t="str">
        <f>IFERROR(VLOOKUP($A15,gt_batting!$B:$N,COLUMN(R14)-11,FALSE),"")</f>
        <v/>
      </c>
      <c r="S15" s="1" t="str">
        <f>IFERROR(VLOOKUP($A15,gt_batting!$B:$N,COLUMN(S14)-11,FALSE),"")</f>
        <v/>
      </c>
      <c r="T15" s="1" t="str">
        <f>IFERROR(VLOOKUP($A15,gt_batting!$B:$N,COLUMN(T14)-11,FALSE),"")</f>
        <v/>
      </c>
      <c r="U15" s="1" t="str">
        <f>IFERROR(VLOOKUP($A15,gt_batting!$B:$N,COLUMN(U14)-11,FALSE),"")</f>
        <v/>
      </c>
      <c r="V15" s="1" t="str">
        <f>IFERROR(VLOOKUP($A15,gt_batting!$B:$N,COLUMN(V14)-11,FALSE),"")</f>
        <v/>
      </c>
      <c r="W15" s="1" t="str">
        <f>IFERROR(VLOOKUP($A15,gt_batting!$B:$N,COLUMN(W14)-11,FALSE),"")</f>
        <v/>
      </c>
      <c r="X15" s="4" t="str">
        <f>IFERROR(VLOOKUP($A15,gt_batting!$B:$N,COLUMN(X14)-11,FALSE),"")</f>
        <v/>
      </c>
      <c r="Y15" s="3">
        <f>IFERROR(VLOOKUP($A15,gt_bowling!$B:$M,COLUMN(Y14)-23,FALSE),"")</f>
        <v>1</v>
      </c>
      <c r="Z15" s="1">
        <f>IFERROR(VLOOKUP($A15,gt_bowling!$B:$M,COLUMN(Z14)-23,FALSE),"")</f>
        <v>1</v>
      </c>
      <c r="AA15" s="1">
        <f>IFERROR(VLOOKUP($A15,gt_bowling!$B:$M,COLUMN(AA14)-23,FALSE),"")</f>
        <v>1</v>
      </c>
      <c r="AB15" s="1">
        <f>IFERROR(VLOOKUP($A15,gt_bowling!$B:$M,COLUMN(AB14)-23,FALSE),"")</f>
        <v>3</v>
      </c>
      <c r="AC15" s="1">
        <f>IFERROR(VLOOKUP($A15,gt_bowling!$B:$M,COLUMN(AC14)-23,FALSE),"")</f>
        <v>29</v>
      </c>
      <c r="AD15" s="1" t="str">
        <f>IFERROR(VLOOKUP($A15,gt_bowling!$B:$M,COLUMN(AD14)-23,FALSE),"")</f>
        <v>29/1</v>
      </c>
      <c r="AE15" s="1">
        <f>IFERROR(VLOOKUP($A15,gt_bowling!$B:$M,COLUMN(AE14)-23,FALSE),"")</f>
        <v>29</v>
      </c>
      <c r="AF15" s="1">
        <f>IFERROR(VLOOKUP($A15,gt_bowling!$B:$M,COLUMN(AF14)-23,FALSE),"")</f>
        <v>9.66</v>
      </c>
      <c r="AG15" s="1">
        <f>IFERROR(VLOOKUP($A15,gt_bowling!$B:$M,COLUMN(AG14)-23,FALSE),"")</f>
        <v>18</v>
      </c>
      <c r="AH15" s="1">
        <f>IFERROR(VLOOKUP($A15,gt_bowling!$B:$M,COLUMN(AH14)-23,FALSE),"")</f>
        <v>0</v>
      </c>
      <c r="AI15" s="1">
        <f>IFERROR(VLOOKUP($A15,gt_bowling!$B:$M,COLUMN(AI14)-23,FALSE),"")</f>
        <v>0</v>
      </c>
      <c r="AJ15" s="23">
        <f t="shared" si="0"/>
        <v>0</v>
      </c>
      <c r="AK15" s="22">
        <f t="shared" si="1"/>
        <v>1</v>
      </c>
      <c r="AL15" s="22">
        <f t="shared" si="2"/>
        <v>1</v>
      </c>
      <c r="AM15" s="22">
        <f t="shared" si="3"/>
        <v>40</v>
      </c>
      <c r="AN15" s="22">
        <f t="shared" si="4"/>
        <v>40</v>
      </c>
      <c r="AO15" s="29">
        <f t="shared" si="5"/>
        <v>5.666666666666667</v>
      </c>
      <c r="AP15" s="20">
        <f t="shared" si="6"/>
        <v>4</v>
      </c>
      <c r="AQ15" s="49">
        <f t="shared" si="7"/>
        <v>1</v>
      </c>
      <c r="AR15" s="49" t="str">
        <f t="shared" si="8"/>
        <v>Kulwant Khejroliya</v>
      </c>
    </row>
    <row r="16" spans="1:45" x14ac:dyDescent="0.2">
      <c r="A16" s="3" t="s">
        <v>99</v>
      </c>
      <c r="B16" s="1" t="s">
        <v>94</v>
      </c>
      <c r="C16" s="4" t="s">
        <v>70</v>
      </c>
      <c r="D16" s="3">
        <f>IFERROR(VLOOKUP($A16,gt_mvp!$B:$K,COLUMN(D15)-2,FALSE),"")</f>
        <v>136.5</v>
      </c>
      <c r="E16" s="1">
        <f>IFERROR(VLOOKUP($A16,gt_mvp!$B:$K,COLUMN(E15)-2,FALSE),"")</f>
        <v>13</v>
      </c>
      <c r="F16" s="1">
        <f>IFERROR(VLOOKUP($A16,gt_mvp!$B:$K,COLUMN(F15)-2,FALSE),"")</f>
        <v>16</v>
      </c>
      <c r="G16" s="1">
        <f>IFERROR(VLOOKUP($A16,gt_mvp!$B:$K,COLUMN(G15)-2,FALSE),"")</f>
        <v>68</v>
      </c>
      <c r="H16" s="1">
        <f>IFERROR(VLOOKUP($A16,gt_mvp!$B:$K,COLUMN(H15)-2,FALSE),"")</f>
        <v>0</v>
      </c>
      <c r="I16" s="1">
        <f>IFERROR(VLOOKUP($A16,gt_mvp!$B:$K,COLUMN(I15)-2,FALSE),"")</f>
        <v>0</v>
      </c>
      <c r="J16" s="1">
        <f>IFERROR(VLOOKUP($A16,gt_mvp!$B:$K,COLUMN(J15)-2,FALSE),"")</f>
        <v>5</v>
      </c>
      <c r="K16" s="1">
        <f>IFERROR(VLOOKUP($A16,gt_mvp!$B:$K,COLUMN(K15)-2,FALSE),"")</f>
        <v>0</v>
      </c>
      <c r="L16" s="4">
        <f>IFERROR(VLOOKUP($A16,gt_mvp!$B:$K,COLUMN(L15)-2,FALSE),"")</f>
        <v>0</v>
      </c>
      <c r="M16" s="3">
        <f>IFERROR(VLOOKUP($A16,gt_batting!$B:$N,COLUMN(M15)-11,FALSE),"")</f>
        <v>2</v>
      </c>
      <c r="N16" s="1">
        <f>IFERROR(VLOOKUP($A16,gt_batting!$B:$N,COLUMN(N15)-11,FALSE),"")</f>
        <v>13</v>
      </c>
      <c r="O16" s="1">
        <f>IFERROR(VLOOKUP($A16,gt_batting!$B:$N,COLUMN(O15)-11,FALSE),"")</f>
        <v>2</v>
      </c>
      <c r="P16" s="1">
        <f>IFERROR(VLOOKUP($A16,gt_batting!$B:$N,COLUMN(P15)-11,FALSE),"")</f>
        <v>0</v>
      </c>
      <c r="Q16" s="1">
        <f>IFERROR(VLOOKUP($A16,gt_batting!$B:$N,COLUMN(Q15)-11,FALSE),"")</f>
        <v>1</v>
      </c>
      <c r="R16" s="1">
        <f>IFERROR(VLOOKUP($A16,gt_batting!$B:$N,COLUMN(R15)-11,FALSE),"")</f>
        <v>1</v>
      </c>
      <c r="S16" s="1">
        <f>IFERROR(VLOOKUP($A16,gt_batting!$B:$N,COLUMN(S15)-11,FALSE),"")</f>
        <v>3</v>
      </c>
      <c r="T16" s="1">
        <f>IFERROR(VLOOKUP($A16,gt_batting!$B:$N,COLUMN(T15)-11,FALSE),"")</f>
        <v>66.66</v>
      </c>
      <c r="U16" s="1">
        <f>IFERROR(VLOOKUP($A16,gt_batting!$B:$N,COLUMN(U15)-11,FALSE),"")</f>
        <v>0</v>
      </c>
      <c r="V16" s="1">
        <f>IFERROR(VLOOKUP($A16,gt_batting!$B:$N,COLUMN(V15)-11,FALSE),"")</f>
        <v>0</v>
      </c>
      <c r="W16" s="1">
        <f>IFERROR(VLOOKUP($A16,gt_batting!$B:$N,COLUMN(W15)-11,FALSE),"")</f>
        <v>0</v>
      </c>
      <c r="X16" s="4">
        <f>IFERROR(VLOOKUP($A16,gt_batting!$B:$N,COLUMN(X15)-11,FALSE),"")</f>
        <v>0</v>
      </c>
      <c r="Y16" s="3">
        <f>IFERROR(VLOOKUP($A16,gt_bowling!$B:$M,COLUMN(Y15)-23,FALSE),"")</f>
        <v>16</v>
      </c>
      <c r="Z16" s="1">
        <f>IFERROR(VLOOKUP($A16,gt_bowling!$B:$M,COLUMN(Z15)-23,FALSE),"")</f>
        <v>13</v>
      </c>
      <c r="AA16" s="1">
        <f>IFERROR(VLOOKUP($A16,gt_bowling!$B:$M,COLUMN(AA15)-23,FALSE),"")</f>
        <v>13</v>
      </c>
      <c r="AB16" s="1">
        <f>IFERROR(VLOOKUP($A16,gt_bowling!$B:$M,COLUMN(AB15)-23,FALSE),"")</f>
        <v>36.299999999999997</v>
      </c>
      <c r="AC16" s="1">
        <f>IFERROR(VLOOKUP($A16,gt_bowling!$B:$M,COLUMN(AC15)-23,FALSE),"")</f>
        <v>328</v>
      </c>
      <c r="AD16" s="1" t="str">
        <f>IFERROR(VLOOKUP($A16,gt_bowling!$B:$M,COLUMN(AD15)-23,FALSE),"")</f>
        <v>30/3</v>
      </c>
      <c r="AE16" s="1">
        <f>IFERROR(VLOOKUP($A16,gt_bowling!$B:$M,COLUMN(AE15)-23,FALSE),"")</f>
        <v>20.5</v>
      </c>
      <c r="AF16" s="1">
        <f>IFERROR(VLOOKUP($A16,gt_bowling!$B:$M,COLUMN(AF15)-23,FALSE),"")</f>
        <v>8.98</v>
      </c>
      <c r="AG16" s="1">
        <f>IFERROR(VLOOKUP($A16,gt_bowling!$B:$M,COLUMN(AG15)-23,FALSE),"")</f>
        <v>13.68</v>
      </c>
      <c r="AH16" s="1">
        <f>IFERROR(VLOOKUP($A16,gt_bowling!$B:$M,COLUMN(AH15)-23,FALSE),"")</f>
        <v>0</v>
      </c>
      <c r="AI16" s="1">
        <f>IFERROR(VLOOKUP($A16,gt_bowling!$B:$M,COLUMN(AI15)-23,FALSE),"")</f>
        <v>0</v>
      </c>
      <c r="AJ16" s="23">
        <f t="shared" si="0"/>
        <v>1</v>
      </c>
      <c r="AK16" s="22">
        <f t="shared" si="1"/>
        <v>1.2307692307692308</v>
      </c>
      <c r="AL16" s="22">
        <f t="shared" si="2"/>
        <v>0.38461538461538464</v>
      </c>
      <c r="AM16" s="22">
        <f t="shared" si="3"/>
        <v>37.53846153846154</v>
      </c>
      <c r="AN16" s="22">
        <f t="shared" si="4"/>
        <v>37.53846153846154</v>
      </c>
      <c r="AO16" s="29">
        <f t="shared" si="5"/>
        <v>6.333333333333333</v>
      </c>
      <c r="AP16" s="20">
        <f t="shared" si="6"/>
        <v>5</v>
      </c>
      <c r="AQ16" s="49">
        <f t="shared" si="7"/>
        <v>13</v>
      </c>
      <c r="AR16" s="49" t="str">
        <f t="shared" si="8"/>
        <v>Sai Kishore</v>
      </c>
    </row>
    <row r="17" spans="1:44" x14ac:dyDescent="0.2">
      <c r="A17" s="3" t="s">
        <v>95</v>
      </c>
      <c r="B17" s="1" t="s">
        <v>94</v>
      </c>
      <c r="C17" s="4" t="s">
        <v>69</v>
      </c>
      <c r="D17" s="3">
        <f>IFERROR(VLOOKUP($A17,gt_mvp!$B:$K,COLUMN(D16)-2,FALSE),"")</f>
        <v>197.5</v>
      </c>
      <c r="E17" s="1">
        <f>IFERROR(VLOOKUP($A17,gt_mvp!$B:$K,COLUMN(E16)-2,FALSE),"")</f>
        <v>13</v>
      </c>
      <c r="F17" s="1">
        <f>IFERROR(VLOOKUP($A17,gt_mvp!$B:$K,COLUMN(F16)-2,FALSE),"")</f>
        <v>15</v>
      </c>
      <c r="G17" s="1">
        <f>IFERROR(VLOOKUP($A17,gt_mvp!$B:$K,COLUMN(G16)-2,FALSE),"")</f>
        <v>135</v>
      </c>
      <c r="H17" s="1">
        <f>IFERROR(VLOOKUP($A17,gt_mvp!$B:$K,COLUMN(H16)-2,FALSE),"")</f>
        <v>0</v>
      </c>
      <c r="I17" s="1">
        <f>IFERROR(VLOOKUP($A17,gt_mvp!$B:$K,COLUMN(I16)-2,FALSE),"")</f>
        <v>0</v>
      </c>
      <c r="J17" s="1">
        <f>IFERROR(VLOOKUP($A17,gt_mvp!$B:$K,COLUMN(J16)-2,FALSE),"")</f>
        <v>4</v>
      </c>
      <c r="K17" s="1">
        <f>IFERROR(VLOOKUP($A17,gt_mvp!$B:$K,COLUMN(K16)-2,FALSE),"")</f>
        <v>0</v>
      </c>
      <c r="L17" s="4">
        <f>IFERROR(VLOOKUP($A17,gt_mvp!$B:$K,COLUMN(L16)-2,FALSE),"")</f>
        <v>0</v>
      </c>
      <c r="M17" s="3" t="str">
        <f>IFERROR(VLOOKUP($A17,gt_batting!$B:$N,COLUMN(M16)-11,FALSE),"")</f>
        <v/>
      </c>
      <c r="N17" s="1" t="str">
        <f>IFERROR(VLOOKUP($A17,gt_batting!$B:$N,COLUMN(N16)-11,FALSE),"")</f>
        <v/>
      </c>
      <c r="O17" s="1" t="str">
        <f>IFERROR(VLOOKUP($A17,gt_batting!$B:$N,COLUMN(O16)-11,FALSE),"")</f>
        <v/>
      </c>
      <c r="P17" s="1" t="str">
        <f>IFERROR(VLOOKUP($A17,gt_batting!$B:$N,COLUMN(P16)-11,FALSE),"")</f>
        <v/>
      </c>
      <c r="Q17" s="1" t="str">
        <f>IFERROR(VLOOKUP($A17,gt_batting!$B:$N,COLUMN(Q16)-11,FALSE),"")</f>
        <v/>
      </c>
      <c r="R17" s="1" t="str">
        <f>IFERROR(VLOOKUP($A17,gt_batting!$B:$N,COLUMN(R16)-11,FALSE),"")</f>
        <v/>
      </c>
      <c r="S17" s="1" t="str">
        <f>IFERROR(VLOOKUP($A17,gt_batting!$B:$N,COLUMN(S16)-11,FALSE),"")</f>
        <v/>
      </c>
      <c r="T17" s="1" t="str">
        <f>IFERROR(VLOOKUP($A17,gt_batting!$B:$N,COLUMN(T16)-11,FALSE),"")</f>
        <v/>
      </c>
      <c r="U17" s="1" t="str">
        <f>IFERROR(VLOOKUP($A17,gt_batting!$B:$N,COLUMN(U16)-11,FALSE),"")</f>
        <v/>
      </c>
      <c r="V17" s="1" t="str">
        <f>IFERROR(VLOOKUP($A17,gt_batting!$B:$N,COLUMN(V16)-11,FALSE),"")</f>
        <v/>
      </c>
      <c r="W17" s="1" t="str">
        <f>IFERROR(VLOOKUP($A17,gt_batting!$B:$N,COLUMN(W16)-11,FALSE),"")</f>
        <v/>
      </c>
      <c r="X17" s="4" t="str">
        <f>IFERROR(VLOOKUP($A17,gt_batting!$B:$N,COLUMN(X16)-11,FALSE),"")</f>
        <v/>
      </c>
      <c r="Y17" s="3">
        <f>IFERROR(VLOOKUP($A17,gt_bowling!$B:$M,COLUMN(Y16)-23,FALSE),"")</f>
        <v>15</v>
      </c>
      <c r="Z17" s="1">
        <f>IFERROR(VLOOKUP($A17,gt_bowling!$B:$M,COLUMN(Z16)-23,FALSE),"")</f>
        <v>13</v>
      </c>
      <c r="AA17" s="1">
        <f>IFERROR(VLOOKUP($A17,gt_bowling!$B:$M,COLUMN(AA16)-23,FALSE),"")</f>
        <v>13</v>
      </c>
      <c r="AB17" s="1">
        <f>IFERROR(VLOOKUP($A17,gt_bowling!$B:$M,COLUMN(AB16)-23,FALSE),"")</f>
        <v>49</v>
      </c>
      <c r="AC17" s="1">
        <f>IFERROR(VLOOKUP($A17,gt_bowling!$B:$M,COLUMN(AC16)-23,FALSE),"")</f>
        <v>443</v>
      </c>
      <c r="AD17" s="1" t="str">
        <f>IFERROR(VLOOKUP($A17,gt_bowling!$B:$M,COLUMN(AD16)-23,FALSE),"")</f>
        <v>17/4</v>
      </c>
      <c r="AE17" s="1">
        <f>IFERROR(VLOOKUP($A17,gt_bowling!$B:$M,COLUMN(AE16)-23,FALSE),"")</f>
        <v>29.53</v>
      </c>
      <c r="AF17" s="1">
        <f>IFERROR(VLOOKUP($A17,gt_bowling!$B:$M,COLUMN(AF16)-23,FALSE),"")</f>
        <v>9.0399999999999991</v>
      </c>
      <c r="AG17" s="1">
        <f>IFERROR(VLOOKUP($A17,gt_bowling!$B:$M,COLUMN(AG16)-23,FALSE),"")</f>
        <v>19.600000000000001</v>
      </c>
      <c r="AH17" s="1">
        <f>IFERROR(VLOOKUP($A17,gt_bowling!$B:$M,COLUMN(AH16)-23,FALSE),"")</f>
        <v>1</v>
      </c>
      <c r="AI17" s="1">
        <f>IFERROR(VLOOKUP($A17,gt_bowling!$B:$M,COLUMN(AI16)-23,FALSE),"")</f>
        <v>0</v>
      </c>
      <c r="AJ17" s="23">
        <f t="shared" si="0"/>
        <v>0</v>
      </c>
      <c r="AK17" s="22">
        <f t="shared" si="1"/>
        <v>1.1538461538461537</v>
      </c>
      <c r="AL17" s="22">
        <f t="shared" si="2"/>
        <v>0.30769230769230771</v>
      </c>
      <c r="AM17" s="22">
        <f t="shared" si="3"/>
        <v>33.46153846153846</v>
      </c>
      <c r="AN17" s="22">
        <f t="shared" si="4"/>
        <v>33.46153846153846</v>
      </c>
      <c r="AO17" s="29">
        <f t="shared" si="5"/>
        <v>8.3333333333333339</v>
      </c>
      <c r="AP17" s="20">
        <f t="shared" si="6"/>
        <v>10</v>
      </c>
      <c r="AQ17" s="49">
        <f t="shared" si="7"/>
        <v>13</v>
      </c>
      <c r="AR17" s="49" t="str">
        <f t="shared" si="8"/>
        <v>Mohammed Siraj</v>
      </c>
    </row>
    <row r="18" spans="1:44" x14ac:dyDescent="0.2">
      <c r="A18" s="3" t="s">
        <v>101</v>
      </c>
      <c r="B18" s="1" t="s">
        <v>94</v>
      </c>
      <c r="C18" s="4" t="s">
        <v>68</v>
      </c>
      <c r="D18" s="3">
        <f>IFERROR(VLOOKUP($A18,gt_mvp!$B:$K,COLUMN(D17)-2,FALSE),"")</f>
        <v>110.5</v>
      </c>
      <c r="E18" s="1">
        <f>IFERROR(VLOOKUP($A18,gt_mvp!$B:$K,COLUMN(E17)-2,FALSE),"")</f>
        <v>11</v>
      </c>
      <c r="F18" s="1">
        <f>IFERROR(VLOOKUP($A18,gt_mvp!$B:$K,COLUMN(F17)-2,FALSE),"")</f>
        <v>0</v>
      </c>
      <c r="G18" s="1">
        <f>IFERROR(VLOOKUP($A18,gt_mvp!$B:$K,COLUMN(G17)-2,FALSE),"")</f>
        <v>0</v>
      </c>
      <c r="H18" s="1">
        <f>IFERROR(VLOOKUP($A18,gt_mvp!$B:$K,COLUMN(H17)-2,FALSE),"")</f>
        <v>18</v>
      </c>
      <c r="I18" s="1">
        <f>IFERROR(VLOOKUP($A18,gt_mvp!$B:$K,COLUMN(I17)-2,FALSE),"")</f>
        <v>18</v>
      </c>
      <c r="J18" s="1">
        <f>IFERROR(VLOOKUP($A18,gt_mvp!$B:$K,COLUMN(J17)-2,FALSE),"")</f>
        <v>1</v>
      </c>
      <c r="K18" s="1">
        <f>IFERROR(VLOOKUP($A18,gt_mvp!$B:$K,COLUMN(K17)-2,FALSE),"")</f>
        <v>0</v>
      </c>
      <c r="L18" s="4">
        <f>IFERROR(VLOOKUP($A18,gt_mvp!$B:$K,COLUMN(L17)-2,FALSE),"")</f>
        <v>0</v>
      </c>
      <c r="M18" s="3">
        <f>IFERROR(VLOOKUP($A18,gt_batting!$B:$N,COLUMN(M17)-11,FALSE),"")</f>
        <v>267</v>
      </c>
      <c r="N18" s="1">
        <f>IFERROR(VLOOKUP($A18,gt_batting!$B:$N,COLUMN(N17)-11,FALSE),"")</f>
        <v>11</v>
      </c>
      <c r="O18" s="1">
        <f>IFERROR(VLOOKUP($A18,gt_batting!$B:$N,COLUMN(O17)-11,FALSE),"")</f>
        <v>9</v>
      </c>
      <c r="P18" s="1">
        <f>IFERROR(VLOOKUP($A18,gt_batting!$B:$N,COLUMN(P17)-11,FALSE),"")</f>
        <v>2</v>
      </c>
      <c r="Q18" s="1">
        <f>IFERROR(VLOOKUP($A18,gt_batting!$B:$N,COLUMN(Q17)-11,FALSE),"")</f>
        <v>46</v>
      </c>
      <c r="R18" s="1">
        <f>IFERROR(VLOOKUP($A18,gt_batting!$B:$N,COLUMN(R17)-11,FALSE),"")</f>
        <v>38.14</v>
      </c>
      <c r="S18" s="1">
        <f>IFERROR(VLOOKUP($A18,gt_batting!$B:$N,COLUMN(S17)-11,FALSE),"")</f>
        <v>166</v>
      </c>
      <c r="T18" s="1">
        <f>IFERROR(VLOOKUP($A18,gt_batting!$B:$N,COLUMN(T17)-11,FALSE),"")</f>
        <v>160.84</v>
      </c>
      <c r="U18" s="1">
        <f>IFERROR(VLOOKUP($A18,gt_batting!$B:$N,COLUMN(U17)-11,FALSE),"")</f>
        <v>0</v>
      </c>
      <c r="V18" s="1">
        <f>IFERROR(VLOOKUP($A18,gt_batting!$B:$N,COLUMN(V17)-11,FALSE),"")</f>
        <v>0</v>
      </c>
      <c r="W18" s="1">
        <f>IFERROR(VLOOKUP($A18,gt_batting!$B:$N,COLUMN(W17)-11,FALSE),"")</f>
        <v>18</v>
      </c>
      <c r="X18" s="4">
        <f>IFERROR(VLOOKUP($A18,gt_batting!$B:$N,COLUMN(X17)-11,FALSE),"")</f>
        <v>18</v>
      </c>
      <c r="Y18" s="3" t="str">
        <f>IFERROR(VLOOKUP($A18,gt_bowling!$B:$M,COLUMN(Y17)-23,FALSE),"")</f>
        <v/>
      </c>
      <c r="Z18" s="1" t="str">
        <f>IFERROR(VLOOKUP($A18,gt_bowling!$B:$M,COLUMN(Z17)-23,FALSE),"")</f>
        <v/>
      </c>
      <c r="AA18" s="1" t="str">
        <f>IFERROR(VLOOKUP($A18,gt_bowling!$B:$M,COLUMN(AA17)-23,FALSE),"")</f>
        <v/>
      </c>
      <c r="AB18" s="1" t="str">
        <f>IFERROR(VLOOKUP($A18,gt_bowling!$B:$M,COLUMN(AB17)-23,FALSE),"")</f>
        <v/>
      </c>
      <c r="AC18" s="1" t="str">
        <f>IFERROR(VLOOKUP($A18,gt_bowling!$B:$M,COLUMN(AC17)-23,FALSE),"")</f>
        <v/>
      </c>
      <c r="AD18" s="1" t="str">
        <f>IFERROR(VLOOKUP($A18,gt_bowling!$B:$M,COLUMN(AD17)-23,FALSE),"")</f>
        <v/>
      </c>
      <c r="AE18" s="1" t="str">
        <f>IFERROR(VLOOKUP($A18,gt_bowling!$B:$M,COLUMN(AE17)-23,FALSE),"")</f>
        <v/>
      </c>
      <c r="AF18" s="1" t="str">
        <f>IFERROR(VLOOKUP($A18,gt_bowling!$B:$M,COLUMN(AF17)-23,FALSE),"")</f>
        <v/>
      </c>
      <c r="AG18" s="1" t="str">
        <f>IFERROR(VLOOKUP($A18,gt_bowling!$B:$M,COLUMN(AG17)-23,FALSE),"")</f>
        <v/>
      </c>
      <c r="AH18" s="1" t="str">
        <f>IFERROR(VLOOKUP($A18,gt_bowling!$B:$M,COLUMN(AH17)-23,FALSE),"")</f>
        <v/>
      </c>
      <c r="AI18" s="1" t="str">
        <f>IFERROR(VLOOKUP($A18,gt_bowling!$B:$M,COLUMN(AI17)-23,FALSE),"")</f>
        <v/>
      </c>
      <c r="AJ18" s="23">
        <f t="shared" si="0"/>
        <v>27.625</v>
      </c>
      <c r="AK18" s="22">
        <f t="shared" si="1"/>
        <v>0</v>
      </c>
      <c r="AL18" s="22">
        <f t="shared" si="2"/>
        <v>9.0909090909090912E-2</v>
      </c>
      <c r="AM18" s="22">
        <f t="shared" si="3"/>
        <v>28.988636363636363</v>
      </c>
      <c r="AN18" s="22">
        <f t="shared" si="4"/>
        <v>28.988636363636363</v>
      </c>
      <c r="AO18" s="29">
        <f t="shared" si="5"/>
        <v>9.6666666666666661</v>
      </c>
      <c r="AP18" s="20">
        <f t="shared" si="6"/>
        <v>13</v>
      </c>
      <c r="AQ18" s="49">
        <f t="shared" si="7"/>
        <v>11</v>
      </c>
      <c r="AR18" s="49" t="str">
        <f t="shared" si="8"/>
        <v>Sherfane Rutherford</v>
      </c>
    </row>
    <row r="19" spans="1:44" x14ac:dyDescent="0.2">
      <c r="A19" s="3" t="s">
        <v>102</v>
      </c>
      <c r="B19" s="1" t="s">
        <v>94</v>
      </c>
      <c r="C19" s="4" t="s">
        <v>70</v>
      </c>
      <c r="D19" s="3">
        <f>IFERROR(VLOOKUP($A19,gt_mvp!$B:$K,COLUMN(D18)-2,FALSE),"")</f>
        <v>52.5</v>
      </c>
      <c r="E19" s="1">
        <f>IFERROR(VLOOKUP($A19,gt_mvp!$B:$K,COLUMN(E18)-2,FALSE),"")</f>
        <v>5</v>
      </c>
      <c r="F19" s="1">
        <f>IFERROR(VLOOKUP($A19,gt_mvp!$B:$K,COLUMN(F18)-2,FALSE),"")</f>
        <v>2</v>
      </c>
      <c r="G19" s="1">
        <f>IFERROR(VLOOKUP($A19,gt_mvp!$B:$K,COLUMN(G18)-2,FALSE),"")</f>
        <v>14</v>
      </c>
      <c r="H19" s="1">
        <f>IFERROR(VLOOKUP($A19,gt_mvp!$B:$K,COLUMN(H18)-2,FALSE),"")</f>
        <v>5</v>
      </c>
      <c r="I19" s="1">
        <f>IFERROR(VLOOKUP($A19,gt_mvp!$B:$K,COLUMN(I18)-2,FALSE),"")</f>
        <v>4</v>
      </c>
      <c r="J19" s="1">
        <f>IFERROR(VLOOKUP($A19,gt_mvp!$B:$K,COLUMN(J18)-2,FALSE),"")</f>
        <v>2</v>
      </c>
      <c r="K19" s="1">
        <f>IFERROR(VLOOKUP($A19,gt_mvp!$B:$K,COLUMN(K18)-2,FALSE),"")</f>
        <v>0</v>
      </c>
      <c r="L19" s="4">
        <f>IFERROR(VLOOKUP($A19,gt_mvp!$B:$K,COLUMN(L18)-2,FALSE),"")</f>
        <v>0</v>
      </c>
      <c r="M19" s="3">
        <f>IFERROR(VLOOKUP($A19,gt_batting!$B:$N,COLUMN(M18)-11,FALSE),"")</f>
        <v>85</v>
      </c>
      <c r="N19" s="1">
        <f>IFERROR(VLOOKUP($A19,gt_batting!$B:$N,COLUMN(N18)-11,FALSE),"")</f>
        <v>5</v>
      </c>
      <c r="O19" s="1">
        <f>IFERROR(VLOOKUP($A19,gt_batting!$B:$N,COLUMN(O18)-11,FALSE),"")</f>
        <v>4</v>
      </c>
      <c r="P19" s="1">
        <f>IFERROR(VLOOKUP($A19,gt_batting!$B:$N,COLUMN(P18)-11,FALSE),"")</f>
        <v>0</v>
      </c>
      <c r="Q19" s="1">
        <f>IFERROR(VLOOKUP($A19,gt_batting!$B:$N,COLUMN(Q18)-11,FALSE),"")</f>
        <v>49</v>
      </c>
      <c r="R19" s="1">
        <f>IFERROR(VLOOKUP($A19,gt_batting!$B:$N,COLUMN(R18)-11,FALSE),"")</f>
        <v>21.25</v>
      </c>
      <c r="S19" s="1">
        <f>IFERROR(VLOOKUP($A19,gt_batting!$B:$N,COLUMN(S18)-11,FALSE),"")</f>
        <v>56</v>
      </c>
      <c r="T19" s="1">
        <f>IFERROR(VLOOKUP($A19,gt_batting!$B:$N,COLUMN(T18)-11,FALSE),"")</f>
        <v>151.78</v>
      </c>
      <c r="U19" s="1">
        <f>IFERROR(VLOOKUP($A19,gt_batting!$B:$N,COLUMN(U18)-11,FALSE),"")</f>
        <v>0</v>
      </c>
      <c r="V19" s="1">
        <f>IFERROR(VLOOKUP($A19,gt_batting!$B:$N,COLUMN(V18)-11,FALSE),"")</f>
        <v>0</v>
      </c>
      <c r="W19" s="1">
        <f>IFERROR(VLOOKUP($A19,gt_batting!$B:$N,COLUMN(W18)-11,FALSE),"")</f>
        <v>5</v>
      </c>
      <c r="X19" s="4">
        <f>IFERROR(VLOOKUP($A19,gt_batting!$B:$N,COLUMN(X18)-11,FALSE),"")</f>
        <v>4</v>
      </c>
      <c r="Y19" s="3">
        <f>IFERROR(VLOOKUP($A19,gt_bowling!$B:$M,COLUMN(Y18)-23,FALSE),"")</f>
        <v>2</v>
      </c>
      <c r="Z19" s="1">
        <f>IFERROR(VLOOKUP($A19,gt_bowling!$B:$M,COLUMN(Z18)-23,FALSE),"")</f>
        <v>5</v>
      </c>
      <c r="AA19" s="1">
        <f>IFERROR(VLOOKUP($A19,gt_bowling!$B:$M,COLUMN(AA18)-23,FALSE),"")</f>
        <v>4</v>
      </c>
      <c r="AB19" s="1">
        <f>IFERROR(VLOOKUP($A19,gt_bowling!$B:$M,COLUMN(AB18)-23,FALSE),"")</f>
        <v>9.5</v>
      </c>
      <c r="AC19" s="1">
        <f>IFERROR(VLOOKUP($A19,gt_bowling!$B:$M,COLUMN(AC18)-23,FALSE),"")</f>
        <v>104</v>
      </c>
      <c r="AD19" s="1" t="str">
        <f>IFERROR(VLOOKUP($A19,gt_bowling!$B:$M,COLUMN(AD18)-23,FALSE),"")</f>
        <v>28/1</v>
      </c>
      <c r="AE19" s="1">
        <f>IFERROR(VLOOKUP($A19,gt_bowling!$B:$M,COLUMN(AE18)-23,FALSE),"")</f>
        <v>52</v>
      </c>
      <c r="AF19" s="1">
        <f>IFERROR(VLOOKUP($A19,gt_bowling!$B:$M,COLUMN(AF18)-23,FALSE),"")</f>
        <v>10.57</v>
      </c>
      <c r="AG19" s="1">
        <f>IFERROR(VLOOKUP($A19,gt_bowling!$B:$M,COLUMN(AG18)-23,FALSE),"")</f>
        <v>29.5</v>
      </c>
      <c r="AH19" s="1">
        <f>IFERROR(VLOOKUP($A19,gt_bowling!$B:$M,COLUMN(AH18)-23,FALSE),"")</f>
        <v>0</v>
      </c>
      <c r="AI19" s="1">
        <f>IFERROR(VLOOKUP($A19,gt_bowling!$B:$M,COLUMN(AI18)-23,FALSE),"")</f>
        <v>0</v>
      </c>
      <c r="AJ19" s="23">
        <f t="shared" si="0"/>
        <v>12</v>
      </c>
      <c r="AK19" s="22">
        <f t="shared" si="1"/>
        <v>0.4</v>
      </c>
      <c r="AL19" s="22">
        <f t="shared" si="2"/>
        <v>0.4</v>
      </c>
      <c r="AM19" s="22">
        <f t="shared" si="3"/>
        <v>28</v>
      </c>
      <c r="AN19" s="22">
        <f t="shared" si="4"/>
        <v>28</v>
      </c>
      <c r="AO19" s="29">
        <f t="shared" si="5"/>
        <v>7</v>
      </c>
      <c r="AP19" s="20">
        <f t="shared" si="6"/>
        <v>7</v>
      </c>
      <c r="AQ19" s="49">
        <f t="shared" si="7"/>
        <v>5</v>
      </c>
      <c r="AR19" s="49" t="str">
        <f t="shared" si="8"/>
        <v>Washington Sundar</v>
      </c>
    </row>
    <row r="20" spans="1:44" x14ac:dyDescent="0.2">
      <c r="A20" s="3" t="s">
        <v>103</v>
      </c>
      <c r="B20" s="1" t="s">
        <v>94</v>
      </c>
      <c r="C20" s="4" t="s">
        <v>70</v>
      </c>
      <c r="D20" s="3">
        <f>IFERROR(VLOOKUP($A20,gt_mvp!$B:$K,COLUMN(D19)-2,FALSE),"")</f>
        <v>79</v>
      </c>
      <c r="E20" s="1">
        <f>IFERROR(VLOOKUP($A20,gt_mvp!$B:$K,COLUMN(E19)-2,FALSE),"")</f>
        <v>8</v>
      </c>
      <c r="F20" s="1">
        <f>IFERROR(VLOOKUP($A20,gt_mvp!$B:$K,COLUMN(F19)-2,FALSE),"")</f>
        <v>6</v>
      </c>
      <c r="G20" s="1">
        <f>IFERROR(VLOOKUP($A20,gt_mvp!$B:$K,COLUMN(G19)-2,FALSE),"")</f>
        <v>48</v>
      </c>
      <c r="H20" s="1">
        <f>IFERROR(VLOOKUP($A20,gt_mvp!$B:$K,COLUMN(H19)-2,FALSE),"")</f>
        <v>0</v>
      </c>
      <c r="I20" s="1">
        <f>IFERROR(VLOOKUP($A20,gt_mvp!$B:$K,COLUMN(I19)-2,FALSE),"")</f>
        <v>0</v>
      </c>
      <c r="J20" s="1">
        <f>IFERROR(VLOOKUP($A20,gt_mvp!$B:$K,COLUMN(J19)-2,FALSE),"")</f>
        <v>4</v>
      </c>
      <c r="K20" s="1">
        <f>IFERROR(VLOOKUP($A20,gt_mvp!$B:$K,COLUMN(K19)-2,FALSE),"")</f>
        <v>0</v>
      </c>
      <c r="L20" s="4">
        <f>IFERROR(VLOOKUP($A20,gt_mvp!$B:$K,COLUMN(L19)-2,FALSE),"")</f>
        <v>0</v>
      </c>
      <c r="M20" s="3">
        <f>IFERROR(VLOOKUP($A20,gt_batting!$B:$N,COLUMN(M19)-11,FALSE),"")</f>
        <v>3</v>
      </c>
      <c r="N20" s="1">
        <f>IFERROR(VLOOKUP($A20,gt_batting!$B:$N,COLUMN(N19)-11,FALSE),"")</f>
        <v>8</v>
      </c>
      <c r="O20" s="1">
        <f>IFERROR(VLOOKUP($A20,gt_batting!$B:$N,COLUMN(O19)-11,FALSE),"")</f>
        <v>4</v>
      </c>
      <c r="P20" s="1">
        <f>IFERROR(VLOOKUP($A20,gt_batting!$B:$N,COLUMN(P19)-11,FALSE),"")</f>
        <v>3</v>
      </c>
      <c r="Q20" s="1" t="str">
        <f>IFERROR(VLOOKUP($A20,gt_batting!$B:$N,COLUMN(Q19)-11,FALSE),"")</f>
        <v>1*</v>
      </c>
      <c r="R20" s="1">
        <f>IFERROR(VLOOKUP($A20,gt_batting!$B:$N,COLUMN(R19)-11,FALSE),"")</f>
        <v>3</v>
      </c>
      <c r="S20" s="1">
        <f>IFERROR(VLOOKUP($A20,gt_batting!$B:$N,COLUMN(S19)-11,FALSE),"")</f>
        <v>5</v>
      </c>
      <c r="T20" s="1">
        <f>IFERROR(VLOOKUP($A20,gt_batting!$B:$N,COLUMN(T19)-11,FALSE),"")</f>
        <v>60</v>
      </c>
      <c r="U20" s="1">
        <f>IFERROR(VLOOKUP($A20,gt_batting!$B:$N,COLUMN(U19)-11,FALSE),"")</f>
        <v>0</v>
      </c>
      <c r="V20" s="1">
        <f>IFERROR(VLOOKUP($A20,gt_batting!$B:$N,COLUMN(V19)-11,FALSE),"")</f>
        <v>0</v>
      </c>
      <c r="W20" s="1">
        <f>IFERROR(VLOOKUP($A20,gt_batting!$B:$N,COLUMN(W19)-11,FALSE),"")</f>
        <v>0</v>
      </c>
      <c r="X20" s="4">
        <f>IFERROR(VLOOKUP($A20,gt_batting!$B:$N,COLUMN(X19)-11,FALSE),"")</f>
        <v>0</v>
      </c>
      <c r="Y20" s="3">
        <f>IFERROR(VLOOKUP($A20,gt_bowling!$B:$M,COLUMN(Y19)-23,FALSE),"")</f>
        <v>6</v>
      </c>
      <c r="Z20" s="1">
        <f>IFERROR(VLOOKUP($A20,gt_bowling!$B:$M,COLUMN(Z19)-23,FALSE),"")</f>
        <v>8</v>
      </c>
      <c r="AA20" s="1">
        <f>IFERROR(VLOOKUP($A20,gt_bowling!$B:$M,COLUMN(AA19)-23,FALSE),"")</f>
        <v>8</v>
      </c>
      <c r="AB20" s="1">
        <f>IFERROR(VLOOKUP($A20,gt_bowling!$B:$M,COLUMN(AB19)-23,FALSE),"")</f>
        <v>19</v>
      </c>
      <c r="AC20" s="1">
        <f>IFERROR(VLOOKUP($A20,gt_bowling!$B:$M,COLUMN(AC19)-23,FALSE),"")</f>
        <v>175</v>
      </c>
      <c r="AD20" s="1">
        <f>IFERROR(VLOOKUP($A20,gt_bowling!$B:$M,COLUMN(AD19)-23,FALSE),"")</f>
        <v>45839</v>
      </c>
      <c r="AE20" s="1">
        <f>IFERROR(VLOOKUP($A20,gt_bowling!$B:$M,COLUMN(AE19)-23,FALSE),"")</f>
        <v>29.16</v>
      </c>
      <c r="AF20" s="1">
        <f>IFERROR(VLOOKUP($A20,gt_bowling!$B:$M,COLUMN(AF19)-23,FALSE),"")</f>
        <v>9.2100000000000009</v>
      </c>
      <c r="AG20" s="1">
        <f>IFERROR(VLOOKUP($A20,gt_bowling!$B:$M,COLUMN(AG19)-23,FALSE),"")</f>
        <v>19</v>
      </c>
      <c r="AH20" s="1">
        <f>IFERROR(VLOOKUP($A20,gt_bowling!$B:$M,COLUMN(AH19)-23,FALSE),"")</f>
        <v>0</v>
      </c>
      <c r="AI20" s="1">
        <f>IFERROR(VLOOKUP($A20,gt_bowling!$B:$M,COLUMN(AI19)-23,FALSE),"")</f>
        <v>0</v>
      </c>
      <c r="AJ20" s="23">
        <f t="shared" si="0"/>
        <v>0.66666666666666663</v>
      </c>
      <c r="AK20" s="22">
        <f t="shared" si="1"/>
        <v>0.75</v>
      </c>
      <c r="AL20" s="22">
        <f t="shared" si="2"/>
        <v>0.5</v>
      </c>
      <c r="AM20" s="22">
        <f t="shared" si="3"/>
        <v>26.916666666666668</v>
      </c>
      <c r="AN20" s="22">
        <f t="shared" si="4"/>
        <v>26.916666666666668</v>
      </c>
      <c r="AO20" s="29">
        <f t="shared" si="5"/>
        <v>7.333333333333333</v>
      </c>
      <c r="AP20" s="20">
        <f t="shared" si="6"/>
        <v>8</v>
      </c>
      <c r="AQ20" s="49">
        <f t="shared" si="7"/>
        <v>8</v>
      </c>
      <c r="AR20" s="49" t="str">
        <f t="shared" si="8"/>
        <v>Mohd Arshad Khan</v>
      </c>
    </row>
    <row r="21" spans="1:44" x14ac:dyDescent="0.2">
      <c r="A21" s="3" t="s">
        <v>141</v>
      </c>
      <c r="B21" s="1" t="s">
        <v>94</v>
      </c>
      <c r="C21" s="4" t="s">
        <v>69</v>
      </c>
      <c r="D21" s="3">
        <f>IFERROR(VLOOKUP($A21,gt_mvp!$B:$K,COLUMN(D20)-2,FALSE),"")</f>
        <v>24</v>
      </c>
      <c r="E21" s="1">
        <f>IFERROR(VLOOKUP($A21,gt_mvp!$B:$K,COLUMN(E20)-2,FALSE),"")</f>
        <v>2</v>
      </c>
      <c r="F21" s="1">
        <f>IFERROR(VLOOKUP($A21,gt_mvp!$B:$K,COLUMN(F20)-2,FALSE),"")</f>
        <v>2</v>
      </c>
      <c r="G21" s="1">
        <f>IFERROR(VLOOKUP($A21,gt_mvp!$B:$K,COLUMN(G20)-2,FALSE),"")</f>
        <v>11</v>
      </c>
      <c r="H21" s="1">
        <f>IFERROR(VLOOKUP($A21,gt_mvp!$B:$K,COLUMN(H20)-2,FALSE),"")</f>
        <v>1</v>
      </c>
      <c r="I21" s="1">
        <f>IFERROR(VLOOKUP($A21,gt_mvp!$B:$K,COLUMN(I20)-2,FALSE),"")</f>
        <v>1</v>
      </c>
      <c r="J21" s="1">
        <f>IFERROR(VLOOKUP($A21,gt_mvp!$B:$K,COLUMN(J20)-2,FALSE),"")</f>
        <v>0</v>
      </c>
      <c r="K21" s="1">
        <f>IFERROR(VLOOKUP($A21,gt_mvp!$B:$K,COLUMN(K20)-2,FALSE),"")</f>
        <v>0</v>
      </c>
      <c r="L21" s="4">
        <f>IFERROR(VLOOKUP($A21,gt_mvp!$B:$K,COLUMN(L20)-2,FALSE),"")</f>
        <v>0</v>
      </c>
      <c r="M21" s="3">
        <f>IFERROR(VLOOKUP($A21,gt_batting!$B:$N,COLUMN(M20)-11,FALSE),"")</f>
        <v>12</v>
      </c>
      <c r="N21" s="1">
        <f>IFERROR(VLOOKUP($A21,gt_batting!$B:$N,COLUMN(N20)-11,FALSE),"")</f>
        <v>2</v>
      </c>
      <c r="O21" s="1">
        <f>IFERROR(VLOOKUP($A21,gt_batting!$B:$N,COLUMN(O20)-11,FALSE),"")</f>
        <v>1</v>
      </c>
      <c r="P21" s="1">
        <f>IFERROR(VLOOKUP($A21,gt_batting!$B:$N,COLUMN(P20)-11,FALSE),"")</f>
        <v>0</v>
      </c>
      <c r="Q21" s="1">
        <f>IFERROR(VLOOKUP($A21,gt_batting!$B:$N,COLUMN(Q20)-11,FALSE),"")</f>
        <v>12</v>
      </c>
      <c r="R21" s="1">
        <f>IFERROR(VLOOKUP($A21,gt_batting!$B:$N,COLUMN(R20)-11,FALSE),"")</f>
        <v>12</v>
      </c>
      <c r="S21" s="1">
        <f>IFERROR(VLOOKUP($A21,gt_batting!$B:$N,COLUMN(S20)-11,FALSE),"")</f>
        <v>6</v>
      </c>
      <c r="T21" s="1">
        <f>IFERROR(VLOOKUP($A21,gt_batting!$B:$N,COLUMN(T20)-11,FALSE),"")</f>
        <v>200</v>
      </c>
      <c r="U21" s="1">
        <f>IFERROR(VLOOKUP($A21,gt_batting!$B:$N,COLUMN(U20)-11,FALSE),"")</f>
        <v>0</v>
      </c>
      <c r="V21" s="1">
        <f>IFERROR(VLOOKUP($A21,gt_batting!$B:$N,COLUMN(V20)-11,FALSE),"")</f>
        <v>0</v>
      </c>
      <c r="W21" s="1">
        <f>IFERROR(VLOOKUP($A21,gt_batting!$B:$N,COLUMN(W20)-11,FALSE),"")</f>
        <v>1</v>
      </c>
      <c r="X21" s="4">
        <f>IFERROR(VLOOKUP($A21,gt_batting!$B:$N,COLUMN(X20)-11,FALSE),"")</f>
        <v>1</v>
      </c>
      <c r="Y21" s="3">
        <f>IFERROR(VLOOKUP($A21,gt_bowling!$B:$M,COLUMN(Y20)-23,FALSE),"")</f>
        <v>2</v>
      </c>
      <c r="Z21" s="1">
        <f>IFERROR(VLOOKUP($A21,gt_bowling!$B:$M,COLUMN(Z20)-23,FALSE),"")</f>
        <v>2</v>
      </c>
      <c r="AA21" s="1">
        <f>IFERROR(VLOOKUP($A21,gt_bowling!$B:$M,COLUMN(AA20)-23,FALSE),"")</f>
        <v>2</v>
      </c>
      <c r="AB21" s="1">
        <f>IFERROR(VLOOKUP($A21,gt_bowling!$B:$M,COLUMN(AB20)-23,FALSE),"")</f>
        <v>6</v>
      </c>
      <c r="AC21" s="1">
        <f>IFERROR(VLOOKUP($A21,gt_bowling!$B:$M,COLUMN(AC20)-23,FALSE),"")</f>
        <v>46</v>
      </c>
      <c r="AD21" s="1">
        <f>IFERROR(VLOOKUP($A21,gt_bowling!$B:$M,COLUMN(AD20)-23,FALSE),"")</f>
        <v>45931</v>
      </c>
      <c r="AE21" s="1">
        <f>IFERROR(VLOOKUP($A21,gt_bowling!$B:$M,COLUMN(AE20)-23,FALSE),"")</f>
        <v>23</v>
      </c>
      <c r="AF21" s="1">
        <f>IFERROR(VLOOKUP($A21,gt_bowling!$B:$M,COLUMN(AF20)-23,FALSE),"")</f>
        <v>7.66</v>
      </c>
      <c r="AG21" s="1">
        <f>IFERROR(VLOOKUP($A21,gt_bowling!$B:$M,COLUMN(AG20)-23,FALSE),"")</f>
        <v>18</v>
      </c>
      <c r="AH21" s="1">
        <f>IFERROR(VLOOKUP($A21,gt_bowling!$B:$M,COLUMN(AH20)-23,FALSE),"")</f>
        <v>0</v>
      </c>
      <c r="AI21" s="1">
        <f>IFERROR(VLOOKUP($A21,gt_bowling!$B:$M,COLUMN(AI20)-23,FALSE),"")</f>
        <v>0</v>
      </c>
      <c r="AJ21" s="23">
        <f t="shared" si="0"/>
        <v>0</v>
      </c>
      <c r="AK21" s="22">
        <f t="shared" si="1"/>
        <v>1</v>
      </c>
      <c r="AL21" s="22">
        <f t="shared" si="2"/>
        <v>0</v>
      </c>
      <c r="AM21" s="22">
        <f t="shared" si="3"/>
        <v>25</v>
      </c>
      <c r="AN21" s="22">
        <f t="shared" si="4"/>
        <v>25</v>
      </c>
      <c r="AO21" s="29">
        <f t="shared" si="5"/>
        <v>10.333333333333334</v>
      </c>
      <c r="AP21" s="20">
        <f t="shared" si="6"/>
        <v>14</v>
      </c>
      <c r="AQ21" s="49">
        <f t="shared" si="7"/>
        <v>2</v>
      </c>
      <c r="AR21" s="49" t="str">
        <f t="shared" si="8"/>
        <v>Gerald Coetzee</v>
      </c>
    </row>
    <row r="22" spans="1:44" x14ac:dyDescent="0.2">
      <c r="A22" s="3" t="s">
        <v>100</v>
      </c>
      <c r="B22" s="1" t="s">
        <v>94</v>
      </c>
      <c r="C22" s="4" t="s">
        <v>69</v>
      </c>
      <c r="D22" s="3">
        <f>IFERROR(VLOOKUP($A22,gt_mvp!$B:$K,COLUMN(D21)-2,FALSE),"")</f>
        <v>129</v>
      </c>
      <c r="E22" s="1">
        <f>IFERROR(VLOOKUP($A22,gt_mvp!$B:$K,COLUMN(E21)-2,FALSE),"")</f>
        <v>13</v>
      </c>
      <c r="F22" s="1">
        <f>IFERROR(VLOOKUP($A22,gt_mvp!$B:$K,COLUMN(F21)-2,FALSE),"")</f>
        <v>8</v>
      </c>
      <c r="G22" s="1">
        <f>IFERROR(VLOOKUP($A22,gt_mvp!$B:$K,COLUMN(G21)-2,FALSE),"")</f>
        <v>80</v>
      </c>
      <c r="H22" s="1">
        <f>IFERROR(VLOOKUP($A22,gt_mvp!$B:$K,COLUMN(H21)-2,FALSE),"")</f>
        <v>1</v>
      </c>
      <c r="I22" s="1">
        <f>IFERROR(VLOOKUP($A22,gt_mvp!$B:$K,COLUMN(I21)-2,FALSE),"")</f>
        <v>2</v>
      </c>
      <c r="J22" s="1">
        <f>IFERROR(VLOOKUP($A22,gt_mvp!$B:$K,COLUMN(J21)-2,FALSE),"")</f>
        <v>4</v>
      </c>
      <c r="K22" s="1">
        <f>IFERROR(VLOOKUP($A22,gt_mvp!$B:$K,COLUMN(K21)-2,FALSE),"")</f>
        <v>1.5</v>
      </c>
      <c r="L22" s="4">
        <f>IFERROR(VLOOKUP($A22,gt_mvp!$B:$K,COLUMN(L21)-2,FALSE),"")</f>
        <v>0</v>
      </c>
      <c r="M22" s="3">
        <f>IFERROR(VLOOKUP($A22,gt_batting!$B:$N,COLUMN(M21)-11,FALSE),"")</f>
        <v>28</v>
      </c>
      <c r="N22" s="1">
        <f>IFERROR(VLOOKUP($A22,gt_batting!$B:$N,COLUMN(N21)-11,FALSE),"")</f>
        <v>13</v>
      </c>
      <c r="O22" s="1">
        <f>IFERROR(VLOOKUP($A22,gt_batting!$B:$N,COLUMN(O21)-11,FALSE),"")</f>
        <v>6</v>
      </c>
      <c r="P22" s="1">
        <f>IFERROR(VLOOKUP($A22,gt_batting!$B:$N,COLUMN(P21)-11,FALSE),"")</f>
        <v>2</v>
      </c>
      <c r="Q22" s="1">
        <f>IFERROR(VLOOKUP($A22,gt_batting!$B:$N,COLUMN(Q21)-11,FALSE),"")</f>
        <v>12</v>
      </c>
      <c r="R22" s="1">
        <f>IFERROR(VLOOKUP($A22,gt_batting!$B:$N,COLUMN(R21)-11,FALSE),"")</f>
        <v>7</v>
      </c>
      <c r="S22" s="1">
        <f>IFERROR(VLOOKUP($A22,gt_batting!$B:$N,COLUMN(S21)-11,FALSE),"")</f>
        <v>18</v>
      </c>
      <c r="T22" s="1">
        <f>IFERROR(VLOOKUP($A22,gt_batting!$B:$N,COLUMN(T21)-11,FALSE),"")</f>
        <v>155.55000000000001</v>
      </c>
      <c r="U22" s="1">
        <f>IFERROR(VLOOKUP($A22,gt_batting!$B:$N,COLUMN(U21)-11,FALSE),"")</f>
        <v>0</v>
      </c>
      <c r="V22" s="1">
        <f>IFERROR(VLOOKUP($A22,gt_batting!$B:$N,COLUMN(V21)-11,FALSE),"")</f>
        <v>0</v>
      </c>
      <c r="W22" s="1">
        <f>IFERROR(VLOOKUP($A22,gt_batting!$B:$N,COLUMN(W21)-11,FALSE),"")</f>
        <v>1</v>
      </c>
      <c r="X22" s="4">
        <f>IFERROR(VLOOKUP($A22,gt_batting!$B:$N,COLUMN(X21)-11,FALSE),"")</f>
        <v>2</v>
      </c>
      <c r="Y22" s="3">
        <f>IFERROR(VLOOKUP($A22,gt_bowling!$B:$M,COLUMN(Y21)-23,FALSE),"")</f>
        <v>8</v>
      </c>
      <c r="Z22" s="1">
        <f>IFERROR(VLOOKUP($A22,gt_bowling!$B:$M,COLUMN(Z21)-23,FALSE),"")</f>
        <v>13</v>
      </c>
      <c r="AA22" s="1">
        <f>IFERROR(VLOOKUP($A22,gt_bowling!$B:$M,COLUMN(AA21)-23,FALSE),"")</f>
        <v>13</v>
      </c>
      <c r="AB22" s="1">
        <f>IFERROR(VLOOKUP($A22,gt_bowling!$B:$M,COLUMN(AB21)-23,FALSE),"")</f>
        <v>47</v>
      </c>
      <c r="AC22" s="1">
        <f>IFERROR(VLOOKUP($A22,gt_bowling!$B:$M,COLUMN(AC21)-23,FALSE),"")</f>
        <v>441</v>
      </c>
      <c r="AD22" s="1" t="str">
        <f>IFERROR(VLOOKUP($A22,gt_bowling!$B:$M,COLUMN(AD21)-23,FALSE),"")</f>
        <v>25/2</v>
      </c>
      <c r="AE22" s="1">
        <f>IFERROR(VLOOKUP($A22,gt_bowling!$B:$M,COLUMN(AE21)-23,FALSE),"")</f>
        <v>55.12</v>
      </c>
      <c r="AF22" s="1">
        <f>IFERROR(VLOOKUP($A22,gt_bowling!$B:$M,COLUMN(AF21)-23,FALSE),"")</f>
        <v>9.3800000000000008</v>
      </c>
      <c r="AG22" s="1">
        <f>IFERROR(VLOOKUP($A22,gt_bowling!$B:$M,COLUMN(AG21)-23,FALSE),"")</f>
        <v>35.25</v>
      </c>
      <c r="AH22" s="1">
        <f>IFERROR(VLOOKUP($A22,gt_bowling!$B:$M,COLUMN(AH21)-23,FALSE),"")</f>
        <v>0</v>
      </c>
      <c r="AI22" s="1">
        <f>IFERROR(VLOOKUP($A22,gt_bowling!$B:$M,COLUMN(AI21)-23,FALSE),"")</f>
        <v>0</v>
      </c>
      <c r="AJ22" s="23">
        <f t="shared" si="0"/>
        <v>3.2</v>
      </c>
      <c r="AK22" s="22">
        <f t="shared" si="1"/>
        <v>0.61538461538461542</v>
      </c>
      <c r="AL22" s="22">
        <f t="shared" si="2"/>
        <v>0.30769230769230771</v>
      </c>
      <c r="AM22" s="22">
        <f t="shared" si="3"/>
        <v>23.200000000000003</v>
      </c>
      <c r="AN22" s="22">
        <f t="shared" si="4"/>
        <v>24.930769230769233</v>
      </c>
      <c r="AO22" s="29">
        <f t="shared" si="5"/>
        <v>8.3333333333333339</v>
      </c>
      <c r="AP22" s="20">
        <f t="shared" si="6"/>
        <v>10</v>
      </c>
      <c r="AQ22" s="49">
        <f t="shared" si="7"/>
        <v>13</v>
      </c>
      <c r="AR22" s="49" t="str">
        <f t="shared" si="8"/>
        <v>Rashid Khan</v>
      </c>
    </row>
    <row r="23" spans="1:44" x14ac:dyDescent="0.2">
      <c r="A23" s="3" t="s">
        <v>107</v>
      </c>
      <c r="B23" s="1" t="s">
        <v>94</v>
      </c>
      <c r="C23" s="4" t="s">
        <v>69</v>
      </c>
      <c r="D23" s="3">
        <f>IFERROR(VLOOKUP($A23,gt_mvp!$B:$K,COLUMN(D22)-2,FALSE),"")</f>
        <v>54</v>
      </c>
      <c r="E23" s="1">
        <f>IFERROR(VLOOKUP($A23,gt_mvp!$B:$K,COLUMN(E22)-2,FALSE),"")</f>
        <v>7</v>
      </c>
      <c r="F23" s="1">
        <f>IFERROR(VLOOKUP($A23,gt_mvp!$B:$K,COLUMN(F22)-2,FALSE),"")</f>
        <v>4</v>
      </c>
      <c r="G23" s="1">
        <f>IFERROR(VLOOKUP($A23,gt_mvp!$B:$K,COLUMN(G22)-2,FALSE),"")</f>
        <v>35</v>
      </c>
      <c r="H23" s="1">
        <f>IFERROR(VLOOKUP($A23,gt_mvp!$B:$K,COLUMN(H22)-2,FALSE),"")</f>
        <v>0</v>
      </c>
      <c r="I23" s="1">
        <f>IFERROR(VLOOKUP($A23,gt_mvp!$B:$K,COLUMN(I22)-2,FALSE),"")</f>
        <v>0</v>
      </c>
      <c r="J23" s="1">
        <f>IFERROR(VLOOKUP($A23,gt_mvp!$B:$K,COLUMN(J22)-2,FALSE),"")</f>
        <v>2</v>
      </c>
      <c r="K23" s="1">
        <f>IFERROR(VLOOKUP($A23,gt_mvp!$B:$K,COLUMN(K22)-2,FALSE),"")</f>
        <v>0</v>
      </c>
      <c r="L23" s="4">
        <f>IFERROR(VLOOKUP($A23,gt_mvp!$B:$K,COLUMN(L22)-2,FALSE),"")</f>
        <v>0</v>
      </c>
      <c r="M23" s="3" t="str">
        <f>IFERROR(VLOOKUP($A23,gt_batting!$B:$N,COLUMN(M22)-11,FALSE),"")</f>
        <v/>
      </c>
      <c r="N23" s="1" t="str">
        <f>IFERROR(VLOOKUP($A23,gt_batting!$B:$N,COLUMN(N22)-11,FALSE),"")</f>
        <v/>
      </c>
      <c r="O23" s="1" t="str">
        <f>IFERROR(VLOOKUP($A23,gt_batting!$B:$N,COLUMN(O22)-11,FALSE),"")</f>
        <v/>
      </c>
      <c r="P23" s="1" t="str">
        <f>IFERROR(VLOOKUP($A23,gt_batting!$B:$N,COLUMN(P22)-11,FALSE),"")</f>
        <v/>
      </c>
      <c r="Q23" s="1" t="str">
        <f>IFERROR(VLOOKUP($A23,gt_batting!$B:$N,COLUMN(Q22)-11,FALSE),"")</f>
        <v/>
      </c>
      <c r="R23" s="1" t="str">
        <f>IFERROR(VLOOKUP($A23,gt_batting!$B:$N,COLUMN(R22)-11,FALSE),"")</f>
        <v/>
      </c>
      <c r="S23" s="1" t="str">
        <f>IFERROR(VLOOKUP($A23,gt_batting!$B:$N,COLUMN(S22)-11,FALSE),"")</f>
        <v/>
      </c>
      <c r="T23" s="1" t="str">
        <f>IFERROR(VLOOKUP($A23,gt_batting!$B:$N,COLUMN(T22)-11,FALSE),"")</f>
        <v/>
      </c>
      <c r="U23" s="1" t="str">
        <f>IFERROR(VLOOKUP($A23,gt_batting!$B:$N,COLUMN(U22)-11,FALSE),"")</f>
        <v/>
      </c>
      <c r="V23" s="1" t="str">
        <f>IFERROR(VLOOKUP($A23,gt_batting!$B:$N,COLUMN(V22)-11,FALSE),"")</f>
        <v/>
      </c>
      <c r="W23" s="1" t="str">
        <f>IFERROR(VLOOKUP($A23,gt_batting!$B:$N,COLUMN(W22)-11,FALSE),"")</f>
        <v/>
      </c>
      <c r="X23" s="4" t="str">
        <f>IFERROR(VLOOKUP($A23,gt_batting!$B:$N,COLUMN(X22)-11,FALSE),"")</f>
        <v/>
      </c>
      <c r="Y23" s="3">
        <f>IFERROR(VLOOKUP($A23,gt_bowling!$B:$M,COLUMN(Y22)-23,FALSE),"")</f>
        <v>4</v>
      </c>
      <c r="Z23" s="1">
        <f>IFERROR(VLOOKUP($A23,gt_bowling!$B:$M,COLUMN(Z22)-23,FALSE),"")</f>
        <v>7</v>
      </c>
      <c r="AA23" s="1">
        <f>IFERROR(VLOOKUP($A23,gt_bowling!$B:$M,COLUMN(AA22)-23,FALSE),"")</f>
        <v>7</v>
      </c>
      <c r="AB23" s="1">
        <f>IFERROR(VLOOKUP($A23,gt_bowling!$B:$M,COLUMN(AB22)-23,FALSE),"")</f>
        <v>18.2</v>
      </c>
      <c r="AC23" s="1">
        <f>IFERROR(VLOOKUP($A23,gt_bowling!$B:$M,COLUMN(AC22)-23,FALSE),"")</f>
        <v>205</v>
      </c>
      <c r="AD23" s="1" t="str">
        <f>IFERROR(VLOOKUP($A23,gt_bowling!$B:$M,COLUMN(AD22)-23,FALSE),"")</f>
        <v>18/1</v>
      </c>
      <c r="AE23" s="1">
        <f>IFERROR(VLOOKUP($A23,gt_bowling!$B:$M,COLUMN(AE22)-23,FALSE),"")</f>
        <v>51.25</v>
      </c>
      <c r="AF23" s="1">
        <f>IFERROR(VLOOKUP($A23,gt_bowling!$B:$M,COLUMN(AF22)-23,FALSE),"")</f>
        <v>11.18</v>
      </c>
      <c r="AG23" s="1">
        <f>IFERROR(VLOOKUP($A23,gt_bowling!$B:$M,COLUMN(AG22)-23,FALSE),"")</f>
        <v>27.5</v>
      </c>
      <c r="AH23" s="1">
        <f>IFERROR(VLOOKUP($A23,gt_bowling!$B:$M,COLUMN(AH22)-23,FALSE),"")</f>
        <v>0</v>
      </c>
      <c r="AI23" s="1">
        <f>IFERROR(VLOOKUP($A23,gt_bowling!$B:$M,COLUMN(AI22)-23,FALSE),"")</f>
        <v>0</v>
      </c>
      <c r="AJ23" s="23">
        <f t="shared" si="0"/>
        <v>0</v>
      </c>
      <c r="AK23" s="22">
        <f t="shared" si="1"/>
        <v>0.5714285714285714</v>
      </c>
      <c r="AL23" s="22">
        <f t="shared" si="2"/>
        <v>0.2857142857142857</v>
      </c>
      <c r="AM23" s="22">
        <f t="shared" si="3"/>
        <v>18.571428571428569</v>
      </c>
      <c r="AN23" s="22">
        <f t="shared" si="4"/>
        <v>18.571428571428569</v>
      </c>
      <c r="AO23" s="29">
        <f t="shared" si="5"/>
        <v>11</v>
      </c>
      <c r="AP23" s="20">
        <f t="shared" si="6"/>
        <v>15</v>
      </c>
      <c r="AQ23" s="49">
        <f t="shared" si="7"/>
        <v>7</v>
      </c>
      <c r="AR23" s="49" t="str">
        <f t="shared" si="8"/>
        <v>Ishant Sharma</v>
      </c>
    </row>
    <row r="24" spans="1:44" x14ac:dyDescent="0.2">
      <c r="A24" s="3" t="s">
        <v>104</v>
      </c>
      <c r="B24" s="1" t="s">
        <v>94</v>
      </c>
      <c r="C24" s="4" t="s">
        <v>70</v>
      </c>
      <c r="D24" s="3">
        <f>IFERROR(VLOOKUP($A24,gt_mvp!$B:$K,COLUMN(D23)-2,FALSE),"")</f>
        <v>75</v>
      </c>
      <c r="E24" s="1">
        <f>IFERROR(VLOOKUP($A24,gt_mvp!$B:$K,COLUMN(E23)-2,FALSE),"")</f>
        <v>13</v>
      </c>
      <c r="F24" s="1">
        <f>IFERROR(VLOOKUP($A24,gt_mvp!$B:$K,COLUMN(F23)-2,FALSE),"")</f>
        <v>0</v>
      </c>
      <c r="G24" s="1">
        <f>IFERROR(VLOOKUP($A24,gt_mvp!$B:$K,COLUMN(G23)-2,FALSE),"")</f>
        <v>0</v>
      </c>
      <c r="H24" s="1">
        <f>IFERROR(VLOOKUP($A24,gt_mvp!$B:$K,COLUMN(H23)-2,FALSE),"")</f>
        <v>11</v>
      </c>
      <c r="I24" s="1">
        <f>IFERROR(VLOOKUP($A24,gt_mvp!$B:$K,COLUMN(I23)-2,FALSE),"")</f>
        <v>10</v>
      </c>
      <c r="J24" s="1">
        <f>IFERROR(VLOOKUP($A24,gt_mvp!$B:$K,COLUMN(J23)-2,FALSE),"")</f>
        <v>5</v>
      </c>
      <c r="K24" s="1">
        <f>IFERROR(VLOOKUP($A24,gt_mvp!$B:$K,COLUMN(K23)-2,FALSE),"")</f>
        <v>0</v>
      </c>
      <c r="L24" s="4">
        <f>IFERROR(VLOOKUP($A24,gt_mvp!$B:$K,COLUMN(L23)-2,FALSE),"")</f>
        <v>0</v>
      </c>
      <c r="M24" s="3">
        <f>IFERROR(VLOOKUP($A24,gt_batting!$B:$N,COLUMN(M23)-11,FALSE),"")</f>
        <v>147</v>
      </c>
      <c r="N24" s="1">
        <f>IFERROR(VLOOKUP($A24,gt_batting!$B:$N,COLUMN(N23)-11,FALSE),"")</f>
        <v>13</v>
      </c>
      <c r="O24" s="1">
        <f>IFERROR(VLOOKUP($A24,gt_batting!$B:$N,COLUMN(O23)-11,FALSE),"")</f>
        <v>9</v>
      </c>
      <c r="P24" s="1">
        <f>IFERROR(VLOOKUP($A24,gt_batting!$B:$N,COLUMN(P23)-11,FALSE),"")</f>
        <v>5</v>
      </c>
      <c r="Q24" s="1">
        <f>IFERROR(VLOOKUP($A24,gt_batting!$B:$N,COLUMN(Q23)-11,FALSE),"")</f>
        <v>57</v>
      </c>
      <c r="R24" s="1">
        <f>IFERROR(VLOOKUP($A24,gt_batting!$B:$N,COLUMN(R23)-11,FALSE),"")</f>
        <v>36.75</v>
      </c>
      <c r="S24" s="1">
        <f>IFERROR(VLOOKUP($A24,gt_batting!$B:$N,COLUMN(S23)-11,FALSE),"")</f>
        <v>78</v>
      </c>
      <c r="T24" s="1">
        <f>IFERROR(VLOOKUP($A24,gt_batting!$B:$N,COLUMN(T23)-11,FALSE),"")</f>
        <v>188.46</v>
      </c>
      <c r="U24" s="1">
        <f>IFERROR(VLOOKUP($A24,gt_batting!$B:$N,COLUMN(U23)-11,FALSE),"")</f>
        <v>0</v>
      </c>
      <c r="V24" s="1">
        <f>IFERROR(VLOOKUP($A24,gt_batting!$B:$N,COLUMN(V23)-11,FALSE),"")</f>
        <v>1</v>
      </c>
      <c r="W24" s="1">
        <f>IFERROR(VLOOKUP($A24,gt_batting!$B:$N,COLUMN(W23)-11,FALSE),"")</f>
        <v>11</v>
      </c>
      <c r="X24" s="4">
        <f>IFERROR(VLOOKUP($A24,gt_batting!$B:$N,COLUMN(X23)-11,FALSE),"")</f>
        <v>10</v>
      </c>
      <c r="Y24" s="3" t="str">
        <f>IFERROR(VLOOKUP($A24,gt_bowling!$B:$M,COLUMN(Y23)-23,FALSE),"")</f>
        <v/>
      </c>
      <c r="Z24" s="1" t="str">
        <f>IFERROR(VLOOKUP($A24,gt_bowling!$B:$M,COLUMN(Z23)-23,FALSE),"")</f>
        <v/>
      </c>
      <c r="AA24" s="1" t="str">
        <f>IFERROR(VLOOKUP($A24,gt_bowling!$B:$M,COLUMN(AA23)-23,FALSE),"")</f>
        <v/>
      </c>
      <c r="AB24" s="1" t="str">
        <f>IFERROR(VLOOKUP($A24,gt_bowling!$B:$M,COLUMN(AB23)-23,FALSE),"")</f>
        <v/>
      </c>
      <c r="AC24" s="1" t="str">
        <f>IFERROR(VLOOKUP($A24,gt_bowling!$B:$M,COLUMN(AC23)-23,FALSE),"")</f>
        <v/>
      </c>
      <c r="AD24" s="1" t="str">
        <f>IFERROR(VLOOKUP($A24,gt_bowling!$B:$M,COLUMN(AD23)-23,FALSE),"")</f>
        <v/>
      </c>
      <c r="AE24" s="1" t="str">
        <f>IFERROR(VLOOKUP($A24,gt_bowling!$B:$M,COLUMN(AE23)-23,FALSE),"")</f>
        <v/>
      </c>
      <c r="AF24" s="1" t="str">
        <f>IFERROR(VLOOKUP($A24,gt_bowling!$B:$M,COLUMN(AF23)-23,FALSE),"")</f>
        <v/>
      </c>
      <c r="AG24" s="1" t="str">
        <f>IFERROR(VLOOKUP($A24,gt_bowling!$B:$M,COLUMN(AG23)-23,FALSE),"")</f>
        <v/>
      </c>
      <c r="AH24" s="1" t="str">
        <f>IFERROR(VLOOKUP($A24,gt_bowling!$B:$M,COLUMN(AH23)-23,FALSE),"")</f>
        <v/>
      </c>
      <c r="AI24" s="1" t="str">
        <f>IFERROR(VLOOKUP($A24,gt_bowling!$B:$M,COLUMN(AI23)-23,FALSE),"")</f>
        <v/>
      </c>
      <c r="AJ24" s="23">
        <f t="shared" si="0"/>
        <v>11.25</v>
      </c>
      <c r="AK24" s="22">
        <f t="shared" si="1"/>
        <v>0</v>
      </c>
      <c r="AL24" s="22">
        <f t="shared" si="2"/>
        <v>0.38461538461538464</v>
      </c>
      <c r="AM24" s="22">
        <f t="shared" si="3"/>
        <v>17.01923076923077</v>
      </c>
      <c r="AN24" s="22">
        <f t="shared" si="4"/>
        <v>17.01923076923077</v>
      </c>
      <c r="AO24" s="29">
        <f t="shared" si="5"/>
        <v>8</v>
      </c>
      <c r="AP24" s="20">
        <f t="shared" si="6"/>
        <v>9</v>
      </c>
      <c r="AQ24" s="49">
        <f t="shared" si="7"/>
        <v>13</v>
      </c>
      <c r="AR24" s="49" t="str">
        <f t="shared" si="8"/>
        <v>Shahrukh Khan</v>
      </c>
    </row>
    <row r="25" spans="1:44" x14ac:dyDescent="0.2">
      <c r="A25" s="3" t="s">
        <v>105</v>
      </c>
      <c r="B25" s="1" t="s">
        <v>94</v>
      </c>
      <c r="C25" s="4" t="s">
        <v>69</v>
      </c>
      <c r="D25" s="3">
        <f>IFERROR(VLOOKUP($A25,gt_mvp!$B:$K,COLUMN(D24)-2,FALSE),"")</f>
        <v>34.5</v>
      </c>
      <c r="E25" s="1">
        <f>IFERROR(VLOOKUP($A25,gt_mvp!$B:$K,COLUMN(E24)-2,FALSE),"")</f>
        <v>4</v>
      </c>
      <c r="F25" s="1">
        <f>IFERROR(VLOOKUP($A25,gt_mvp!$B:$K,COLUMN(F24)-2,FALSE),"")</f>
        <v>2</v>
      </c>
      <c r="G25" s="1">
        <f>IFERROR(VLOOKUP($A25,gt_mvp!$B:$K,COLUMN(G24)-2,FALSE),"")</f>
        <v>24</v>
      </c>
      <c r="H25" s="1">
        <f>IFERROR(VLOOKUP($A25,gt_mvp!$B:$K,COLUMN(H24)-2,FALSE),"")</f>
        <v>0</v>
      </c>
      <c r="I25" s="1">
        <f>IFERROR(VLOOKUP($A25,gt_mvp!$B:$K,COLUMN(I24)-2,FALSE),"")</f>
        <v>1</v>
      </c>
      <c r="J25" s="1">
        <f>IFERROR(VLOOKUP($A25,gt_mvp!$B:$K,COLUMN(J24)-2,FALSE),"")</f>
        <v>0</v>
      </c>
      <c r="K25" s="1">
        <f>IFERROR(VLOOKUP($A25,gt_mvp!$B:$K,COLUMN(K24)-2,FALSE),"")</f>
        <v>0</v>
      </c>
      <c r="L25" s="4">
        <f>IFERROR(VLOOKUP($A25,gt_mvp!$B:$K,COLUMN(L24)-2,FALSE),"")</f>
        <v>0</v>
      </c>
      <c r="M25" s="3">
        <f>IFERROR(VLOOKUP($A25,gt_batting!$B:$N,COLUMN(M24)-11,FALSE),"")</f>
        <v>9</v>
      </c>
      <c r="N25" s="1">
        <f>IFERROR(VLOOKUP($A25,gt_batting!$B:$N,COLUMN(N24)-11,FALSE),"")</f>
        <v>4</v>
      </c>
      <c r="O25" s="1">
        <f>IFERROR(VLOOKUP($A25,gt_batting!$B:$N,COLUMN(O24)-11,FALSE),"")</f>
        <v>2</v>
      </c>
      <c r="P25" s="1">
        <f>IFERROR(VLOOKUP($A25,gt_batting!$B:$N,COLUMN(P24)-11,FALSE),"")</f>
        <v>1</v>
      </c>
      <c r="Q25" s="1" t="str">
        <f>IFERROR(VLOOKUP($A25,gt_batting!$B:$N,COLUMN(Q24)-11,FALSE),"")</f>
        <v>7*</v>
      </c>
      <c r="R25" s="1">
        <f>IFERROR(VLOOKUP($A25,gt_batting!$B:$N,COLUMN(R24)-11,FALSE),"")</f>
        <v>9</v>
      </c>
      <c r="S25" s="1">
        <f>IFERROR(VLOOKUP($A25,gt_batting!$B:$N,COLUMN(S24)-11,FALSE),"")</f>
        <v>8</v>
      </c>
      <c r="T25" s="1">
        <f>IFERROR(VLOOKUP($A25,gt_batting!$B:$N,COLUMN(T24)-11,FALSE),"")</f>
        <v>112.5</v>
      </c>
      <c r="U25" s="1">
        <f>IFERROR(VLOOKUP($A25,gt_batting!$B:$N,COLUMN(U24)-11,FALSE),"")</f>
        <v>0</v>
      </c>
      <c r="V25" s="1">
        <f>IFERROR(VLOOKUP($A25,gt_batting!$B:$N,COLUMN(V24)-11,FALSE),"")</f>
        <v>0</v>
      </c>
      <c r="W25" s="1">
        <f>IFERROR(VLOOKUP($A25,gt_batting!$B:$N,COLUMN(W24)-11,FALSE),"")</f>
        <v>0</v>
      </c>
      <c r="X25" s="4">
        <f>IFERROR(VLOOKUP($A25,gt_batting!$B:$N,COLUMN(X24)-11,FALSE),"")</f>
        <v>1</v>
      </c>
      <c r="Y25" s="3">
        <f>IFERROR(VLOOKUP($A25,gt_bowling!$B:$M,COLUMN(Y24)-23,FALSE),"")</f>
        <v>2</v>
      </c>
      <c r="Z25" s="1">
        <f>IFERROR(VLOOKUP($A25,gt_bowling!$B:$M,COLUMN(Z24)-23,FALSE),"")</f>
        <v>4</v>
      </c>
      <c r="AA25" s="1">
        <f>IFERROR(VLOOKUP($A25,gt_bowling!$B:$M,COLUMN(AA24)-23,FALSE),"")</f>
        <v>4</v>
      </c>
      <c r="AB25" s="1">
        <f>IFERROR(VLOOKUP($A25,gt_bowling!$B:$M,COLUMN(AB24)-23,FALSE),"")</f>
        <v>14</v>
      </c>
      <c r="AC25" s="1">
        <f>IFERROR(VLOOKUP($A25,gt_bowling!$B:$M,COLUMN(AC24)-23,FALSE),"")</f>
        <v>162</v>
      </c>
      <c r="AD25" s="1" t="str">
        <f>IFERROR(VLOOKUP($A25,gt_bowling!$B:$M,COLUMN(AD24)-23,FALSE),"")</f>
        <v>41/1</v>
      </c>
      <c r="AE25" s="1">
        <f>IFERROR(VLOOKUP($A25,gt_bowling!$B:$M,COLUMN(AE24)-23,FALSE),"")</f>
        <v>81</v>
      </c>
      <c r="AF25" s="1">
        <f>IFERROR(VLOOKUP($A25,gt_bowling!$B:$M,COLUMN(AF24)-23,FALSE),"")</f>
        <v>11.57</v>
      </c>
      <c r="AG25" s="1">
        <f>IFERROR(VLOOKUP($A25,gt_bowling!$B:$M,COLUMN(AG24)-23,FALSE),"")</f>
        <v>42</v>
      </c>
      <c r="AH25" s="1">
        <f>IFERROR(VLOOKUP($A25,gt_bowling!$B:$M,COLUMN(AH24)-23,FALSE),"")</f>
        <v>0</v>
      </c>
      <c r="AI25" s="1">
        <f>IFERROR(VLOOKUP($A25,gt_bowling!$B:$M,COLUMN(AI24)-23,FALSE),"")</f>
        <v>0</v>
      </c>
      <c r="AJ25" s="23">
        <f t="shared" si="0"/>
        <v>2</v>
      </c>
      <c r="AK25" s="22">
        <f t="shared" si="1"/>
        <v>0.5</v>
      </c>
      <c r="AL25" s="22">
        <f t="shared" si="2"/>
        <v>0</v>
      </c>
      <c r="AM25" s="22">
        <f t="shared" si="3"/>
        <v>14.5</v>
      </c>
      <c r="AN25" s="22">
        <f t="shared" si="4"/>
        <v>14.5</v>
      </c>
      <c r="AO25" s="29">
        <f t="shared" si="5"/>
        <v>11</v>
      </c>
      <c r="AP25" s="20">
        <f t="shared" si="6"/>
        <v>15</v>
      </c>
      <c r="AQ25" s="49">
        <f t="shared" si="7"/>
        <v>4</v>
      </c>
      <c r="AR25" s="49" t="str">
        <f t="shared" si="8"/>
        <v>Kagiso Rabada</v>
      </c>
    </row>
    <row r="26" spans="1:44" ht="12.75" thickBot="1" x14ac:dyDescent="0.25">
      <c r="A26" s="5" t="s">
        <v>106</v>
      </c>
      <c r="B26" s="6" t="s">
        <v>94</v>
      </c>
      <c r="C26" s="7" t="s">
        <v>70</v>
      </c>
      <c r="D26" s="5">
        <f>IFERROR(VLOOKUP($A26,gt_mvp!$B:$K,COLUMN(D25)-2,FALSE),"")</f>
        <v>41</v>
      </c>
      <c r="E26" s="6">
        <f>IFERROR(VLOOKUP($A26,gt_mvp!$B:$K,COLUMN(E25)-2,FALSE),"")</f>
        <v>13</v>
      </c>
      <c r="F26" s="6">
        <f>IFERROR(VLOOKUP($A26,gt_mvp!$B:$K,COLUMN(F25)-2,FALSE),"")</f>
        <v>0</v>
      </c>
      <c r="G26" s="6">
        <f>IFERROR(VLOOKUP($A26,gt_mvp!$B:$K,COLUMN(G25)-2,FALSE),"")</f>
        <v>0</v>
      </c>
      <c r="H26" s="6">
        <f>IFERROR(VLOOKUP($A26,gt_mvp!$B:$K,COLUMN(H25)-2,FALSE),"")</f>
        <v>4</v>
      </c>
      <c r="I26" s="6">
        <f>IFERROR(VLOOKUP($A26,gt_mvp!$B:$K,COLUMN(I25)-2,FALSE),"")</f>
        <v>6</v>
      </c>
      <c r="J26" s="6">
        <f>IFERROR(VLOOKUP($A26,gt_mvp!$B:$K,COLUMN(J25)-2,FALSE),"")</f>
        <v>4</v>
      </c>
      <c r="K26" s="6">
        <f>IFERROR(VLOOKUP($A26,gt_mvp!$B:$K,COLUMN(K25)-2,FALSE),"")</f>
        <v>0</v>
      </c>
      <c r="L26" s="7">
        <f>IFERROR(VLOOKUP($A26,gt_mvp!$B:$K,COLUMN(L25)-2,FALSE),"")</f>
        <v>0</v>
      </c>
      <c r="M26" s="5">
        <f>IFERROR(VLOOKUP($A26,gt_batting!$B:$N,COLUMN(M25)-11,FALSE),"")</f>
        <v>69</v>
      </c>
      <c r="N26" s="6">
        <f>IFERROR(VLOOKUP($A26,gt_batting!$B:$N,COLUMN(N25)-11,FALSE),"")</f>
        <v>13</v>
      </c>
      <c r="O26" s="6">
        <f>IFERROR(VLOOKUP($A26,gt_batting!$B:$N,COLUMN(O25)-11,FALSE),"")</f>
        <v>10</v>
      </c>
      <c r="P26" s="6">
        <f>IFERROR(VLOOKUP($A26,gt_batting!$B:$N,COLUMN(P25)-11,FALSE),"")</f>
        <v>3</v>
      </c>
      <c r="Q26" s="6" t="str">
        <f>IFERROR(VLOOKUP($A26,gt_batting!$B:$N,COLUMN(Q25)-11,FALSE),"")</f>
        <v>24*</v>
      </c>
      <c r="R26" s="6">
        <f>IFERROR(VLOOKUP($A26,gt_batting!$B:$N,COLUMN(R25)-11,FALSE),"")</f>
        <v>9.86</v>
      </c>
      <c r="S26" s="6">
        <f>IFERROR(VLOOKUP($A26,gt_batting!$B:$N,COLUMN(S25)-11,FALSE),"")</f>
        <v>38</v>
      </c>
      <c r="T26" s="6">
        <f>IFERROR(VLOOKUP($A26,gt_batting!$B:$N,COLUMN(T25)-11,FALSE),"")</f>
        <v>181.57</v>
      </c>
      <c r="U26" s="6">
        <f>IFERROR(VLOOKUP($A26,gt_batting!$B:$N,COLUMN(U25)-11,FALSE),"")</f>
        <v>0</v>
      </c>
      <c r="V26" s="6">
        <f>IFERROR(VLOOKUP($A26,gt_batting!$B:$N,COLUMN(V25)-11,FALSE),"")</f>
        <v>0</v>
      </c>
      <c r="W26" s="6">
        <f>IFERROR(VLOOKUP($A26,gt_batting!$B:$N,COLUMN(W25)-11,FALSE),"")</f>
        <v>4</v>
      </c>
      <c r="X26" s="7">
        <f>IFERROR(VLOOKUP($A26,gt_batting!$B:$N,COLUMN(X25)-11,FALSE),"")</f>
        <v>6</v>
      </c>
      <c r="Y26" s="5" t="str">
        <f>IFERROR(VLOOKUP($A26,gt_bowling!$B:$M,COLUMN(Y25)-23,FALSE),"")</f>
        <v/>
      </c>
      <c r="Z26" s="6" t="str">
        <f>IFERROR(VLOOKUP($A26,gt_bowling!$B:$M,COLUMN(Z25)-23,FALSE),"")</f>
        <v/>
      </c>
      <c r="AA26" s="6" t="str">
        <f>IFERROR(VLOOKUP($A26,gt_bowling!$B:$M,COLUMN(AA25)-23,FALSE),"")</f>
        <v/>
      </c>
      <c r="AB26" s="6" t="str">
        <f>IFERROR(VLOOKUP($A26,gt_bowling!$B:$M,COLUMN(AB25)-23,FALSE),"")</f>
        <v/>
      </c>
      <c r="AC26" s="6" t="str">
        <f>IFERROR(VLOOKUP($A26,gt_bowling!$B:$M,COLUMN(AC25)-23,FALSE),"")</f>
        <v/>
      </c>
      <c r="AD26" s="6" t="str">
        <f>IFERROR(VLOOKUP($A26,gt_bowling!$B:$M,COLUMN(AD25)-23,FALSE),"")</f>
        <v/>
      </c>
      <c r="AE26" s="6" t="str">
        <f>IFERROR(VLOOKUP($A26,gt_bowling!$B:$M,COLUMN(AE25)-23,FALSE),"")</f>
        <v/>
      </c>
      <c r="AF26" s="6" t="str">
        <f>IFERROR(VLOOKUP($A26,gt_bowling!$B:$M,COLUMN(AF25)-23,FALSE),"")</f>
        <v/>
      </c>
      <c r="AG26" s="6" t="str">
        <f>IFERROR(VLOOKUP($A26,gt_bowling!$B:$M,COLUMN(AG25)-23,FALSE),"")</f>
        <v/>
      </c>
      <c r="AH26" s="6" t="str">
        <f>IFERROR(VLOOKUP($A26,gt_bowling!$B:$M,COLUMN(AH25)-23,FALSE),"")</f>
        <v/>
      </c>
      <c r="AI26" s="6" t="str">
        <f>IFERROR(VLOOKUP($A26,gt_bowling!$B:$M,COLUMN(AI25)-23,FALSE),"")</f>
        <v/>
      </c>
      <c r="AJ26" s="24">
        <f t="shared" si="0"/>
        <v>5</v>
      </c>
      <c r="AK26" s="25">
        <f t="shared" si="1"/>
        <v>0</v>
      </c>
      <c r="AL26" s="25">
        <f t="shared" si="2"/>
        <v>0.30769230769230771</v>
      </c>
      <c r="AM26" s="25">
        <f t="shared" si="3"/>
        <v>9.6153846153846168</v>
      </c>
      <c r="AN26" s="25">
        <f t="shared" si="4"/>
        <v>9.6153846153846168</v>
      </c>
      <c r="AO26" s="30">
        <f t="shared" si="5"/>
        <v>9.3333333333333339</v>
      </c>
      <c r="AP26" s="21">
        <f t="shared" si="6"/>
        <v>12</v>
      </c>
      <c r="AQ26" s="49">
        <f t="shared" si="7"/>
        <v>13</v>
      </c>
      <c r="AR26" s="49" t="str">
        <f t="shared" si="8"/>
        <v>Rahul Tewatia</v>
      </c>
    </row>
    <row r="30" spans="1:44" x14ac:dyDescent="0.2">
      <c r="D30" s="52" t="s">
        <v>208</v>
      </c>
    </row>
    <row r="31" spans="1:44" x14ac:dyDescent="0.2">
      <c r="D31" s="51" t="s">
        <v>209</v>
      </c>
      <c r="E31" s="51">
        <f>SUM(D2:L26)-SUM(gt_mvp!C:K)</f>
        <v>0</v>
      </c>
    </row>
    <row r="32" spans="1:44" x14ac:dyDescent="0.2">
      <c r="D32" s="51" t="s">
        <v>210</v>
      </c>
      <c r="E32" s="51">
        <f>SUM(M2:X26)-SUM(gt_batting!C2:N100)</f>
        <v>0</v>
      </c>
    </row>
    <row r="33" spans="4:5" x14ac:dyDescent="0.2">
      <c r="D33" s="51" t="s">
        <v>211</v>
      </c>
      <c r="E33" s="51">
        <f>SUM(Y2:AI26)-SUM(gt_bowling!C:M)</f>
        <v>0</v>
      </c>
    </row>
  </sheetData>
  <conditionalFormatting sqref="D2:D26">
    <cfRule type="containsBlanks" dxfId="473" priority="15">
      <formula>LEN(TRIM(D2))=0</formula>
    </cfRule>
  </conditionalFormatting>
  <conditionalFormatting sqref="E31:E33">
    <cfRule type="cellIs" dxfId="472" priority="3" operator="notEqual">
      <formula>0</formula>
    </cfRule>
  </conditionalFormatting>
  <conditionalFormatting sqref="J2:J26">
    <cfRule type="colorScale" priority="14">
      <colorScale>
        <cfvo type="min"/>
        <cfvo type="max"/>
        <color rgb="FFFCFCFF"/>
        <color rgb="FF63BE7B"/>
      </colorScale>
    </cfRule>
  </conditionalFormatting>
  <conditionalFormatting sqref="K2:K26">
    <cfRule type="cellIs" dxfId="471" priority="11" operator="greaterThanOrEqual">
      <formula>1</formula>
    </cfRule>
  </conditionalFormatting>
  <conditionalFormatting sqref="M2:M26">
    <cfRule type="colorScale" priority="13">
      <colorScale>
        <cfvo type="min"/>
        <cfvo type="max"/>
        <color rgb="FFFCFCFF"/>
        <color rgb="FF63BE7B"/>
      </colorScale>
    </cfRule>
  </conditionalFormatting>
  <conditionalFormatting sqref="Y2:Y26">
    <cfRule type="colorScale" priority="12">
      <colorScale>
        <cfvo type="min"/>
        <cfvo type="max"/>
        <color rgb="FFFCFCFF"/>
        <color rgb="FF63BE7B"/>
      </colorScale>
    </cfRule>
  </conditionalFormatting>
  <conditionalFormatting sqref="AJ2:AJ26">
    <cfRule type="colorScale" priority="10">
      <colorScale>
        <cfvo type="min"/>
        <cfvo type="max"/>
        <color rgb="FFFCFCFF"/>
        <color rgb="FF63BE7B"/>
      </colorScale>
    </cfRule>
  </conditionalFormatting>
  <conditionalFormatting sqref="AK2:AK26">
    <cfRule type="colorScale" priority="9">
      <colorScale>
        <cfvo type="min"/>
        <cfvo type="max"/>
        <color rgb="FFFCFCFF"/>
        <color rgb="FF63BE7B"/>
      </colorScale>
    </cfRule>
  </conditionalFormatting>
  <conditionalFormatting sqref="AL2:AL26">
    <cfRule type="colorScale" priority="8">
      <colorScale>
        <cfvo type="min"/>
        <cfvo type="max"/>
        <color rgb="FFFCFCFF"/>
        <color rgb="FF63BE7B"/>
      </colorScale>
    </cfRule>
  </conditionalFormatting>
  <conditionalFormatting sqref="AM2:AM26">
    <cfRule type="colorScale" priority="7">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
      <colorScale>
        <cfvo type="min"/>
        <cfvo type="percentile" val="50"/>
        <cfvo type="max"/>
        <color rgb="FF63BE7B"/>
        <color rgb="FFFCFCFF"/>
        <color rgb="FFF8696B"/>
      </colorScale>
    </cfRule>
    <cfRule type="colorScale" priority="6">
      <colorScale>
        <cfvo type="min"/>
        <cfvo type="max"/>
        <color rgb="FF63BE7B"/>
        <color rgb="FFFFEF9C"/>
      </colorScale>
    </cfRule>
  </conditionalFormatting>
  <conditionalFormatting sqref="AP2:AP26">
    <cfRule type="iconSet" priority="4">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{2DB61382-4A22-4ACA-9D20-83C31B9E5D11}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61382-4A22-4ACA-9D20-83C31B9E5D11}">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7ED-ACB6-4CD3-B890-94CB014EA452}">
  <sheetPr>
    <tabColor theme="9" tint="0.59999389629810485"/>
  </sheetPr>
  <dimension ref="A1:AS36"/>
  <sheetViews>
    <sheetView zoomScale="90" zoomScaleNormal="90" workbookViewId="0">
      <pane xSplit="3" topLeftCell="AE1" activePane="topRight" state="frozen"/>
      <selection activeCell="AK29" sqref="AK29"/>
      <selection pane="topRight" activeCell="AR10" sqref="AR10"/>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8.14062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257</v>
      </c>
      <c r="B2" s="1" t="s">
        <v>247</v>
      </c>
      <c r="C2" s="4" t="s">
        <v>69</v>
      </c>
      <c r="D2" s="3" t="str">
        <f>IFERROR(VLOOKUP($A2,csk_mvp!$B:$K,COLUMN(D1)-2,FALSE),"")</f>
        <v/>
      </c>
      <c r="E2" s="1" t="str">
        <f>IFERROR(VLOOKUP($A2,csk_mvp!$B:$K,COLUMN(E1)-2,FALSE),"")</f>
        <v/>
      </c>
      <c r="F2" s="1" t="str">
        <f>IFERROR(VLOOKUP($A2,csk_mvp!$B:$K,COLUMN(F1)-2,FALSE),"")</f>
        <v/>
      </c>
      <c r="G2" s="1" t="str">
        <f>IFERROR(VLOOKUP($A2,csk_mvp!$B:$K,COLUMN(G1)-2,FALSE),"")</f>
        <v/>
      </c>
      <c r="H2" s="1" t="str">
        <f>IFERROR(VLOOKUP($A2,csk_mvp!$B:$K,COLUMN(H1)-2,FALSE),"")</f>
        <v/>
      </c>
      <c r="I2" s="1" t="str">
        <f>IFERROR(VLOOKUP($A2,csk_mvp!$B:$K,COLUMN(I1)-2,FALSE),"")</f>
        <v/>
      </c>
      <c r="J2" s="1" t="str">
        <f>IFERROR(VLOOKUP($A2,csk_mvp!$B:$K,COLUMN(J1)-2,FALSE),"")</f>
        <v/>
      </c>
      <c r="K2" s="1" t="str">
        <f>IFERROR(VLOOKUP($A2,csk_mvp!$B:$K,COLUMN(K1)-2,FALSE),"")</f>
        <v/>
      </c>
      <c r="L2" s="4" t="str">
        <f>IFERROR(VLOOKUP($A2,csk_mvp!$B:$K,COLUMN(L1)-2,FALSE),"")</f>
        <v/>
      </c>
      <c r="M2" s="3" t="str">
        <f>IFERROR(VLOOKUP($A2,csk_batting!$B:$N,COLUMN(M1)-11,FALSE),"")</f>
        <v/>
      </c>
      <c r="N2" s="1" t="str">
        <f>IFERROR(VLOOKUP($A2,csk_batting!$B:$N,COLUMN(N1)-11,FALSE),"")</f>
        <v/>
      </c>
      <c r="O2" s="1" t="str">
        <f>IFERROR(VLOOKUP($A2,csk_batting!$B:$N,COLUMN(O1)-11,FALSE),"")</f>
        <v/>
      </c>
      <c r="P2" s="1" t="str">
        <f>IFERROR(VLOOKUP($A2,csk_batting!$B:$N,COLUMN(P1)-11,FALSE),"")</f>
        <v/>
      </c>
      <c r="Q2" s="1" t="str">
        <f>IFERROR(VLOOKUP($A2,csk_batting!$B:$N,COLUMN(Q1)-11,FALSE),"")</f>
        <v/>
      </c>
      <c r="R2" s="1" t="str">
        <f>IFERROR(VLOOKUP($A2,csk_batting!$B:$N,COLUMN(R1)-11,FALSE),"")</f>
        <v/>
      </c>
      <c r="S2" s="1" t="str">
        <f>IFERROR(VLOOKUP($A2,csk_batting!$B:$N,COLUMN(S1)-11,FALSE),"")</f>
        <v/>
      </c>
      <c r="T2" s="1" t="str">
        <f>IFERROR(VLOOKUP($A2,csk_batting!$B:$N,COLUMN(T1)-11,FALSE),"")</f>
        <v/>
      </c>
      <c r="U2" s="1" t="str">
        <f>IFERROR(VLOOKUP($A2,csk_batting!$B:$N,COLUMN(U1)-11,FALSE),"")</f>
        <v/>
      </c>
      <c r="V2" s="1" t="str">
        <f>IFERROR(VLOOKUP($A2,csk_batting!$B:$N,COLUMN(V1)-11,FALSE),"")</f>
        <v/>
      </c>
      <c r="W2" s="1" t="str">
        <f>IFERROR(VLOOKUP($A2,csk_batting!$B:$N,COLUMN(W1)-11,FALSE),"")</f>
        <v/>
      </c>
      <c r="X2" s="4" t="str">
        <f>IFERROR(VLOOKUP($A2,csk_batting!$B:$N,COLUMN(X1)-11,FALSE),"")</f>
        <v/>
      </c>
      <c r="Y2" s="3" t="str">
        <f>IFERROR(VLOOKUP($A2,csk_bowling!$B:$M,COLUMN(Y1)-23,FALSE),"")</f>
        <v/>
      </c>
      <c r="Z2" s="1" t="str">
        <f>IFERROR(VLOOKUP($A2,csk_bowling!$B:$M,COLUMN(Z1)-23,FALSE),"")</f>
        <v/>
      </c>
      <c r="AA2" s="1" t="str">
        <f>IFERROR(VLOOKUP($A2,csk_bowling!$B:$M,COLUMN(AA1)-23,FALSE),"")</f>
        <v/>
      </c>
      <c r="AB2" s="1" t="str">
        <f>IFERROR(VLOOKUP($A2,csk_bowling!$B:$M,COLUMN(AB1)-23,FALSE),"")</f>
        <v/>
      </c>
      <c r="AC2" s="1" t="str">
        <f>IFERROR(VLOOKUP($A2,csk_bowling!$B:$M,COLUMN(AC1)-23,FALSE),"")</f>
        <v/>
      </c>
      <c r="AD2" s="1" t="str">
        <f>IFERROR(VLOOKUP($A2,csk_bowling!$B:$M,COLUMN(AD1)-23,FALSE),"")</f>
        <v/>
      </c>
      <c r="AE2" s="1" t="str">
        <f>IFERROR(VLOOKUP($A2,csk_bowling!$B:$M,COLUMN(AE1)-23,FALSE),"")</f>
        <v/>
      </c>
      <c r="AF2" s="1" t="str">
        <f>IFERROR(VLOOKUP($A2,csk_bowling!$B:$M,COLUMN(AF1)-23,FALSE),"")</f>
        <v/>
      </c>
      <c r="AG2" s="1" t="str">
        <f>IFERROR(VLOOKUP($A2,csk_bowling!$B:$M,COLUMN(AG1)-23,FALSE),"")</f>
        <v/>
      </c>
      <c r="AH2" s="1" t="str">
        <f>IFERROR(VLOOKUP($A2,csk_bowling!$B:$M,COLUMN(AH1)-23,FALSE),"")</f>
        <v/>
      </c>
      <c r="AI2" s="1" t="str">
        <f>IFERROR(VLOOKUP($A2,csk_bowling!$B:$M,COLUMN(AI1)-23,FALSE),"")</f>
        <v/>
      </c>
      <c r="AJ2" s="23">
        <f t="shared" ref="AJ2:AJ29" si="0">IFERROR((M2 - VALUE(SUBSTITUTE(Q2,"*","")))/(O2-1),0)</f>
        <v>0</v>
      </c>
      <c r="AK2" s="22" t="str">
        <f t="shared" ref="AK2:AK29" si="1">IFERROR(F2/E2,"")</f>
        <v/>
      </c>
      <c r="AL2" s="22" t="str">
        <f t="shared" ref="AL2:AL29" si="2">IFERROR(J2/E2,"")</f>
        <v/>
      </c>
      <c r="AM2" s="22" t="str">
        <f t="shared" ref="AM2:AM29" si="3">IFERROR(AJ2*1 + AK2*25 + AL2*15,"")</f>
        <v/>
      </c>
      <c r="AN2" s="22" t="str">
        <f t="shared" ref="AN2:AN29" si="4">IFERROR(AJ2*1 + AK2*25 + AL2*15 + IFERROR(K2/E2,"")*15,"")</f>
        <v/>
      </c>
      <c r="AO2" s="29" t="str">
        <f t="shared" ref="AO2:AO29" si="5">IFERROR(AVERAGE(RANK(AJ2,$AJ$2:$AJ$29),RANK(AK2,$AK$2:$AK$29),RANK(AL2,$AL$2:$AL$29)),"")</f>
        <v/>
      </c>
      <c r="AP2" s="19" t="str">
        <f t="shared" ref="AP2:AP29" si="6">IFERROR(RANK(AO2,$AO$2:$AO$29,1),"")</f>
        <v/>
      </c>
      <c r="AQ2" s="49">
        <f t="shared" ref="AQ2:AQ29" si="7">MAX(E2,N2,Z2)</f>
        <v>0</v>
      </c>
      <c r="AR2" s="49" t="str">
        <f t="shared" ref="AR2:AR29" si="8">A2</f>
        <v>Shreyas Gopal</v>
      </c>
    </row>
    <row r="3" spans="1:45" x14ac:dyDescent="0.2">
      <c r="A3" s="3" t="s">
        <v>266</v>
      </c>
      <c r="B3" s="1" t="s">
        <v>247</v>
      </c>
      <c r="C3" s="4" t="s">
        <v>68</v>
      </c>
      <c r="D3" s="3" t="str">
        <f>IFERROR(VLOOKUP($A3,csk_mvp!$B:$K,COLUMN(D2)-2,FALSE),"")</f>
        <v/>
      </c>
      <c r="E3" s="1" t="str">
        <f>IFERROR(VLOOKUP($A3,csk_mvp!$B:$K,COLUMN(E2)-2,FALSE),"")</f>
        <v/>
      </c>
      <c r="F3" s="1" t="str">
        <f>IFERROR(VLOOKUP($A3,csk_mvp!$B:$K,COLUMN(F2)-2,FALSE),"")</f>
        <v/>
      </c>
      <c r="G3" s="1" t="str">
        <f>IFERROR(VLOOKUP($A3,csk_mvp!$B:$K,COLUMN(G2)-2,FALSE),"")</f>
        <v/>
      </c>
      <c r="H3" s="1" t="str">
        <f>IFERROR(VLOOKUP($A3,csk_mvp!$B:$K,COLUMN(H2)-2,FALSE),"")</f>
        <v/>
      </c>
      <c r="I3" s="1" t="str">
        <f>IFERROR(VLOOKUP($A3,csk_mvp!$B:$K,COLUMN(I2)-2,FALSE),"")</f>
        <v/>
      </c>
      <c r="J3" s="1" t="str">
        <f>IFERROR(VLOOKUP($A3,csk_mvp!$B:$K,COLUMN(J2)-2,FALSE),"")</f>
        <v/>
      </c>
      <c r="K3" s="1" t="str">
        <f>IFERROR(VLOOKUP($A3,csk_mvp!$B:$K,COLUMN(K2)-2,FALSE),"")</f>
        <v/>
      </c>
      <c r="L3" s="4" t="str">
        <f>IFERROR(VLOOKUP($A3,csk_mvp!$B:$K,COLUMN(L2)-2,FALSE),"")</f>
        <v/>
      </c>
      <c r="M3" s="3" t="str">
        <f>IFERROR(VLOOKUP($A3,csk_batting!$B:$N,COLUMN(M2)-11,FALSE),"")</f>
        <v/>
      </c>
      <c r="N3" s="1" t="str">
        <f>IFERROR(VLOOKUP($A3,csk_batting!$B:$N,COLUMN(N2)-11,FALSE),"")</f>
        <v/>
      </c>
      <c r="O3" s="1" t="str">
        <f>IFERROR(VLOOKUP($A3,csk_batting!$B:$N,COLUMN(O2)-11,FALSE),"")</f>
        <v/>
      </c>
      <c r="P3" s="1" t="str">
        <f>IFERROR(VLOOKUP($A3,csk_batting!$B:$N,COLUMN(P2)-11,FALSE),"")</f>
        <v/>
      </c>
      <c r="Q3" s="1" t="str">
        <f>IFERROR(VLOOKUP($A3,csk_batting!$B:$N,COLUMN(Q2)-11,FALSE),"")</f>
        <v/>
      </c>
      <c r="R3" s="1" t="str">
        <f>IFERROR(VLOOKUP($A3,csk_batting!$B:$N,COLUMN(R2)-11,FALSE),"")</f>
        <v/>
      </c>
      <c r="S3" s="1" t="str">
        <f>IFERROR(VLOOKUP($A3,csk_batting!$B:$N,COLUMN(S2)-11,FALSE),"")</f>
        <v/>
      </c>
      <c r="T3" s="1" t="str">
        <f>IFERROR(VLOOKUP($A3,csk_batting!$B:$N,COLUMN(T2)-11,FALSE),"")</f>
        <v/>
      </c>
      <c r="U3" s="1" t="str">
        <f>IFERROR(VLOOKUP($A3,csk_batting!$B:$N,COLUMN(U2)-11,FALSE),"")</f>
        <v/>
      </c>
      <c r="V3" s="1" t="str">
        <f>IFERROR(VLOOKUP($A3,csk_batting!$B:$N,COLUMN(V2)-11,FALSE),"")</f>
        <v/>
      </c>
      <c r="W3" s="1" t="str">
        <f>IFERROR(VLOOKUP($A3,csk_batting!$B:$N,COLUMN(W2)-11,FALSE),"")</f>
        <v/>
      </c>
      <c r="X3" s="4" t="str">
        <f>IFERROR(VLOOKUP($A3,csk_batting!$B:$N,COLUMN(X2)-11,FALSE),"")</f>
        <v/>
      </c>
      <c r="Y3" s="3" t="str">
        <f>IFERROR(VLOOKUP($A3,csk_bowling!$B:$M,COLUMN(Y2)-23,FALSE),"")</f>
        <v/>
      </c>
      <c r="Z3" s="1" t="str">
        <f>IFERROR(VLOOKUP($A3,csk_bowling!$B:$M,COLUMN(Z2)-23,FALSE),"")</f>
        <v/>
      </c>
      <c r="AA3" s="1" t="str">
        <f>IFERROR(VLOOKUP($A3,csk_bowling!$B:$M,COLUMN(AA2)-23,FALSE),"")</f>
        <v/>
      </c>
      <c r="AB3" s="1" t="str">
        <f>IFERROR(VLOOKUP($A3,csk_bowling!$B:$M,COLUMN(AB2)-23,FALSE),"")</f>
        <v/>
      </c>
      <c r="AC3" s="1" t="str">
        <f>IFERROR(VLOOKUP($A3,csk_bowling!$B:$M,COLUMN(AC2)-23,FALSE),"")</f>
        <v/>
      </c>
      <c r="AD3" s="1" t="str">
        <f>IFERROR(VLOOKUP($A3,csk_bowling!$B:$M,COLUMN(AD2)-23,FALSE),"")</f>
        <v/>
      </c>
      <c r="AE3" s="1" t="str">
        <f>IFERROR(VLOOKUP($A3,csk_bowling!$B:$M,COLUMN(AE2)-23,FALSE),"")</f>
        <v/>
      </c>
      <c r="AF3" s="1" t="str">
        <f>IFERROR(VLOOKUP($A3,csk_bowling!$B:$M,COLUMN(AF2)-23,FALSE),"")</f>
        <v/>
      </c>
      <c r="AG3" s="1" t="str">
        <f>IFERROR(VLOOKUP($A3,csk_bowling!$B:$M,COLUMN(AG2)-23,FALSE),"")</f>
        <v/>
      </c>
      <c r="AH3" s="1" t="str">
        <f>IFERROR(VLOOKUP($A3,csk_bowling!$B:$M,COLUMN(AH2)-23,FALSE),"")</f>
        <v/>
      </c>
      <c r="AI3" s="1" t="str">
        <f>IFERROR(VLOOKUP($A3,csk_bowling!$B:$M,COLUMN(AI2)-23,FALSE),"")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Vansh Bedi</v>
      </c>
    </row>
    <row r="4" spans="1:45" x14ac:dyDescent="0.2">
      <c r="A4" s="3" t="s">
        <v>267</v>
      </c>
      <c r="B4" s="1" t="s">
        <v>247</v>
      </c>
      <c r="C4" s="4" t="s">
        <v>68</v>
      </c>
      <c r="D4" s="3" t="str">
        <f>IFERROR(VLOOKUP($A4,csk_mvp!$B:$K,COLUMN(D3)-2,FALSE),"")</f>
        <v/>
      </c>
      <c r="E4" s="1" t="str">
        <f>IFERROR(VLOOKUP($A4,csk_mvp!$B:$K,COLUMN(E3)-2,FALSE),"")</f>
        <v/>
      </c>
      <c r="F4" s="1" t="str">
        <f>IFERROR(VLOOKUP($A4,csk_mvp!$B:$K,COLUMN(F3)-2,FALSE),"")</f>
        <v/>
      </c>
      <c r="G4" s="1" t="str">
        <f>IFERROR(VLOOKUP($A4,csk_mvp!$B:$K,COLUMN(G3)-2,FALSE),"")</f>
        <v/>
      </c>
      <c r="H4" s="1" t="str">
        <f>IFERROR(VLOOKUP($A4,csk_mvp!$B:$K,COLUMN(H3)-2,FALSE),"")</f>
        <v/>
      </c>
      <c r="I4" s="1" t="str">
        <f>IFERROR(VLOOKUP($A4,csk_mvp!$B:$K,COLUMN(I3)-2,FALSE),"")</f>
        <v/>
      </c>
      <c r="J4" s="1" t="str">
        <f>IFERROR(VLOOKUP($A4,csk_mvp!$B:$K,COLUMN(J3)-2,FALSE),"")</f>
        <v/>
      </c>
      <c r="K4" s="1" t="str">
        <f>IFERROR(VLOOKUP($A4,csk_mvp!$B:$K,COLUMN(K3)-2,FALSE),"")</f>
        <v/>
      </c>
      <c r="L4" s="4" t="str">
        <f>IFERROR(VLOOKUP($A4,csk_mvp!$B:$K,COLUMN(L3)-2,FALSE),"")</f>
        <v/>
      </c>
      <c r="M4" s="3" t="str">
        <f>IFERROR(VLOOKUP($A4,csk_batting!$B:$N,COLUMN(M3)-11,FALSE),"")</f>
        <v/>
      </c>
      <c r="N4" s="1" t="str">
        <f>IFERROR(VLOOKUP($A4,csk_batting!$B:$N,COLUMN(N3)-11,FALSE),"")</f>
        <v/>
      </c>
      <c r="O4" s="1" t="str">
        <f>IFERROR(VLOOKUP($A4,csk_batting!$B:$N,COLUMN(O3)-11,FALSE),"")</f>
        <v/>
      </c>
      <c r="P4" s="1" t="str">
        <f>IFERROR(VLOOKUP($A4,csk_batting!$B:$N,COLUMN(P3)-11,FALSE),"")</f>
        <v/>
      </c>
      <c r="Q4" s="1" t="str">
        <f>IFERROR(VLOOKUP($A4,csk_batting!$B:$N,COLUMN(Q3)-11,FALSE),"")</f>
        <v/>
      </c>
      <c r="R4" s="1" t="str">
        <f>IFERROR(VLOOKUP($A4,csk_batting!$B:$N,COLUMN(R3)-11,FALSE),"")</f>
        <v/>
      </c>
      <c r="S4" s="1" t="str">
        <f>IFERROR(VLOOKUP($A4,csk_batting!$B:$N,COLUMN(S3)-11,FALSE),"")</f>
        <v/>
      </c>
      <c r="T4" s="1" t="str">
        <f>IFERROR(VLOOKUP($A4,csk_batting!$B:$N,COLUMN(T3)-11,FALSE),"")</f>
        <v/>
      </c>
      <c r="U4" s="1" t="str">
        <f>IFERROR(VLOOKUP($A4,csk_batting!$B:$N,COLUMN(U3)-11,FALSE),"")</f>
        <v/>
      </c>
      <c r="V4" s="1" t="str">
        <f>IFERROR(VLOOKUP($A4,csk_batting!$B:$N,COLUMN(V3)-11,FALSE),"")</f>
        <v/>
      </c>
      <c r="W4" s="1" t="str">
        <f>IFERROR(VLOOKUP($A4,csk_batting!$B:$N,COLUMN(W3)-11,FALSE),"")</f>
        <v/>
      </c>
      <c r="X4" s="4" t="str">
        <f>IFERROR(VLOOKUP($A4,csk_batting!$B:$N,COLUMN(X3)-11,FALSE),"")</f>
        <v/>
      </c>
      <c r="Y4" s="3" t="str">
        <f>IFERROR(VLOOKUP($A4,csk_bowling!$B:$M,COLUMN(Y3)-23,FALSE),"")</f>
        <v/>
      </c>
      <c r="Z4" s="1" t="str">
        <f>IFERROR(VLOOKUP($A4,csk_bowling!$B:$M,COLUMN(Z3)-23,FALSE),"")</f>
        <v/>
      </c>
      <c r="AA4" s="1" t="str">
        <f>IFERROR(VLOOKUP($A4,csk_bowling!$B:$M,COLUMN(AA3)-23,FALSE),"")</f>
        <v/>
      </c>
      <c r="AB4" s="1" t="str">
        <f>IFERROR(VLOOKUP($A4,csk_bowling!$B:$M,COLUMN(AB3)-23,FALSE),"")</f>
        <v/>
      </c>
      <c r="AC4" s="1" t="str">
        <f>IFERROR(VLOOKUP($A4,csk_bowling!$B:$M,COLUMN(AC3)-23,FALSE),"")</f>
        <v/>
      </c>
      <c r="AD4" s="1" t="str">
        <f>IFERROR(VLOOKUP($A4,csk_bowling!$B:$M,COLUMN(AD3)-23,FALSE),"")</f>
        <v/>
      </c>
      <c r="AE4" s="1" t="str">
        <f>IFERROR(VLOOKUP($A4,csk_bowling!$B:$M,COLUMN(AE3)-23,FALSE),"")</f>
        <v/>
      </c>
      <c r="AF4" s="1" t="str">
        <f>IFERROR(VLOOKUP($A4,csk_bowling!$B:$M,COLUMN(AF3)-23,FALSE),"")</f>
        <v/>
      </c>
      <c r="AG4" s="1" t="str">
        <f>IFERROR(VLOOKUP($A4,csk_bowling!$B:$M,COLUMN(AG3)-23,FALSE),"")</f>
        <v/>
      </c>
      <c r="AH4" s="1" t="str">
        <f>IFERROR(VLOOKUP($A4,csk_bowling!$B:$M,COLUMN(AH3)-23,FALSE),"")</f>
        <v/>
      </c>
      <c r="AI4" s="1" t="str">
        <f>IFERROR(VLOOKUP($A4,csk_bowling!$B:$M,COLUMN(AI3)-23,FALSE),"")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C Andre Siddarth</v>
      </c>
    </row>
    <row r="5" spans="1:45" x14ac:dyDescent="0.2">
      <c r="A5" s="3" t="s">
        <v>268</v>
      </c>
      <c r="B5" s="1" t="s">
        <v>247</v>
      </c>
      <c r="C5" s="4" t="s">
        <v>69</v>
      </c>
      <c r="D5" s="3" t="str">
        <f>IFERROR(VLOOKUP($A5,csk_mvp!$B:$K,COLUMN(D4)-2,FALSE),"")</f>
        <v/>
      </c>
      <c r="E5" s="1" t="str">
        <f>IFERROR(VLOOKUP($A5,csk_mvp!$B:$K,COLUMN(E4)-2,FALSE),"")</f>
        <v/>
      </c>
      <c r="F5" s="1" t="str">
        <f>IFERROR(VLOOKUP($A5,csk_mvp!$B:$K,COLUMN(F4)-2,FALSE),"")</f>
        <v/>
      </c>
      <c r="G5" s="1" t="str">
        <f>IFERROR(VLOOKUP($A5,csk_mvp!$B:$K,COLUMN(G4)-2,FALSE),"")</f>
        <v/>
      </c>
      <c r="H5" s="1" t="str">
        <f>IFERROR(VLOOKUP($A5,csk_mvp!$B:$K,COLUMN(H4)-2,FALSE),"")</f>
        <v/>
      </c>
      <c r="I5" s="1" t="str">
        <f>IFERROR(VLOOKUP($A5,csk_mvp!$B:$K,COLUMN(I4)-2,FALSE),"")</f>
        <v/>
      </c>
      <c r="J5" s="1" t="str">
        <f>IFERROR(VLOOKUP($A5,csk_mvp!$B:$K,COLUMN(J4)-2,FALSE),"")</f>
        <v/>
      </c>
      <c r="K5" s="1" t="str">
        <f>IFERROR(VLOOKUP($A5,csk_mvp!$B:$K,COLUMN(K4)-2,FALSE),"")</f>
        <v/>
      </c>
      <c r="L5" s="4" t="str">
        <f>IFERROR(VLOOKUP($A5,csk_mvp!$B:$K,COLUMN(L4)-2,FALSE),"")</f>
        <v/>
      </c>
      <c r="M5" s="3" t="str">
        <f>IFERROR(VLOOKUP($A5,csk_batting!$B:$N,COLUMN(M4)-11,FALSE),"")</f>
        <v/>
      </c>
      <c r="N5" s="1" t="str">
        <f>IFERROR(VLOOKUP($A5,csk_batting!$B:$N,COLUMN(N4)-11,FALSE),"")</f>
        <v/>
      </c>
      <c r="O5" s="1" t="str">
        <f>IFERROR(VLOOKUP($A5,csk_batting!$B:$N,COLUMN(O4)-11,FALSE),"")</f>
        <v/>
      </c>
      <c r="P5" s="1" t="str">
        <f>IFERROR(VLOOKUP($A5,csk_batting!$B:$N,COLUMN(P4)-11,FALSE),"")</f>
        <v/>
      </c>
      <c r="Q5" s="1" t="str">
        <f>IFERROR(VLOOKUP($A5,csk_batting!$B:$N,COLUMN(Q4)-11,FALSE),"")</f>
        <v/>
      </c>
      <c r="R5" s="1" t="str">
        <f>IFERROR(VLOOKUP($A5,csk_batting!$B:$N,COLUMN(R4)-11,FALSE),"")</f>
        <v/>
      </c>
      <c r="S5" s="1" t="str">
        <f>IFERROR(VLOOKUP($A5,csk_batting!$B:$N,COLUMN(S4)-11,FALSE),"")</f>
        <v/>
      </c>
      <c r="T5" s="1" t="str">
        <f>IFERROR(VLOOKUP($A5,csk_batting!$B:$N,COLUMN(T4)-11,FALSE),"")</f>
        <v/>
      </c>
      <c r="U5" s="1" t="str">
        <f>IFERROR(VLOOKUP($A5,csk_batting!$B:$N,COLUMN(U4)-11,FALSE),"")</f>
        <v/>
      </c>
      <c r="V5" s="1" t="str">
        <f>IFERROR(VLOOKUP($A5,csk_batting!$B:$N,COLUMN(V4)-11,FALSE),"")</f>
        <v/>
      </c>
      <c r="W5" s="1" t="str">
        <f>IFERROR(VLOOKUP($A5,csk_batting!$B:$N,COLUMN(W4)-11,FALSE),"")</f>
        <v/>
      </c>
      <c r="X5" s="4" t="str">
        <f>IFERROR(VLOOKUP($A5,csk_batting!$B:$N,COLUMN(X4)-11,FALSE),"")</f>
        <v/>
      </c>
      <c r="Y5" s="3" t="str">
        <f>IFERROR(VLOOKUP($A5,csk_bowling!$B:$M,COLUMN(Y4)-23,FALSE),"")</f>
        <v/>
      </c>
      <c r="Z5" s="1" t="str">
        <f>IFERROR(VLOOKUP($A5,csk_bowling!$B:$M,COLUMN(Z4)-23,FALSE),"")</f>
        <v/>
      </c>
      <c r="AA5" s="1" t="str">
        <f>IFERROR(VLOOKUP($A5,csk_bowling!$B:$M,COLUMN(AA4)-23,FALSE),"")</f>
        <v/>
      </c>
      <c r="AB5" s="1" t="str">
        <f>IFERROR(VLOOKUP($A5,csk_bowling!$B:$M,COLUMN(AB4)-23,FALSE),"")</f>
        <v/>
      </c>
      <c r="AC5" s="1" t="str">
        <f>IFERROR(VLOOKUP($A5,csk_bowling!$B:$M,COLUMN(AC4)-23,FALSE),"")</f>
        <v/>
      </c>
      <c r="AD5" s="1" t="str">
        <f>IFERROR(VLOOKUP($A5,csk_bowling!$B:$M,COLUMN(AD4)-23,FALSE),"")</f>
        <v/>
      </c>
      <c r="AE5" s="1" t="str">
        <f>IFERROR(VLOOKUP($A5,csk_bowling!$B:$M,COLUMN(AE4)-23,FALSE),"")</f>
        <v/>
      </c>
      <c r="AF5" s="1" t="str">
        <f>IFERROR(VLOOKUP($A5,csk_bowling!$B:$M,COLUMN(AF4)-23,FALSE),"")</f>
        <v/>
      </c>
      <c r="AG5" s="1" t="str">
        <f>IFERROR(VLOOKUP($A5,csk_bowling!$B:$M,COLUMN(AG4)-23,FALSE),"")</f>
        <v/>
      </c>
      <c r="AH5" s="1" t="str">
        <f>IFERROR(VLOOKUP($A5,csk_bowling!$B:$M,COLUMN(AH4)-23,FALSE),"")</f>
        <v/>
      </c>
      <c r="AI5" s="1" t="str">
        <f>IFERROR(VLOOKUP($A5,csk_bowling!$B:$M,COLUMN(AI4)-23,FALSE),"")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Gurjapneet Singh</v>
      </c>
    </row>
    <row r="6" spans="1:45" x14ac:dyDescent="0.2">
      <c r="A6" s="3" t="s">
        <v>270</v>
      </c>
      <c r="B6" s="1" t="s">
        <v>247</v>
      </c>
      <c r="C6" s="4" t="s">
        <v>70</v>
      </c>
      <c r="D6" s="3" t="str">
        <f>IFERROR(VLOOKUP($A6,csk_mvp!$B:$K,COLUMN(D5)-2,FALSE),"")</f>
        <v/>
      </c>
      <c r="E6" s="1" t="str">
        <f>IFERROR(VLOOKUP($A6,csk_mvp!$B:$K,COLUMN(E5)-2,FALSE),"")</f>
        <v/>
      </c>
      <c r="F6" s="1" t="str">
        <f>IFERROR(VLOOKUP($A6,csk_mvp!$B:$K,COLUMN(F5)-2,FALSE),"")</f>
        <v/>
      </c>
      <c r="G6" s="1" t="str">
        <f>IFERROR(VLOOKUP($A6,csk_mvp!$B:$K,COLUMN(G5)-2,FALSE),"")</f>
        <v/>
      </c>
      <c r="H6" s="1" t="str">
        <f>IFERROR(VLOOKUP($A6,csk_mvp!$B:$K,COLUMN(H5)-2,FALSE),"")</f>
        <v/>
      </c>
      <c r="I6" s="1" t="str">
        <f>IFERROR(VLOOKUP($A6,csk_mvp!$B:$K,COLUMN(I5)-2,FALSE),"")</f>
        <v/>
      </c>
      <c r="J6" s="1" t="str">
        <f>IFERROR(VLOOKUP($A6,csk_mvp!$B:$K,COLUMN(J5)-2,FALSE),"")</f>
        <v/>
      </c>
      <c r="K6" s="1" t="str">
        <f>IFERROR(VLOOKUP($A6,csk_mvp!$B:$K,COLUMN(K5)-2,FALSE),"")</f>
        <v/>
      </c>
      <c r="L6" s="4" t="str">
        <f>IFERROR(VLOOKUP($A6,csk_mvp!$B:$K,COLUMN(L5)-2,FALSE),"")</f>
        <v/>
      </c>
      <c r="M6" s="3" t="str">
        <f>IFERROR(VLOOKUP($A6,csk_batting!$B:$N,COLUMN(M5)-11,FALSE),"")</f>
        <v/>
      </c>
      <c r="N6" s="1" t="str">
        <f>IFERROR(VLOOKUP($A6,csk_batting!$B:$N,COLUMN(N5)-11,FALSE),"")</f>
        <v/>
      </c>
      <c r="O6" s="1" t="str">
        <f>IFERROR(VLOOKUP($A6,csk_batting!$B:$N,COLUMN(O5)-11,FALSE),"")</f>
        <v/>
      </c>
      <c r="P6" s="1" t="str">
        <f>IFERROR(VLOOKUP($A6,csk_batting!$B:$N,COLUMN(P5)-11,FALSE),"")</f>
        <v/>
      </c>
      <c r="Q6" s="1" t="str">
        <f>IFERROR(VLOOKUP($A6,csk_batting!$B:$N,COLUMN(Q5)-11,FALSE),"")</f>
        <v/>
      </c>
      <c r="R6" s="1" t="str">
        <f>IFERROR(VLOOKUP($A6,csk_batting!$B:$N,COLUMN(R5)-11,FALSE),"")</f>
        <v/>
      </c>
      <c r="S6" s="1" t="str">
        <f>IFERROR(VLOOKUP($A6,csk_batting!$B:$N,COLUMN(S5)-11,FALSE),"")</f>
        <v/>
      </c>
      <c r="T6" s="1" t="str">
        <f>IFERROR(VLOOKUP($A6,csk_batting!$B:$N,COLUMN(T5)-11,FALSE),"")</f>
        <v/>
      </c>
      <c r="U6" s="1" t="str">
        <f>IFERROR(VLOOKUP($A6,csk_batting!$B:$N,COLUMN(U5)-11,FALSE),"")</f>
        <v/>
      </c>
      <c r="V6" s="1" t="str">
        <f>IFERROR(VLOOKUP($A6,csk_batting!$B:$N,COLUMN(V5)-11,FALSE),"")</f>
        <v/>
      </c>
      <c r="W6" s="1" t="str">
        <f>IFERROR(VLOOKUP($A6,csk_batting!$B:$N,COLUMN(W5)-11,FALSE),"")</f>
        <v/>
      </c>
      <c r="X6" s="4" t="str">
        <f>IFERROR(VLOOKUP($A6,csk_batting!$B:$N,COLUMN(X5)-11,FALSE),"")</f>
        <v/>
      </c>
      <c r="Y6" s="3" t="str">
        <f>IFERROR(VLOOKUP($A6,csk_bowling!$B:$M,COLUMN(Y5)-23,FALSE),"")</f>
        <v/>
      </c>
      <c r="Z6" s="1" t="str">
        <f>IFERROR(VLOOKUP($A6,csk_bowling!$B:$M,COLUMN(Z5)-23,FALSE),"")</f>
        <v/>
      </c>
      <c r="AA6" s="1" t="str">
        <f>IFERROR(VLOOKUP($A6,csk_bowling!$B:$M,COLUMN(AA5)-23,FALSE),"")</f>
        <v/>
      </c>
      <c r="AB6" s="1" t="str">
        <f>IFERROR(VLOOKUP($A6,csk_bowling!$B:$M,COLUMN(AB5)-23,FALSE),"")</f>
        <v/>
      </c>
      <c r="AC6" s="1" t="str">
        <f>IFERROR(VLOOKUP($A6,csk_bowling!$B:$M,COLUMN(AC5)-23,FALSE),"")</f>
        <v/>
      </c>
      <c r="AD6" s="1" t="str">
        <f>IFERROR(VLOOKUP($A6,csk_bowling!$B:$M,COLUMN(AD5)-23,FALSE),"")</f>
        <v/>
      </c>
      <c r="AE6" s="1" t="str">
        <f>IFERROR(VLOOKUP($A6,csk_bowling!$B:$M,COLUMN(AE5)-23,FALSE),"")</f>
        <v/>
      </c>
      <c r="AF6" s="1" t="str">
        <f>IFERROR(VLOOKUP($A6,csk_bowling!$B:$M,COLUMN(AF5)-23,FALSE),"")</f>
        <v/>
      </c>
      <c r="AG6" s="1" t="str">
        <f>IFERROR(VLOOKUP($A6,csk_bowling!$B:$M,COLUMN(AG5)-23,FALSE),"")</f>
        <v/>
      </c>
      <c r="AH6" s="1" t="str">
        <f>IFERROR(VLOOKUP($A6,csk_bowling!$B:$M,COLUMN(AH5)-23,FALSE),"")</f>
        <v/>
      </c>
      <c r="AI6" s="1" t="str">
        <f>IFERROR(VLOOKUP($A6,csk_bowling!$B:$M,COLUMN(AI5)-23,FALSE),"")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Kamlesh Nagarkoti</v>
      </c>
    </row>
    <row r="7" spans="1:45" x14ac:dyDescent="0.2">
      <c r="A7" s="3" t="s">
        <v>271</v>
      </c>
      <c r="B7" s="1" t="s">
        <v>247</v>
      </c>
      <c r="C7" s="4" t="s">
        <v>70</v>
      </c>
      <c r="D7" s="3" t="str">
        <f>IFERROR(VLOOKUP($A7,csk_mvp!$B:$K,COLUMN(D6)-2,FALSE),"")</f>
        <v/>
      </c>
      <c r="E7" s="1" t="str">
        <f>IFERROR(VLOOKUP($A7,csk_mvp!$B:$K,COLUMN(E6)-2,FALSE),"")</f>
        <v/>
      </c>
      <c r="F7" s="1" t="str">
        <f>IFERROR(VLOOKUP($A7,csk_mvp!$B:$K,COLUMN(F6)-2,FALSE),"")</f>
        <v/>
      </c>
      <c r="G7" s="1" t="str">
        <f>IFERROR(VLOOKUP($A7,csk_mvp!$B:$K,COLUMN(G6)-2,FALSE),"")</f>
        <v/>
      </c>
      <c r="H7" s="1" t="str">
        <f>IFERROR(VLOOKUP($A7,csk_mvp!$B:$K,COLUMN(H6)-2,FALSE),"")</f>
        <v/>
      </c>
      <c r="I7" s="1" t="str">
        <f>IFERROR(VLOOKUP($A7,csk_mvp!$B:$K,COLUMN(I6)-2,FALSE),"")</f>
        <v/>
      </c>
      <c r="J7" s="1" t="str">
        <f>IFERROR(VLOOKUP($A7,csk_mvp!$B:$K,COLUMN(J6)-2,FALSE),"")</f>
        <v/>
      </c>
      <c r="K7" s="1" t="str">
        <f>IFERROR(VLOOKUP($A7,csk_mvp!$B:$K,COLUMN(K6)-2,FALSE),"")</f>
        <v/>
      </c>
      <c r="L7" s="4" t="str">
        <f>IFERROR(VLOOKUP($A7,csk_mvp!$B:$K,COLUMN(L6)-2,FALSE),"")</f>
        <v/>
      </c>
      <c r="M7" s="3" t="str">
        <f>IFERROR(VLOOKUP($A7,csk_batting!$B:$N,COLUMN(M6)-11,FALSE),"")</f>
        <v/>
      </c>
      <c r="N7" s="1" t="str">
        <f>IFERROR(VLOOKUP($A7,csk_batting!$B:$N,COLUMN(N6)-11,FALSE),"")</f>
        <v/>
      </c>
      <c r="O7" s="1" t="str">
        <f>IFERROR(VLOOKUP($A7,csk_batting!$B:$N,COLUMN(O6)-11,FALSE),"")</f>
        <v/>
      </c>
      <c r="P7" s="1" t="str">
        <f>IFERROR(VLOOKUP($A7,csk_batting!$B:$N,COLUMN(P6)-11,FALSE),"")</f>
        <v/>
      </c>
      <c r="Q7" s="1" t="str">
        <f>IFERROR(VLOOKUP($A7,csk_batting!$B:$N,COLUMN(Q6)-11,FALSE),"")</f>
        <v/>
      </c>
      <c r="R7" s="1" t="str">
        <f>IFERROR(VLOOKUP($A7,csk_batting!$B:$N,COLUMN(R6)-11,FALSE),"")</f>
        <v/>
      </c>
      <c r="S7" s="1" t="str">
        <f>IFERROR(VLOOKUP($A7,csk_batting!$B:$N,COLUMN(S6)-11,FALSE),"")</f>
        <v/>
      </c>
      <c r="T7" s="1" t="str">
        <f>IFERROR(VLOOKUP($A7,csk_batting!$B:$N,COLUMN(T6)-11,FALSE),"")</f>
        <v/>
      </c>
      <c r="U7" s="1" t="str">
        <f>IFERROR(VLOOKUP($A7,csk_batting!$B:$N,COLUMN(U6)-11,FALSE),"")</f>
        <v/>
      </c>
      <c r="V7" s="1" t="str">
        <f>IFERROR(VLOOKUP($A7,csk_batting!$B:$N,COLUMN(V6)-11,FALSE),"")</f>
        <v/>
      </c>
      <c r="W7" s="1" t="str">
        <f>IFERROR(VLOOKUP($A7,csk_batting!$B:$N,COLUMN(W6)-11,FALSE),"")</f>
        <v/>
      </c>
      <c r="X7" s="4" t="str">
        <f>IFERROR(VLOOKUP($A7,csk_batting!$B:$N,COLUMN(X6)-11,FALSE),"")</f>
        <v/>
      </c>
      <c r="Y7" s="3" t="str">
        <f>IFERROR(VLOOKUP($A7,csk_bowling!$B:$M,COLUMN(Y6)-23,FALSE),"")</f>
        <v/>
      </c>
      <c r="Z7" s="1" t="str">
        <f>IFERROR(VLOOKUP($A7,csk_bowling!$B:$M,COLUMN(Z6)-23,FALSE),"")</f>
        <v/>
      </c>
      <c r="AA7" s="1" t="str">
        <f>IFERROR(VLOOKUP($A7,csk_bowling!$B:$M,COLUMN(AA6)-23,FALSE),"")</f>
        <v/>
      </c>
      <c r="AB7" s="1" t="str">
        <f>IFERROR(VLOOKUP($A7,csk_bowling!$B:$M,COLUMN(AB6)-23,FALSE),"")</f>
        <v/>
      </c>
      <c r="AC7" s="1" t="str">
        <f>IFERROR(VLOOKUP($A7,csk_bowling!$B:$M,COLUMN(AC6)-23,FALSE),"")</f>
        <v/>
      </c>
      <c r="AD7" s="1" t="str">
        <f>IFERROR(VLOOKUP($A7,csk_bowling!$B:$M,COLUMN(AD6)-23,FALSE),"")</f>
        <v/>
      </c>
      <c r="AE7" s="1" t="str">
        <f>IFERROR(VLOOKUP($A7,csk_bowling!$B:$M,COLUMN(AE6)-23,FALSE),"")</f>
        <v/>
      </c>
      <c r="AF7" s="1" t="str">
        <f>IFERROR(VLOOKUP($A7,csk_bowling!$B:$M,COLUMN(AF6)-23,FALSE),"")</f>
        <v/>
      </c>
      <c r="AG7" s="1" t="str">
        <f>IFERROR(VLOOKUP($A7,csk_bowling!$B:$M,COLUMN(AG6)-23,FALSE),"")</f>
        <v/>
      </c>
      <c r="AH7" s="1" t="str">
        <f>IFERROR(VLOOKUP($A7,csk_bowling!$B:$M,COLUMN(AH6)-23,FALSE),"")</f>
        <v/>
      </c>
      <c r="AI7" s="1" t="str">
        <f>IFERROR(VLOOKUP($A7,csk_bowling!$B:$M,COLUMN(AI6)-23,FALSE),"")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Ramakrishna Ghosh</v>
      </c>
    </row>
    <row r="8" spans="1:45" x14ac:dyDescent="0.2">
      <c r="A8" s="3" t="s">
        <v>349</v>
      </c>
      <c r="B8" s="1" t="s">
        <v>247</v>
      </c>
      <c r="C8" s="4"/>
      <c r="D8" s="3">
        <f>IFERROR(VLOOKUP($A8,csk_mvp!$B:$K,COLUMN(D7)-2,FALSE),"")</f>
        <v>79.5</v>
      </c>
      <c r="E8" s="1">
        <f>IFERROR(VLOOKUP($A8,csk_mvp!$B:$K,COLUMN(E7)-2,FALSE),"")</f>
        <v>5</v>
      </c>
      <c r="F8" s="1">
        <f>IFERROR(VLOOKUP($A8,csk_mvp!$B:$K,COLUMN(F7)-2,FALSE),"")</f>
        <v>0</v>
      </c>
      <c r="G8" s="1">
        <f>IFERROR(VLOOKUP($A8,csk_mvp!$B:$K,COLUMN(G7)-2,FALSE),"")</f>
        <v>0</v>
      </c>
      <c r="H8" s="1">
        <f>IFERROR(VLOOKUP($A8,csk_mvp!$B:$K,COLUMN(H7)-2,FALSE),"")</f>
        <v>9</v>
      </c>
      <c r="I8" s="1">
        <f>IFERROR(VLOOKUP($A8,csk_mvp!$B:$K,COLUMN(I7)-2,FALSE),"")</f>
        <v>12</v>
      </c>
      <c r="J8" s="1">
        <f>IFERROR(VLOOKUP($A8,csk_mvp!$B:$K,COLUMN(J7)-2,FALSE),"")</f>
        <v>6</v>
      </c>
      <c r="K8" s="1">
        <f>IFERROR(VLOOKUP($A8,csk_mvp!$B:$K,COLUMN(K7)-2,FALSE),"")</f>
        <v>0</v>
      </c>
      <c r="L8" s="4">
        <f>IFERROR(VLOOKUP($A8,csk_mvp!$B:$K,COLUMN(L7)-2,FALSE),"")</f>
        <v>0</v>
      </c>
      <c r="M8" s="3">
        <f>IFERROR(VLOOKUP($A8,csk_batting!$B:$N,COLUMN(M7)-11,FALSE),"")</f>
        <v>168</v>
      </c>
      <c r="N8" s="1">
        <f>IFERROR(VLOOKUP($A8,csk_batting!$B:$N,COLUMN(N7)-11,FALSE),"")</f>
        <v>5</v>
      </c>
      <c r="O8" s="1">
        <f>IFERROR(VLOOKUP($A8,csk_batting!$B:$N,COLUMN(O7)-11,FALSE),"")</f>
        <v>5</v>
      </c>
      <c r="P8" s="1">
        <f>IFERROR(VLOOKUP($A8,csk_batting!$B:$N,COLUMN(P7)-11,FALSE),"")</f>
        <v>0</v>
      </c>
      <c r="Q8" s="1">
        <f>IFERROR(VLOOKUP($A8,csk_batting!$B:$N,COLUMN(Q7)-11,FALSE),"")</f>
        <v>52</v>
      </c>
      <c r="R8" s="1">
        <f>IFERROR(VLOOKUP($A8,csk_batting!$B:$N,COLUMN(R7)-11,FALSE),"")</f>
        <v>33.6</v>
      </c>
      <c r="S8" s="1">
        <f>IFERROR(VLOOKUP($A8,csk_batting!$B:$N,COLUMN(S7)-11,FALSE),"")</f>
        <v>102</v>
      </c>
      <c r="T8" s="1">
        <f>IFERROR(VLOOKUP($A8,csk_batting!$B:$N,COLUMN(T7)-11,FALSE),"")</f>
        <v>164.7</v>
      </c>
      <c r="U8" s="1">
        <f>IFERROR(VLOOKUP($A8,csk_batting!$B:$N,COLUMN(U7)-11,FALSE),"")</f>
        <v>0</v>
      </c>
      <c r="V8" s="1">
        <f>IFERROR(VLOOKUP($A8,csk_batting!$B:$N,COLUMN(V7)-11,FALSE),"")</f>
        <v>1</v>
      </c>
      <c r="W8" s="1">
        <f>IFERROR(VLOOKUP($A8,csk_batting!$B:$N,COLUMN(W7)-11,FALSE),"")</f>
        <v>9</v>
      </c>
      <c r="X8" s="4">
        <f>IFERROR(VLOOKUP($A8,csk_batting!$B:$N,COLUMN(X7)-11,FALSE),"")</f>
        <v>12</v>
      </c>
      <c r="Y8" s="3" t="str">
        <f>IFERROR(VLOOKUP($A8,csk_bowling!$B:$M,COLUMN(Y7)-23,FALSE),"")</f>
        <v/>
      </c>
      <c r="Z8" s="1" t="str">
        <f>IFERROR(VLOOKUP($A8,csk_bowling!$B:$M,COLUMN(Z7)-23,FALSE),"")</f>
        <v/>
      </c>
      <c r="AA8" s="1" t="str">
        <f>IFERROR(VLOOKUP($A8,csk_bowling!$B:$M,COLUMN(AA7)-23,FALSE),"")</f>
        <v/>
      </c>
      <c r="AB8" s="1" t="str">
        <f>IFERROR(VLOOKUP($A8,csk_bowling!$B:$M,COLUMN(AB7)-23,FALSE),"")</f>
        <v/>
      </c>
      <c r="AC8" s="1" t="str">
        <f>IFERROR(VLOOKUP($A8,csk_bowling!$B:$M,COLUMN(AC7)-23,FALSE),"")</f>
        <v/>
      </c>
      <c r="AD8" s="1" t="str">
        <f>IFERROR(VLOOKUP($A8,csk_bowling!$B:$M,COLUMN(AD7)-23,FALSE),"")</f>
        <v/>
      </c>
      <c r="AE8" s="1" t="str">
        <f>IFERROR(VLOOKUP($A8,csk_bowling!$B:$M,COLUMN(AE7)-23,FALSE),"")</f>
        <v/>
      </c>
      <c r="AF8" s="1" t="str">
        <f>IFERROR(VLOOKUP($A8,csk_bowling!$B:$M,COLUMN(AF7)-23,FALSE),"")</f>
        <v/>
      </c>
      <c r="AG8" s="1" t="str">
        <f>IFERROR(VLOOKUP($A8,csk_bowling!$B:$M,COLUMN(AG7)-23,FALSE),"")</f>
        <v/>
      </c>
      <c r="AH8" s="1" t="str">
        <f>IFERROR(VLOOKUP($A8,csk_bowling!$B:$M,COLUMN(AH7)-23,FALSE),"")</f>
        <v/>
      </c>
      <c r="AI8" s="1" t="str">
        <f>IFERROR(VLOOKUP($A8,csk_bowling!$B:$M,COLUMN(AI7)-23,FALSE),"")</f>
        <v/>
      </c>
      <c r="AJ8" s="23">
        <f t="shared" si="0"/>
        <v>29</v>
      </c>
      <c r="AK8" s="22">
        <f t="shared" si="1"/>
        <v>0</v>
      </c>
      <c r="AL8" s="22">
        <f t="shared" si="2"/>
        <v>1.2</v>
      </c>
      <c r="AM8" s="22">
        <f t="shared" si="3"/>
        <v>47</v>
      </c>
      <c r="AN8" s="22">
        <f t="shared" si="4"/>
        <v>47</v>
      </c>
      <c r="AO8" s="29">
        <f t="shared" si="5"/>
        <v>4</v>
      </c>
      <c r="AP8" s="20">
        <f t="shared" si="6"/>
        <v>1</v>
      </c>
      <c r="AQ8" s="49">
        <f t="shared" si="7"/>
        <v>5</v>
      </c>
      <c r="AR8" s="49" t="str">
        <f t="shared" si="8"/>
        <v>Dewald Brevis</v>
      </c>
      <c r="AS8" s="1" t="s">
        <v>213</v>
      </c>
    </row>
    <row r="9" spans="1:45" x14ac:dyDescent="0.2">
      <c r="A9" s="3" t="s">
        <v>262</v>
      </c>
      <c r="B9" s="1" t="s">
        <v>247</v>
      </c>
      <c r="C9" s="4" t="s">
        <v>69</v>
      </c>
      <c r="D9" s="3">
        <f>IFERROR(VLOOKUP($A9,csk_mvp!$B:$K,COLUMN(D8)-2,FALSE),"")</f>
        <v>173.5</v>
      </c>
      <c r="E9" s="1">
        <f>IFERROR(VLOOKUP($A9,csk_mvp!$B:$K,COLUMN(E8)-2,FALSE),"")</f>
        <v>13</v>
      </c>
      <c r="F9" s="1">
        <f>IFERROR(VLOOKUP($A9,csk_mvp!$B:$K,COLUMN(F8)-2,FALSE),"")</f>
        <v>21</v>
      </c>
      <c r="G9" s="1">
        <f>IFERROR(VLOOKUP($A9,csk_mvp!$B:$K,COLUMN(G8)-2,FALSE),"")</f>
        <v>95</v>
      </c>
      <c r="H9" s="1">
        <f>IFERROR(VLOOKUP($A9,csk_mvp!$B:$K,COLUMN(H8)-2,FALSE),"")</f>
        <v>0</v>
      </c>
      <c r="I9" s="1">
        <f>IFERROR(VLOOKUP($A9,csk_mvp!$B:$K,COLUMN(I8)-2,FALSE),"")</f>
        <v>0</v>
      </c>
      <c r="J9" s="1">
        <f>IFERROR(VLOOKUP($A9,csk_mvp!$B:$K,COLUMN(J8)-2,FALSE),"")</f>
        <v>2</v>
      </c>
      <c r="K9" s="1">
        <f>IFERROR(VLOOKUP($A9,csk_mvp!$B:$K,COLUMN(K8)-2,FALSE),"")</f>
        <v>0</v>
      </c>
      <c r="L9" s="4">
        <f>IFERROR(VLOOKUP($A9,csk_mvp!$B:$K,COLUMN(L8)-2,FALSE),"")</f>
        <v>0</v>
      </c>
      <c r="M9" s="3">
        <f>IFERROR(VLOOKUP($A9,csk_batting!$B:$N,COLUMN(M8)-11,FALSE),"")</f>
        <v>7</v>
      </c>
      <c r="N9" s="1">
        <f>IFERROR(VLOOKUP($A9,csk_batting!$B:$N,COLUMN(N8)-11,FALSE),"")</f>
        <v>13</v>
      </c>
      <c r="O9" s="1">
        <f>IFERROR(VLOOKUP($A9,csk_batting!$B:$N,COLUMN(O8)-11,FALSE),"")</f>
        <v>6</v>
      </c>
      <c r="P9" s="1">
        <f>IFERROR(VLOOKUP($A9,csk_batting!$B:$N,COLUMN(P8)-11,FALSE),"")</f>
        <v>2</v>
      </c>
      <c r="Q9" s="1" t="str">
        <f>IFERROR(VLOOKUP($A9,csk_batting!$B:$N,COLUMN(Q8)-11,FALSE),"")</f>
        <v>2*</v>
      </c>
      <c r="R9" s="1">
        <f>IFERROR(VLOOKUP($A9,csk_batting!$B:$N,COLUMN(R8)-11,FALSE),"")</f>
        <v>1.75</v>
      </c>
      <c r="S9" s="1">
        <f>IFERROR(VLOOKUP($A9,csk_batting!$B:$N,COLUMN(S8)-11,FALSE),"")</f>
        <v>17</v>
      </c>
      <c r="T9" s="1">
        <f>IFERROR(VLOOKUP($A9,csk_batting!$B:$N,COLUMN(T8)-11,FALSE),"")</f>
        <v>41.17</v>
      </c>
      <c r="U9" s="1">
        <f>IFERROR(VLOOKUP($A9,csk_batting!$B:$N,COLUMN(U8)-11,FALSE),"")</f>
        <v>0</v>
      </c>
      <c r="V9" s="1">
        <f>IFERROR(VLOOKUP($A9,csk_batting!$B:$N,COLUMN(V8)-11,FALSE),"")</f>
        <v>0</v>
      </c>
      <c r="W9" s="1">
        <f>IFERROR(VLOOKUP($A9,csk_batting!$B:$N,COLUMN(W8)-11,FALSE),"")</f>
        <v>0</v>
      </c>
      <c r="X9" s="4">
        <f>IFERROR(VLOOKUP($A9,csk_batting!$B:$N,COLUMN(X8)-11,FALSE),"")</f>
        <v>0</v>
      </c>
      <c r="Y9" s="3">
        <f>IFERROR(VLOOKUP($A9,csk_bowling!$B:$M,COLUMN(Y8)-23,FALSE),"")</f>
        <v>21</v>
      </c>
      <c r="Z9" s="1">
        <f>IFERROR(VLOOKUP($A9,csk_bowling!$B:$M,COLUMN(Z8)-23,FALSE),"")</f>
        <v>13</v>
      </c>
      <c r="AA9" s="1">
        <f>IFERROR(VLOOKUP($A9,csk_bowling!$B:$M,COLUMN(AA8)-23,FALSE),"")</f>
        <v>13</v>
      </c>
      <c r="AB9" s="1">
        <f>IFERROR(VLOOKUP($A9,csk_bowling!$B:$M,COLUMN(AB8)-23,FALSE),"")</f>
        <v>46</v>
      </c>
      <c r="AC9" s="1">
        <f>IFERROR(VLOOKUP($A9,csk_bowling!$B:$M,COLUMN(AC8)-23,FALSE),"")</f>
        <v>387</v>
      </c>
      <c r="AD9" s="1" t="str">
        <f>IFERROR(VLOOKUP($A9,csk_bowling!$B:$M,COLUMN(AD8)-23,FALSE),"")</f>
        <v>18/4</v>
      </c>
      <c r="AE9" s="1">
        <f>IFERROR(VLOOKUP($A9,csk_bowling!$B:$M,COLUMN(AE8)-23,FALSE),"")</f>
        <v>18.420000000000002</v>
      </c>
      <c r="AF9" s="1">
        <f>IFERROR(VLOOKUP($A9,csk_bowling!$B:$M,COLUMN(AF8)-23,FALSE),"")</f>
        <v>8.41</v>
      </c>
      <c r="AG9" s="1">
        <f>IFERROR(VLOOKUP($A9,csk_bowling!$B:$M,COLUMN(AG8)-23,FALSE),"")</f>
        <v>13.14</v>
      </c>
      <c r="AH9" s="1">
        <f>IFERROR(VLOOKUP($A9,csk_bowling!$B:$M,COLUMN(AH8)-23,FALSE),"")</f>
        <v>2</v>
      </c>
      <c r="AI9" s="1">
        <f>IFERROR(VLOOKUP($A9,csk_bowling!$B:$M,COLUMN(AI8)-23,FALSE),"")</f>
        <v>0</v>
      </c>
      <c r="AJ9" s="23">
        <f t="shared" si="0"/>
        <v>1</v>
      </c>
      <c r="AK9" s="22">
        <f t="shared" si="1"/>
        <v>1.6153846153846154</v>
      </c>
      <c r="AL9" s="22">
        <f t="shared" si="2"/>
        <v>0.15384615384615385</v>
      </c>
      <c r="AM9" s="22">
        <f t="shared" si="3"/>
        <v>43.692307692307693</v>
      </c>
      <c r="AN9" s="22">
        <f t="shared" si="4"/>
        <v>43.692307692307693</v>
      </c>
      <c r="AO9" s="29">
        <f t="shared" si="5"/>
        <v>11</v>
      </c>
      <c r="AP9" s="20">
        <f t="shared" si="6"/>
        <v>14</v>
      </c>
      <c r="AQ9" s="49">
        <f t="shared" si="7"/>
        <v>13</v>
      </c>
      <c r="AR9" s="49" t="str">
        <f t="shared" si="8"/>
        <v>Noor Ahmad</v>
      </c>
      <c r="AS9" s="1" t="s">
        <v>214</v>
      </c>
    </row>
    <row r="10" spans="1:45" x14ac:dyDescent="0.2">
      <c r="A10" s="3" t="s">
        <v>248</v>
      </c>
      <c r="B10" s="1" t="s">
        <v>247</v>
      </c>
      <c r="C10" s="4" t="s">
        <v>70</v>
      </c>
      <c r="D10" s="3">
        <f>IFERROR(VLOOKUP($A10,csk_mvp!$B:$K,COLUMN(D9)-2,FALSE),"")</f>
        <v>208</v>
      </c>
      <c r="E10" s="1">
        <f>IFERROR(VLOOKUP($A10,csk_mvp!$B:$K,COLUMN(E9)-2,FALSE),"")</f>
        <v>13</v>
      </c>
      <c r="F10" s="1">
        <f>IFERROR(VLOOKUP($A10,csk_mvp!$B:$K,COLUMN(F9)-2,FALSE),"")</f>
        <v>8</v>
      </c>
      <c r="G10" s="1">
        <f>IFERROR(VLOOKUP($A10,csk_mvp!$B:$K,COLUMN(G9)-2,FALSE),"")</f>
        <v>72</v>
      </c>
      <c r="H10" s="1">
        <f>IFERROR(VLOOKUP($A10,csk_mvp!$B:$K,COLUMN(H9)-2,FALSE),"")</f>
        <v>24</v>
      </c>
      <c r="I10" s="1">
        <f>IFERROR(VLOOKUP($A10,csk_mvp!$B:$K,COLUMN(I9)-2,FALSE),"")</f>
        <v>9</v>
      </c>
      <c r="J10" s="1">
        <f>IFERROR(VLOOKUP($A10,csk_mvp!$B:$K,COLUMN(J9)-2,FALSE),"")</f>
        <v>6</v>
      </c>
      <c r="K10" s="1">
        <f>IFERROR(VLOOKUP($A10,csk_mvp!$B:$K,COLUMN(K9)-2,FALSE),"")</f>
        <v>1.5</v>
      </c>
      <c r="L10" s="4">
        <f>IFERROR(VLOOKUP($A10,csk_mvp!$B:$K,COLUMN(L9)-2,FALSE),"")</f>
        <v>0</v>
      </c>
      <c r="M10" s="3">
        <f>IFERROR(VLOOKUP($A10,csk_batting!$B:$N,COLUMN(M9)-11,FALSE),"")</f>
        <v>280</v>
      </c>
      <c r="N10" s="1">
        <f>IFERROR(VLOOKUP($A10,csk_batting!$B:$N,COLUMN(N9)-11,FALSE),"")</f>
        <v>13</v>
      </c>
      <c r="O10" s="1">
        <f>IFERROR(VLOOKUP($A10,csk_batting!$B:$N,COLUMN(O9)-11,FALSE),"")</f>
        <v>13</v>
      </c>
      <c r="P10" s="1">
        <f>IFERROR(VLOOKUP($A10,csk_batting!$B:$N,COLUMN(P9)-11,FALSE),"")</f>
        <v>4</v>
      </c>
      <c r="Q10" s="1" t="str">
        <f>IFERROR(VLOOKUP($A10,csk_batting!$B:$N,COLUMN(Q9)-11,FALSE),"")</f>
        <v>77*</v>
      </c>
      <c r="R10" s="1">
        <f>IFERROR(VLOOKUP($A10,csk_batting!$B:$N,COLUMN(R9)-11,FALSE),"")</f>
        <v>31.11</v>
      </c>
      <c r="S10" s="1">
        <f>IFERROR(VLOOKUP($A10,csk_batting!$B:$N,COLUMN(S9)-11,FALSE),"")</f>
        <v>204</v>
      </c>
      <c r="T10" s="1">
        <f>IFERROR(VLOOKUP($A10,csk_batting!$B:$N,COLUMN(T9)-11,FALSE),"")</f>
        <v>137.25</v>
      </c>
      <c r="U10" s="1">
        <f>IFERROR(VLOOKUP($A10,csk_batting!$B:$N,COLUMN(U9)-11,FALSE),"")</f>
        <v>0</v>
      </c>
      <c r="V10" s="1">
        <f>IFERROR(VLOOKUP($A10,csk_batting!$B:$N,COLUMN(V9)-11,FALSE),"")</f>
        <v>2</v>
      </c>
      <c r="W10" s="1">
        <f>IFERROR(VLOOKUP($A10,csk_batting!$B:$N,COLUMN(W9)-11,FALSE),"")</f>
        <v>24</v>
      </c>
      <c r="X10" s="4">
        <f>IFERROR(VLOOKUP($A10,csk_batting!$B:$N,COLUMN(X9)-11,FALSE),"")</f>
        <v>9</v>
      </c>
      <c r="Y10" s="3">
        <f>IFERROR(VLOOKUP($A10,csk_bowling!$B:$M,COLUMN(Y9)-23,FALSE),"")</f>
        <v>8</v>
      </c>
      <c r="Z10" s="1">
        <f>IFERROR(VLOOKUP($A10,csk_bowling!$B:$M,COLUMN(Z9)-23,FALSE),"")</f>
        <v>13</v>
      </c>
      <c r="AA10" s="1">
        <f>IFERROR(VLOOKUP($A10,csk_bowling!$B:$M,COLUMN(AA9)-23,FALSE),"")</f>
        <v>13</v>
      </c>
      <c r="AB10" s="1">
        <f>IFERROR(VLOOKUP($A10,csk_bowling!$B:$M,COLUMN(AB9)-23,FALSE),"")</f>
        <v>34.5</v>
      </c>
      <c r="AC10" s="1">
        <f>IFERROR(VLOOKUP($A10,csk_bowling!$B:$M,COLUMN(AC9)-23,FALSE),"")</f>
        <v>307</v>
      </c>
      <c r="AD10" s="1" t="str">
        <f>IFERROR(VLOOKUP($A10,csk_bowling!$B:$M,COLUMN(AD9)-23,FALSE),"")</f>
        <v>24/2</v>
      </c>
      <c r="AE10" s="1">
        <f>IFERROR(VLOOKUP($A10,csk_bowling!$B:$M,COLUMN(AE9)-23,FALSE),"")</f>
        <v>38.369999999999997</v>
      </c>
      <c r="AF10" s="1">
        <f>IFERROR(VLOOKUP($A10,csk_bowling!$B:$M,COLUMN(AF9)-23,FALSE),"")</f>
        <v>8.81</v>
      </c>
      <c r="AG10" s="1">
        <f>IFERROR(VLOOKUP($A10,csk_bowling!$B:$M,COLUMN(AG9)-23,FALSE),"")</f>
        <v>26.12</v>
      </c>
      <c r="AH10" s="1">
        <f>IFERROR(VLOOKUP($A10,csk_bowling!$B:$M,COLUMN(AH9)-23,FALSE),"")</f>
        <v>0</v>
      </c>
      <c r="AI10" s="1">
        <f>IFERROR(VLOOKUP($A10,csk_bowling!$B:$M,COLUMN(AI9)-23,FALSE),"")</f>
        <v>0</v>
      </c>
      <c r="AJ10" s="23">
        <f t="shared" si="0"/>
        <v>16.916666666666668</v>
      </c>
      <c r="AK10" s="22">
        <f t="shared" si="1"/>
        <v>0.61538461538461542</v>
      </c>
      <c r="AL10" s="22">
        <f t="shared" si="2"/>
        <v>0.46153846153846156</v>
      </c>
      <c r="AM10" s="22">
        <f t="shared" si="3"/>
        <v>39.224358974358978</v>
      </c>
      <c r="AN10" s="22">
        <f t="shared" si="4"/>
        <v>40.955128205128212</v>
      </c>
      <c r="AO10" s="29">
        <f t="shared" si="5"/>
        <v>6</v>
      </c>
      <c r="AP10" s="20">
        <f t="shared" si="6"/>
        <v>3</v>
      </c>
      <c r="AQ10" s="49">
        <f t="shared" si="7"/>
        <v>13</v>
      </c>
      <c r="AR10" s="49" t="str">
        <f t="shared" si="8"/>
        <v>Ravindra Jadeja</v>
      </c>
      <c r="AS10" s="1" t="s">
        <v>213</v>
      </c>
    </row>
    <row r="11" spans="1:45" x14ac:dyDescent="0.2">
      <c r="A11" s="3" t="s">
        <v>253</v>
      </c>
      <c r="B11" s="1" t="s">
        <v>247</v>
      </c>
      <c r="C11" s="4" t="s">
        <v>70</v>
      </c>
      <c r="D11" s="3">
        <f>IFERROR(VLOOKUP($A11,csk_mvp!$B:$K,COLUMN(D10)-2,FALSE),"")</f>
        <v>102.5</v>
      </c>
      <c r="E11" s="1">
        <f>IFERROR(VLOOKUP($A11,csk_mvp!$B:$K,COLUMN(E10)-2,FALSE),"")</f>
        <v>9</v>
      </c>
      <c r="F11" s="1">
        <f>IFERROR(VLOOKUP($A11,csk_mvp!$B:$K,COLUMN(F10)-2,FALSE),"")</f>
        <v>7</v>
      </c>
      <c r="G11" s="1">
        <f>IFERROR(VLOOKUP($A11,csk_mvp!$B:$K,COLUMN(G10)-2,FALSE),"")</f>
        <v>57</v>
      </c>
      <c r="H11" s="1">
        <f>IFERROR(VLOOKUP($A11,csk_mvp!$B:$K,COLUMN(H10)-2,FALSE),"")</f>
        <v>3</v>
      </c>
      <c r="I11" s="1">
        <f>IFERROR(VLOOKUP($A11,csk_mvp!$B:$K,COLUMN(I10)-2,FALSE),"")</f>
        <v>1</v>
      </c>
      <c r="J11" s="1">
        <f>IFERROR(VLOOKUP($A11,csk_mvp!$B:$K,COLUMN(J10)-2,FALSE),"")</f>
        <v>4</v>
      </c>
      <c r="K11" s="1">
        <f>IFERROR(VLOOKUP($A11,csk_mvp!$B:$K,COLUMN(K10)-2,FALSE),"")</f>
        <v>0</v>
      </c>
      <c r="L11" s="4">
        <f>IFERROR(VLOOKUP($A11,csk_mvp!$B:$K,COLUMN(L10)-2,FALSE),"")</f>
        <v>0</v>
      </c>
      <c r="M11" s="3">
        <f>IFERROR(VLOOKUP($A11,csk_batting!$B:$N,COLUMN(M10)-11,FALSE),"")</f>
        <v>33</v>
      </c>
      <c r="N11" s="1">
        <f>IFERROR(VLOOKUP($A11,csk_batting!$B:$N,COLUMN(N10)-11,FALSE),"")</f>
        <v>9</v>
      </c>
      <c r="O11" s="1">
        <f>IFERROR(VLOOKUP($A11,csk_batting!$B:$N,COLUMN(O10)-11,FALSE),"")</f>
        <v>4</v>
      </c>
      <c r="P11" s="1">
        <f>IFERROR(VLOOKUP($A11,csk_batting!$B:$N,COLUMN(P10)-11,FALSE),"")</f>
        <v>0</v>
      </c>
      <c r="Q11" s="1">
        <f>IFERROR(VLOOKUP($A11,csk_batting!$B:$N,COLUMN(Q10)-11,FALSE),"")</f>
        <v>13</v>
      </c>
      <c r="R11" s="1">
        <f>IFERROR(VLOOKUP($A11,csk_batting!$B:$N,COLUMN(R10)-11,FALSE),"")</f>
        <v>8.25</v>
      </c>
      <c r="S11" s="1">
        <f>IFERROR(VLOOKUP($A11,csk_batting!$B:$N,COLUMN(S10)-11,FALSE),"")</f>
        <v>30</v>
      </c>
      <c r="T11" s="1">
        <f>IFERROR(VLOOKUP($A11,csk_batting!$B:$N,COLUMN(T10)-11,FALSE),"")</f>
        <v>110</v>
      </c>
      <c r="U11" s="1">
        <f>IFERROR(VLOOKUP($A11,csk_batting!$B:$N,COLUMN(U10)-11,FALSE),"")</f>
        <v>0</v>
      </c>
      <c r="V11" s="1">
        <f>IFERROR(VLOOKUP($A11,csk_batting!$B:$N,COLUMN(V10)-11,FALSE),"")</f>
        <v>0</v>
      </c>
      <c r="W11" s="1">
        <f>IFERROR(VLOOKUP($A11,csk_batting!$B:$N,COLUMN(W10)-11,FALSE),"")</f>
        <v>3</v>
      </c>
      <c r="X11" s="4">
        <f>IFERROR(VLOOKUP($A11,csk_batting!$B:$N,COLUMN(X10)-11,FALSE),"")</f>
        <v>1</v>
      </c>
      <c r="Y11" s="3">
        <f>IFERROR(VLOOKUP($A11,csk_bowling!$B:$M,COLUMN(Y10)-23,FALSE),"")</f>
        <v>7</v>
      </c>
      <c r="Z11" s="1">
        <f>IFERROR(VLOOKUP($A11,csk_bowling!$B:$M,COLUMN(Z10)-23,FALSE),"")</f>
        <v>9</v>
      </c>
      <c r="AA11" s="1">
        <f>IFERROR(VLOOKUP($A11,csk_bowling!$B:$M,COLUMN(AA10)-23,FALSE),"")</f>
        <v>9</v>
      </c>
      <c r="AB11" s="1">
        <f>IFERROR(VLOOKUP($A11,csk_bowling!$B:$M,COLUMN(AB10)-23,FALSE),"")</f>
        <v>31</v>
      </c>
      <c r="AC11" s="1">
        <f>IFERROR(VLOOKUP($A11,csk_bowling!$B:$M,COLUMN(AC10)-23,FALSE),"")</f>
        <v>283</v>
      </c>
      <c r="AD11" s="1" t="str">
        <f>IFERROR(VLOOKUP($A11,csk_bowling!$B:$M,COLUMN(AD10)-23,FALSE),"")</f>
        <v>41/2</v>
      </c>
      <c r="AE11" s="1">
        <f>IFERROR(VLOOKUP($A11,csk_bowling!$B:$M,COLUMN(AE10)-23,FALSE),"")</f>
        <v>40.42</v>
      </c>
      <c r="AF11" s="1">
        <f>IFERROR(VLOOKUP($A11,csk_bowling!$B:$M,COLUMN(AF10)-23,FALSE),"")</f>
        <v>9.1199999999999992</v>
      </c>
      <c r="AG11" s="1">
        <f>IFERROR(VLOOKUP($A11,csk_bowling!$B:$M,COLUMN(AG10)-23,FALSE),"")</f>
        <v>26.57</v>
      </c>
      <c r="AH11" s="1">
        <f>IFERROR(VLOOKUP($A11,csk_bowling!$B:$M,COLUMN(AH10)-23,FALSE),"")</f>
        <v>0</v>
      </c>
      <c r="AI11" s="1">
        <f>IFERROR(VLOOKUP($A11,csk_bowling!$B:$M,COLUMN(AI10)-23,FALSE),"")</f>
        <v>0</v>
      </c>
      <c r="AJ11" s="23">
        <f t="shared" si="0"/>
        <v>6.666666666666667</v>
      </c>
      <c r="AK11" s="22">
        <f t="shared" si="1"/>
        <v>0.77777777777777779</v>
      </c>
      <c r="AL11" s="22">
        <f t="shared" si="2"/>
        <v>0.44444444444444442</v>
      </c>
      <c r="AM11" s="22">
        <f t="shared" si="3"/>
        <v>32.777777777777779</v>
      </c>
      <c r="AN11" s="22">
        <f t="shared" si="4"/>
        <v>32.777777777777779</v>
      </c>
      <c r="AO11" s="29">
        <f t="shared" si="5"/>
        <v>8</v>
      </c>
      <c r="AP11" s="20">
        <f t="shared" si="6"/>
        <v>5</v>
      </c>
      <c r="AQ11" s="49">
        <f t="shared" si="7"/>
        <v>9</v>
      </c>
      <c r="AR11" s="49" t="str">
        <f t="shared" si="8"/>
        <v>Ravichandran Ashwin</v>
      </c>
      <c r="AS11" s="1" t="s">
        <v>213</v>
      </c>
    </row>
    <row r="12" spans="1:45" x14ac:dyDescent="0.2">
      <c r="A12" s="3" t="s">
        <v>254</v>
      </c>
      <c r="B12" s="1" t="s">
        <v>247</v>
      </c>
      <c r="C12" s="4" t="s">
        <v>69</v>
      </c>
      <c r="D12" s="3">
        <f>IFERROR(VLOOKUP($A12,csk_mvp!$B:$K,COLUMN(D11)-2,FALSE),"")</f>
        <v>120</v>
      </c>
      <c r="E12" s="1">
        <f>IFERROR(VLOOKUP($A12,csk_mvp!$B:$K,COLUMN(E11)-2,FALSE),"")</f>
        <v>11</v>
      </c>
      <c r="F12" s="1">
        <f>IFERROR(VLOOKUP($A12,csk_mvp!$B:$K,COLUMN(F11)-2,FALSE),"")</f>
        <v>12</v>
      </c>
      <c r="G12" s="1">
        <f>IFERROR(VLOOKUP($A12,csk_mvp!$B:$K,COLUMN(G11)-2,FALSE),"")</f>
        <v>73</v>
      </c>
      <c r="H12" s="1">
        <f>IFERROR(VLOOKUP($A12,csk_mvp!$B:$K,COLUMN(H11)-2,FALSE),"")</f>
        <v>0</v>
      </c>
      <c r="I12" s="1">
        <f>IFERROR(VLOOKUP($A12,csk_mvp!$B:$K,COLUMN(I11)-2,FALSE),"")</f>
        <v>0</v>
      </c>
      <c r="J12" s="1">
        <f>IFERROR(VLOOKUP($A12,csk_mvp!$B:$K,COLUMN(J11)-2,FALSE),"")</f>
        <v>2</v>
      </c>
      <c r="K12" s="1">
        <f>IFERROR(VLOOKUP($A12,csk_mvp!$B:$K,COLUMN(K11)-2,FALSE),"")</f>
        <v>0</v>
      </c>
      <c r="L12" s="4">
        <f>IFERROR(VLOOKUP($A12,csk_mvp!$B:$K,COLUMN(L11)-2,FALSE),"")</f>
        <v>0</v>
      </c>
      <c r="M12" s="3" t="str">
        <f>IFERROR(VLOOKUP($A12,csk_batting!$B:$N,COLUMN(M11)-11,FALSE),"")</f>
        <v/>
      </c>
      <c r="N12" s="1" t="str">
        <f>IFERROR(VLOOKUP($A12,csk_batting!$B:$N,COLUMN(N11)-11,FALSE),"")</f>
        <v/>
      </c>
      <c r="O12" s="1" t="str">
        <f>IFERROR(VLOOKUP($A12,csk_batting!$B:$N,COLUMN(O11)-11,FALSE),"")</f>
        <v/>
      </c>
      <c r="P12" s="1" t="str">
        <f>IFERROR(VLOOKUP($A12,csk_batting!$B:$N,COLUMN(P11)-11,FALSE),"")</f>
        <v/>
      </c>
      <c r="Q12" s="1" t="str">
        <f>IFERROR(VLOOKUP($A12,csk_batting!$B:$N,COLUMN(Q11)-11,FALSE),"")</f>
        <v/>
      </c>
      <c r="R12" s="1" t="str">
        <f>IFERROR(VLOOKUP($A12,csk_batting!$B:$N,COLUMN(R11)-11,FALSE),"")</f>
        <v/>
      </c>
      <c r="S12" s="1" t="str">
        <f>IFERROR(VLOOKUP($A12,csk_batting!$B:$N,COLUMN(S11)-11,FALSE),"")</f>
        <v/>
      </c>
      <c r="T12" s="1" t="str">
        <f>IFERROR(VLOOKUP($A12,csk_batting!$B:$N,COLUMN(T11)-11,FALSE),"")</f>
        <v/>
      </c>
      <c r="U12" s="1" t="str">
        <f>IFERROR(VLOOKUP($A12,csk_batting!$B:$N,COLUMN(U11)-11,FALSE),"")</f>
        <v/>
      </c>
      <c r="V12" s="1" t="str">
        <f>IFERROR(VLOOKUP($A12,csk_batting!$B:$N,COLUMN(V11)-11,FALSE),"")</f>
        <v/>
      </c>
      <c r="W12" s="1" t="str">
        <f>IFERROR(VLOOKUP($A12,csk_batting!$B:$N,COLUMN(W11)-11,FALSE),"")</f>
        <v/>
      </c>
      <c r="X12" s="4" t="str">
        <f>IFERROR(VLOOKUP($A12,csk_batting!$B:$N,COLUMN(X11)-11,FALSE),"")</f>
        <v/>
      </c>
      <c r="Y12" s="3">
        <f>IFERROR(VLOOKUP($A12,csk_bowling!$B:$M,COLUMN(Y11)-23,FALSE),"")</f>
        <v>12</v>
      </c>
      <c r="Z12" s="1">
        <f>IFERROR(VLOOKUP($A12,csk_bowling!$B:$M,COLUMN(Z11)-23,FALSE),"")</f>
        <v>11</v>
      </c>
      <c r="AA12" s="1">
        <f>IFERROR(VLOOKUP($A12,csk_bowling!$B:$M,COLUMN(AA11)-23,FALSE),"")</f>
        <v>11</v>
      </c>
      <c r="AB12" s="1">
        <f>IFERROR(VLOOKUP($A12,csk_bowling!$B:$M,COLUMN(AB11)-23,FALSE),"")</f>
        <v>38.5</v>
      </c>
      <c r="AC12" s="1">
        <f>IFERROR(VLOOKUP($A12,csk_bowling!$B:$M,COLUMN(AC11)-23,FALSE),"")</f>
        <v>395</v>
      </c>
      <c r="AD12" s="1" t="str">
        <f>IFERROR(VLOOKUP($A12,csk_bowling!$B:$M,COLUMN(AD11)-23,FALSE),"")</f>
        <v>36/3</v>
      </c>
      <c r="AE12" s="1">
        <f>IFERROR(VLOOKUP($A12,csk_bowling!$B:$M,COLUMN(AE11)-23,FALSE),"")</f>
        <v>32.909999999999997</v>
      </c>
      <c r="AF12" s="1">
        <f>IFERROR(VLOOKUP($A12,csk_bowling!$B:$M,COLUMN(AF11)-23,FALSE),"")</f>
        <v>10.17</v>
      </c>
      <c r="AG12" s="1">
        <f>IFERROR(VLOOKUP($A12,csk_bowling!$B:$M,COLUMN(AG11)-23,FALSE),"")</f>
        <v>19.41</v>
      </c>
      <c r="AH12" s="1">
        <f>IFERROR(VLOOKUP($A12,csk_bowling!$B:$M,COLUMN(AH11)-23,FALSE),"")</f>
        <v>0</v>
      </c>
      <c r="AI12" s="1">
        <f>IFERROR(VLOOKUP($A12,csk_bowling!$B:$M,COLUMN(AI11)-23,FALSE),"")</f>
        <v>0</v>
      </c>
      <c r="AJ12" s="23">
        <f t="shared" si="0"/>
        <v>0</v>
      </c>
      <c r="AK12" s="22">
        <f t="shared" si="1"/>
        <v>1.0909090909090908</v>
      </c>
      <c r="AL12" s="22">
        <f t="shared" si="2"/>
        <v>0.18181818181818182</v>
      </c>
      <c r="AM12" s="22">
        <f t="shared" si="3"/>
        <v>29.999999999999996</v>
      </c>
      <c r="AN12" s="22">
        <f t="shared" si="4"/>
        <v>29.999999999999996</v>
      </c>
      <c r="AO12" s="29">
        <f t="shared" si="5"/>
        <v>11.333333333333334</v>
      </c>
      <c r="AP12" s="20">
        <f t="shared" si="6"/>
        <v>16</v>
      </c>
      <c r="AQ12" s="49">
        <f t="shared" si="7"/>
        <v>11</v>
      </c>
      <c r="AR12" s="49" t="str">
        <f t="shared" si="8"/>
        <v>Matheesha Pathirana</v>
      </c>
    </row>
    <row r="13" spans="1:45" x14ac:dyDescent="0.2">
      <c r="A13" s="3" t="s">
        <v>343</v>
      </c>
      <c r="B13" s="1" t="s">
        <v>247</v>
      </c>
      <c r="C13" s="4"/>
      <c r="D13" s="3">
        <f>IFERROR(VLOOKUP($A13,csk_mvp!$B:$K,COLUMN(D12)-2,FALSE),"")</f>
        <v>105.5</v>
      </c>
      <c r="E13" s="1">
        <f>IFERROR(VLOOKUP($A13,csk_mvp!$B:$K,COLUMN(E12)-2,FALSE),"")</f>
        <v>6</v>
      </c>
      <c r="F13" s="1">
        <f>IFERROR(VLOOKUP($A13,csk_mvp!$B:$K,COLUMN(F12)-2,FALSE),"")</f>
        <v>0</v>
      </c>
      <c r="G13" s="1">
        <f>IFERROR(VLOOKUP($A13,csk_mvp!$B:$K,COLUMN(G12)-2,FALSE),"")</f>
        <v>0</v>
      </c>
      <c r="H13" s="1">
        <f>IFERROR(VLOOKUP($A13,csk_mvp!$B:$K,COLUMN(H12)-2,FALSE),"")</f>
        <v>28</v>
      </c>
      <c r="I13" s="1">
        <f>IFERROR(VLOOKUP($A13,csk_mvp!$B:$K,COLUMN(I12)-2,FALSE),"")</f>
        <v>8</v>
      </c>
      <c r="J13" s="1">
        <f>IFERROR(VLOOKUP($A13,csk_mvp!$B:$K,COLUMN(J12)-2,FALSE),"")</f>
        <v>3</v>
      </c>
      <c r="K13" s="1">
        <f>IFERROR(VLOOKUP($A13,csk_mvp!$B:$K,COLUMN(K12)-2,FALSE),"")</f>
        <v>0</v>
      </c>
      <c r="L13" s="4">
        <f>IFERROR(VLOOKUP($A13,csk_mvp!$B:$K,COLUMN(L12)-2,FALSE),"")</f>
        <v>0</v>
      </c>
      <c r="M13" s="3">
        <f>IFERROR(VLOOKUP($A13,csk_batting!$B:$N,COLUMN(M12)-11,FALSE),"")</f>
        <v>206</v>
      </c>
      <c r="N13" s="1">
        <f>IFERROR(VLOOKUP($A13,csk_batting!$B:$N,COLUMN(N12)-11,FALSE),"")</f>
        <v>6</v>
      </c>
      <c r="O13" s="1">
        <f>IFERROR(VLOOKUP($A13,csk_batting!$B:$N,COLUMN(O12)-11,FALSE),"")</f>
        <v>6</v>
      </c>
      <c r="P13" s="1">
        <f>IFERROR(VLOOKUP($A13,csk_batting!$B:$N,COLUMN(P12)-11,FALSE),"")</f>
        <v>0</v>
      </c>
      <c r="Q13" s="1">
        <f>IFERROR(VLOOKUP($A13,csk_batting!$B:$N,COLUMN(Q12)-11,FALSE),"")</f>
        <v>94</v>
      </c>
      <c r="R13" s="1">
        <f>IFERROR(VLOOKUP($A13,csk_batting!$B:$N,COLUMN(R12)-11,FALSE),"")</f>
        <v>34.33</v>
      </c>
      <c r="S13" s="1">
        <f>IFERROR(VLOOKUP($A13,csk_batting!$B:$N,COLUMN(S12)-11,FALSE),"")</f>
        <v>110</v>
      </c>
      <c r="T13" s="1">
        <f>IFERROR(VLOOKUP($A13,csk_batting!$B:$N,COLUMN(T12)-11,FALSE),"")</f>
        <v>187.27</v>
      </c>
      <c r="U13" s="1">
        <f>IFERROR(VLOOKUP($A13,csk_batting!$B:$N,COLUMN(U12)-11,FALSE),"")</f>
        <v>0</v>
      </c>
      <c r="V13" s="1">
        <f>IFERROR(VLOOKUP($A13,csk_batting!$B:$N,COLUMN(V12)-11,FALSE),"")</f>
        <v>1</v>
      </c>
      <c r="W13" s="1">
        <f>IFERROR(VLOOKUP($A13,csk_batting!$B:$N,COLUMN(W12)-11,FALSE),"")</f>
        <v>28</v>
      </c>
      <c r="X13" s="4">
        <f>IFERROR(VLOOKUP($A13,csk_batting!$B:$N,COLUMN(X12)-11,FALSE),"")</f>
        <v>8</v>
      </c>
      <c r="Y13" s="3" t="str">
        <f>IFERROR(VLOOKUP($A13,csk_bowling!$B:$M,COLUMN(Y12)-23,FALSE),"")</f>
        <v/>
      </c>
      <c r="Z13" s="1" t="str">
        <f>IFERROR(VLOOKUP($A13,csk_bowling!$B:$M,COLUMN(Z12)-23,FALSE),"")</f>
        <v/>
      </c>
      <c r="AA13" s="1" t="str">
        <f>IFERROR(VLOOKUP($A13,csk_bowling!$B:$M,COLUMN(AA12)-23,FALSE),"")</f>
        <v/>
      </c>
      <c r="AB13" s="1" t="str">
        <f>IFERROR(VLOOKUP($A13,csk_bowling!$B:$M,COLUMN(AB12)-23,FALSE),"")</f>
        <v/>
      </c>
      <c r="AC13" s="1" t="str">
        <f>IFERROR(VLOOKUP($A13,csk_bowling!$B:$M,COLUMN(AC12)-23,FALSE),"")</f>
        <v/>
      </c>
      <c r="AD13" s="1" t="str">
        <f>IFERROR(VLOOKUP($A13,csk_bowling!$B:$M,COLUMN(AD12)-23,FALSE),"")</f>
        <v/>
      </c>
      <c r="AE13" s="1" t="str">
        <f>IFERROR(VLOOKUP($A13,csk_bowling!$B:$M,COLUMN(AE12)-23,FALSE),"")</f>
        <v/>
      </c>
      <c r="AF13" s="1" t="str">
        <f>IFERROR(VLOOKUP($A13,csk_bowling!$B:$M,COLUMN(AF12)-23,FALSE),"")</f>
        <v/>
      </c>
      <c r="AG13" s="1" t="str">
        <f>IFERROR(VLOOKUP($A13,csk_bowling!$B:$M,COLUMN(AG12)-23,FALSE),"")</f>
        <v/>
      </c>
      <c r="AH13" s="1" t="str">
        <f>IFERROR(VLOOKUP($A13,csk_bowling!$B:$M,COLUMN(AH12)-23,FALSE),"")</f>
        <v/>
      </c>
      <c r="AI13" s="1" t="str">
        <f>IFERROR(VLOOKUP($A13,csk_bowling!$B:$M,COLUMN(AI12)-23,FALSE),"")</f>
        <v/>
      </c>
      <c r="AJ13" s="23">
        <f t="shared" si="0"/>
        <v>22.4</v>
      </c>
      <c r="AK13" s="22">
        <f t="shared" si="1"/>
        <v>0</v>
      </c>
      <c r="AL13" s="22">
        <f t="shared" si="2"/>
        <v>0.5</v>
      </c>
      <c r="AM13" s="22">
        <f t="shared" si="3"/>
        <v>29.9</v>
      </c>
      <c r="AN13" s="22">
        <f t="shared" si="4"/>
        <v>29.9</v>
      </c>
      <c r="AO13" s="29">
        <f t="shared" si="5"/>
        <v>5.666666666666667</v>
      </c>
      <c r="AP13" s="20">
        <f t="shared" si="6"/>
        <v>2</v>
      </c>
      <c r="AQ13" s="49">
        <f t="shared" si="7"/>
        <v>6</v>
      </c>
      <c r="AR13" s="49" t="str">
        <f t="shared" si="8"/>
        <v>Ayush Mhatre</v>
      </c>
    </row>
    <row r="14" spans="1:45" x14ac:dyDescent="0.2">
      <c r="A14" s="3" t="s">
        <v>256</v>
      </c>
      <c r="B14" s="1" t="s">
        <v>247</v>
      </c>
      <c r="C14" s="4" t="s">
        <v>69</v>
      </c>
      <c r="D14" s="3">
        <f>IFERROR(VLOOKUP($A14,csk_mvp!$B:$K,COLUMN(D13)-2,FALSE),"")</f>
        <v>179.5</v>
      </c>
      <c r="E14" s="1">
        <f>IFERROR(VLOOKUP($A14,csk_mvp!$B:$K,COLUMN(E13)-2,FALSE),"")</f>
        <v>13</v>
      </c>
      <c r="F14" s="1">
        <f>IFERROR(VLOOKUP($A14,csk_mvp!$B:$K,COLUMN(F13)-2,FALSE),"")</f>
        <v>14</v>
      </c>
      <c r="G14" s="1">
        <f>IFERROR(VLOOKUP($A14,csk_mvp!$B:$K,COLUMN(G13)-2,FALSE),"")</f>
        <v>125</v>
      </c>
      <c r="H14" s="1">
        <f>IFERROR(VLOOKUP($A14,csk_mvp!$B:$K,COLUMN(H13)-2,FALSE),"")</f>
        <v>0</v>
      </c>
      <c r="I14" s="1">
        <f>IFERROR(VLOOKUP($A14,csk_mvp!$B:$K,COLUMN(I13)-2,FALSE),"")</f>
        <v>0</v>
      </c>
      <c r="J14" s="1">
        <f>IFERROR(VLOOKUP($A14,csk_mvp!$B:$K,COLUMN(J13)-2,FALSE),"")</f>
        <v>1</v>
      </c>
      <c r="K14" s="1">
        <f>IFERROR(VLOOKUP($A14,csk_mvp!$B:$K,COLUMN(K13)-2,FALSE),"")</f>
        <v>3</v>
      </c>
      <c r="L14" s="4">
        <f>IFERROR(VLOOKUP($A14,csk_mvp!$B:$K,COLUMN(L13)-2,FALSE),"")</f>
        <v>0</v>
      </c>
      <c r="M14" s="3">
        <f>IFERROR(VLOOKUP($A14,csk_batting!$B:$N,COLUMN(M13)-11,FALSE),"")</f>
        <v>1</v>
      </c>
      <c r="N14" s="1">
        <f>IFERROR(VLOOKUP($A14,csk_batting!$B:$N,COLUMN(N13)-11,FALSE),"")</f>
        <v>13</v>
      </c>
      <c r="O14" s="1">
        <f>IFERROR(VLOOKUP($A14,csk_batting!$B:$N,COLUMN(O13)-11,FALSE),"")</f>
        <v>2</v>
      </c>
      <c r="P14" s="1">
        <f>IFERROR(VLOOKUP($A14,csk_batting!$B:$N,COLUMN(P13)-11,FALSE),"")</f>
        <v>2</v>
      </c>
      <c r="Q14" s="1" t="str">
        <f>IFERROR(VLOOKUP($A14,csk_batting!$B:$N,COLUMN(Q13)-11,FALSE),"")</f>
        <v>1*</v>
      </c>
      <c r="R14" s="1" t="str">
        <f>IFERROR(VLOOKUP($A14,csk_batting!$B:$N,COLUMN(R13)-11,FALSE),"")</f>
        <v>-</v>
      </c>
      <c r="S14" s="1">
        <f>IFERROR(VLOOKUP($A14,csk_batting!$B:$N,COLUMN(S13)-11,FALSE),"")</f>
        <v>2</v>
      </c>
      <c r="T14" s="1">
        <f>IFERROR(VLOOKUP($A14,csk_batting!$B:$N,COLUMN(T13)-11,FALSE),"")</f>
        <v>50</v>
      </c>
      <c r="U14" s="1">
        <f>IFERROR(VLOOKUP($A14,csk_batting!$B:$N,COLUMN(U13)-11,FALSE),"")</f>
        <v>0</v>
      </c>
      <c r="V14" s="1">
        <f>IFERROR(VLOOKUP($A14,csk_batting!$B:$N,COLUMN(V13)-11,FALSE),"")</f>
        <v>0</v>
      </c>
      <c r="W14" s="1">
        <f>IFERROR(VLOOKUP($A14,csk_batting!$B:$N,COLUMN(W13)-11,FALSE),"")</f>
        <v>0</v>
      </c>
      <c r="X14" s="4">
        <f>IFERROR(VLOOKUP($A14,csk_batting!$B:$N,COLUMN(X13)-11,FALSE),"")</f>
        <v>0</v>
      </c>
      <c r="Y14" s="3">
        <f>IFERROR(VLOOKUP($A14,csk_bowling!$B:$M,COLUMN(Y13)-23,FALSE),"")</f>
        <v>14</v>
      </c>
      <c r="Z14" s="1">
        <f>IFERROR(VLOOKUP($A14,csk_bowling!$B:$M,COLUMN(Z13)-23,FALSE),"")</f>
        <v>13</v>
      </c>
      <c r="AA14" s="1">
        <f>IFERROR(VLOOKUP($A14,csk_bowling!$B:$M,COLUMN(AA13)-23,FALSE),"")</f>
        <v>13</v>
      </c>
      <c r="AB14" s="1">
        <f>IFERROR(VLOOKUP($A14,csk_bowling!$B:$M,COLUMN(AB13)-23,FALSE),"")</f>
        <v>43.4</v>
      </c>
      <c r="AC14" s="1">
        <f>IFERROR(VLOOKUP($A14,csk_bowling!$B:$M,COLUMN(AC13)-23,FALSE),"")</f>
        <v>430</v>
      </c>
      <c r="AD14" s="1" t="str">
        <f>IFERROR(VLOOKUP($A14,csk_bowling!$B:$M,COLUMN(AD13)-23,FALSE),"")</f>
        <v>29/3</v>
      </c>
      <c r="AE14" s="1">
        <f>IFERROR(VLOOKUP($A14,csk_bowling!$B:$M,COLUMN(AE13)-23,FALSE),"")</f>
        <v>30.71</v>
      </c>
      <c r="AF14" s="1">
        <f>IFERROR(VLOOKUP($A14,csk_bowling!$B:$M,COLUMN(AF13)-23,FALSE),"")</f>
        <v>9.84</v>
      </c>
      <c r="AG14" s="1">
        <f>IFERROR(VLOOKUP($A14,csk_bowling!$B:$M,COLUMN(AG13)-23,FALSE),"")</f>
        <v>18.71</v>
      </c>
      <c r="AH14" s="1">
        <f>IFERROR(VLOOKUP($A14,csk_bowling!$B:$M,COLUMN(AH13)-23,FALSE),"")</f>
        <v>0</v>
      </c>
      <c r="AI14" s="1">
        <f>IFERROR(VLOOKUP($A14,csk_bowling!$B:$M,COLUMN(AI13)-23,FALSE),"")</f>
        <v>0</v>
      </c>
      <c r="AJ14" s="23">
        <f t="shared" si="0"/>
        <v>0</v>
      </c>
      <c r="AK14" s="22">
        <f t="shared" si="1"/>
        <v>1.0769230769230769</v>
      </c>
      <c r="AL14" s="22">
        <f t="shared" si="2"/>
        <v>7.6923076923076927E-2</v>
      </c>
      <c r="AM14" s="22">
        <f t="shared" si="3"/>
        <v>28.076923076923077</v>
      </c>
      <c r="AN14" s="22">
        <f t="shared" si="4"/>
        <v>31.53846153846154</v>
      </c>
      <c r="AO14" s="29">
        <f t="shared" si="5"/>
        <v>12.666666666666666</v>
      </c>
      <c r="AP14" s="20">
        <f t="shared" si="6"/>
        <v>17</v>
      </c>
      <c r="AQ14" s="49">
        <f t="shared" si="7"/>
        <v>13</v>
      </c>
      <c r="AR14" s="49" t="str">
        <f t="shared" si="8"/>
        <v>Khaleel Ahmed</v>
      </c>
    </row>
    <row r="15" spans="1:45" x14ac:dyDescent="0.2">
      <c r="A15" s="3" t="s">
        <v>255</v>
      </c>
      <c r="B15" s="1" t="s">
        <v>247</v>
      </c>
      <c r="C15" s="4" t="s">
        <v>70</v>
      </c>
      <c r="D15" s="3">
        <f>IFERROR(VLOOKUP($A15,csk_mvp!$B:$K,COLUMN(D14)-2,FALSE),"")</f>
        <v>126.5</v>
      </c>
      <c r="E15" s="1">
        <f>IFERROR(VLOOKUP($A15,csk_mvp!$B:$K,COLUMN(E14)-2,FALSE),"")</f>
        <v>13</v>
      </c>
      <c r="F15" s="1">
        <f>IFERROR(VLOOKUP($A15,csk_mvp!$B:$K,COLUMN(F14)-2,FALSE),"")</f>
        <v>0</v>
      </c>
      <c r="G15" s="1">
        <f>IFERROR(VLOOKUP($A15,csk_mvp!$B:$K,COLUMN(G14)-2,FALSE),"")</f>
        <v>0</v>
      </c>
      <c r="H15" s="1">
        <f>IFERROR(VLOOKUP($A15,csk_mvp!$B:$K,COLUMN(H14)-2,FALSE),"")</f>
        <v>22</v>
      </c>
      <c r="I15" s="1">
        <f>IFERROR(VLOOKUP($A15,csk_mvp!$B:$K,COLUMN(I14)-2,FALSE),"")</f>
        <v>19</v>
      </c>
      <c r="J15" s="1">
        <f>IFERROR(VLOOKUP($A15,csk_mvp!$B:$K,COLUMN(J14)-2,FALSE),"")</f>
        <v>2</v>
      </c>
      <c r="K15" s="1">
        <f>IFERROR(VLOOKUP($A15,csk_mvp!$B:$K,COLUMN(K14)-2,FALSE),"")</f>
        <v>0</v>
      </c>
      <c r="L15" s="4">
        <f>IFERROR(VLOOKUP($A15,csk_mvp!$B:$K,COLUMN(L14)-2,FALSE),"")</f>
        <v>0</v>
      </c>
      <c r="M15" s="3">
        <f>IFERROR(VLOOKUP($A15,csk_batting!$B:$N,COLUMN(M14)-11,FALSE),"")</f>
        <v>340</v>
      </c>
      <c r="N15" s="1">
        <f>IFERROR(VLOOKUP($A15,csk_batting!$B:$N,COLUMN(N14)-11,FALSE),"")</f>
        <v>13</v>
      </c>
      <c r="O15" s="1">
        <f>IFERROR(VLOOKUP($A15,csk_batting!$B:$N,COLUMN(O14)-11,FALSE),"")</f>
        <v>13</v>
      </c>
      <c r="P15" s="1">
        <f>IFERROR(VLOOKUP($A15,csk_batting!$B:$N,COLUMN(P14)-11,FALSE),"")</f>
        <v>3</v>
      </c>
      <c r="Q15" s="1">
        <f>IFERROR(VLOOKUP($A15,csk_batting!$B:$N,COLUMN(Q14)-11,FALSE),"")</f>
        <v>50</v>
      </c>
      <c r="R15" s="1">
        <f>IFERROR(VLOOKUP($A15,csk_batting!$B:$N,COLUMN(R14)-11,FALSE),"")</f>
        <v>34</v>
      </c>
      <c r="S15" s="1">
        <f>IFERROR(VLOOKUP($A15,csk_batting!$B:$N,COLUMN(S14)-11,FALSE),"")</f>
        <v>262</v>
      </c>
      <c r="T15" s="1">
        <f>IFERROR(VLOOKUP($A15,csk_batting!$B:$N,COLUMN(T14)-11,FALSE),"")</f>
        <v>129.77000000000001</v>
      </c>
      <c r="U15" s="1">
        <f>IFERROR(VLOOKUP($A15,csk_batting!$B:$N,COLUMN(U14)-11,FALSE),"")</f>
        <v>0</v>
      </c>
      <c r="V15" s="1">
        <f>IFERROR(VLOOKUP($A15,csk_batting!$B:$N,COLUMN(V14)-11,FALSE),"")</f>
        <v>1</v>
      </c>
      <c r="W15" s="1">
        <f>IFERROR(VLOOKUP($A15,csk_batting!$B:$N,COLUMN(W14)-11,FALSE),"")</f>
        <v>22</v>
      </c>
      <c r="X15" s="4">
        <f>IFERROR(VLOOKUP($A15,csk_batting!$B:$N,COLUMN(X14)-11,FALSE),"")</f>
        <v>19</v>
      </c>
      <c r="Y15" s="3" t="str">
        <f>IFERROR(VLOOKUP($A15,csk_bowling!$B:$M,COLUMN(Y14)-23,FALSE),"")</f>
        <v/>
      </c>
      <c r="Z15" s="1" t="str">
        <f>IFERROR(VLOOKUP($A15,csk_bowling!$B:$M,COLUMN(Z14)-23,FALSE),"")</f>
        <v/>
      </c>
      <c r="AA15" s="1" t="str">
        <f>IFERROR(VLOOKUP($A15,csk_bowling!$B:$M,COLUMN(AA14)-23,FALSE),"")</f>
        <v/>
      </c>
      <c r="AB15" s="1" t="str">
        <f>IFERROR(VLOOKUP($A15,csk_bowling!$B:$M,COLUMN(AB14)-23,FALSE),"")</f>
        <v/>
      </c>
      <c r="AC15" s="1" t="str">
        <f>IFERROR(VLOOKUP($A15,csk_bowling!$B:$M,COLUMN(AC14)-23,FALSE),"")</f>
        <v/>
      </c>
      <c r="AD15" s="1" t="str">
        <f>IFERROR(VLOOKUP($A15,csk_bowling!$B:$M,COLUMN(AD14)-23,FALSE),"")</f>
        <v/>
      </c>
      <c r="AE15" s="1" t="str">
        <f>IFERROR(VLOOKUP($A15,csk_bowling!$B:$M,COLUMN(AE14)-23,FALSE),"")</f>
        <v/>
      </c>
      <c r="AF15" s="1" t="str">
        <f>IFERROR(VLOOKUP($A15,csk_bowling!$B:$M,COLUMN(AF14)-23,FALSE),"")</f>
        <v/>
      </c>
      <c r="AG15" s="1" t="str">
        <f>IFERROR(VLOOKUP($A15,csk_bowling!$B:$M,COLUMN(AG14)-23,FALSE),"")</f>
        <v/>
      </c>
      <c r="AH15" s="1" t="str">
        <f>IFERROR(VLOOKUP($A15,csk_bowling!$B:$M,COLUMN(AH14)-23,FALSE),"")</f>
        <v/>
      </c>
      <c r="AI15" s="1" t="str">
        <f>IFERROR(VLOOKUP($A15,csk_bowling!$B:$M,COLUMN(AI14)-23,FALSE),"")</f>
        <v/>
      </c>
      <c r="AJ15" s="23">
        <f t="shared" si="0"/>
        <v>24.166666666666668</v>
      </c>
      <c r="AK15" s="22">
        <f t="shared" si="1"/>
        <v>0</v>
      </c>
      <c r="AL15" s="22">
        <f t="shared" si="2"/>
        <v>0.15384615384615385</v>
      </c>
      <c r="AM15" s="22">
        <f t="shared" si="3"/>
        <v>26.474358974358974</v>
      </c>
      <c r="AN15" s="22">
        <f t="shared" si="4"/>
        <v>26.474358974358974</v>
      </c>
      <c r="AO15" s="29">
        <f t="shared" si="5"/>
        <v>9</v>
      </c>
      <c r="AP15" s="20">
        <f t="shared" si="6"/>
        <v>9</v>
      </c>
      <c r="AQ15" s="49">
        <f t="shared" si="7"/>
        <v>13</v>
      </c>
      <c r="AR15" s="49" t="str">
        <f t="shared" si="8"/>
        <v>Shivam Dube</v>
      </c>
    </row>
    <row r="16" spans="1:45" x14ac:dyDescent="0.2">
      <c r="A16" s="3" t="s">
        <v>260</v>
      </c>
      <c r="B16" s="1" t="s">
        <v>247</v>
      </c>
      <c r="C16" s="4" t="s">
        <v>69</v>
      </c>
      <c r="D16" s="3">
        <f>IFERROR(VLOOKUP($A16,csk_mvp!$B:$K,COLUMN(D15)-2,FALSE),"")</f>
        <v>9.5</v>
      </c>
      <c r="E16" s="1">
        <f>IFERROR(VLOOKUP($A16,csk_mvp!$B:$K,COLUMN(E15)-2,FALSE),"")</f>
        <v>1</v>
      </c>
      <c r="F16" s="1">
        <f>IFERROR(VLOOKUP($A16,csk_mvp!$B:$K,COLUMN(F15)-2,FALSE),"")</f>
        <v>1</v>
      </c>
      <c r="G16" s="1">
        <f>IFERROR(VLOOKUP($A16,csk_mvp!$B:$K,COLUMN(G15)-2,FALSE),"")</f>
        <v>6</v>
      </c>
      <c r="H16" s="1">
        <f>IFERROR(VLOOKUP($A16,csk_mvp!$B:$K,COLUMN(H15)-2,FALSE),"")</f>
        <v>0</v>
      </c>
      <c r="I16" s="1">
        <f>IFERROR(VLOOKUP($A16,csk_mvp!$B:$K,COLUMN(I15)-2,FALSE),"")</f>
        <v>0</v>
      </c>
      <c r="J16" s="1">
        <f>IFERROR(VLOOKUP($A16,csk_mvp!$B:$K,COLUMN(J15)-2,FALSE),"")</f>
        <v>0</v>
      </c>
      <c r="K16" s="1">
        <f>IFERROR(VLOOKUP($A16,csk_mvp!$B:$K,COLUMN(K15)-2,FALSE),"")</f>
        <v>0</v>
      </c>
      <c r="L16" s="4">
        <f>IFERROR(VLOOKUP($A16,csk_mvp!$B:$K,COLUMN(L15)-2,FALSE),"")</f>
        <v>0</v>
      </c>
      <c r="M16" s="3" t="str">
        <f>IFERROR(VLOOKUP($A16,csk_batting!$B:$N,COLUMN(M15)-11,FALSE),"")</f>
        <v/>
      </c>
      <c r="N16" s="1" t="str">
        <f>IFERROR(VLOOKUP($A16,csk_batting!$B:$N,COLUMN(N15)-11,FALSE),"")</f>
        <v/>
      </c>
      <c r="O16" s="1" t="str">
        <f>IFERROR(VLOOKUP($A16,csk_batting!$B:$N,COLUMN(O15)-11,FALSE),"")</f>
        <v/>
      </c>
      <c r="P16" s="1" t="str">
        <f>IFERROR(VLOOKUP($A16,csk_batting!$B:$N,COLUMN(P15)-11,FALSE),"")</f>
        <v/>
      </c>
      <c r="Q16" s="1" t="str">
        <f>IFERROR(VLOOKUP($A16,csk_batting!$B:$N,COLUMN(Q15)-11,FALSE),"")</f>
        <v/>
      </c>
      <c r="R16" s="1" t="str">
        <f>IFERROR(VLOOKUP($A16,csk_batting!$B:$N,COLUMN(R15)-11,FALSE),"")</f>
        <v/>
      </c>
      <c r="S16" s="1" t="str">
        <f>IFERROR(VLOOKUP($A16,csk_batting!$B:$N,COLUMN(S15)-11,FALSE),"")</f>
        <v/>
      </c>
      <c r="T16" s="1" t="str">
        <f>IFERROR(VLOOKUP($A16,csk_batting!$B:$N,COLUMN(T15)-11,FALSE),"")</f>
        <v/>
      </c>
      <c r="U16" s="1" t="str">
        <f>IFERROR(VLOOKUP($A16,csk_batting!$B:$N,COLUMN(U15)-11,FALSE),"")</f>
        <v/>
      </c>
      <c r="V16" s="1" t="str">
        <f>IFERROR(VLOOKUP($A16,csk_batting!$B:$N,COLUMN(V15)-11,FALSE),"")</f>
        <v/>
      </c>
      <c r="W16" s="1" t="str">
        <f>IFERROR(VLOOKUP($A16,csk_batting!$B:$N,COLUMN(W15)-11,FALSE),"")</f>
        <v/>
      </c>
      <c r="X16" s="4" t="str">
        <f>IFERROR(VLOOKUP($A16,csk_batting!$B:$N,COLUMN(X15)-11,FALSE),"")</f>
        <v/>
      </c>
      <c r="Y16" s="3">
        <f>IFERROR(VLOOKUP($A16,csk_bowling!$B:$M,COLUMN(Y15)-23,FALSE),"")</f>
        <v>1</v>
      </c>
      <c r="Z16" s="1">
        <f>IFERROR(VLOOKUP($A16,csk_bowling!$B:$M,COLUMN(Z15)-23,FALSE),"")</f>
        <v>1</v>
      </c>
      <c r="AA16" s="1">
        <f>IFERROR(VLOOKUP($A16,csk_bowling!$B:$M,COLUMN(AA15)-23,FALSE),"")</f>
        <v>1</v>
      </c>
      <c r="AB16" s="1">
        <f>IFERROR(VLOOKUP($A16,csk_bowling!$B:$M,COLUMN(AB15)-23,FALSE),"")</f>
        <v>4</v>
      </c>
      <c r="AC16" s="1">
        <f>IFERROR(VLOOKUP($A16,csk_bowling!$B:$M,COLUMN(AC15)-23,FALSE),"")</f>
        <v>38</v>
      </c>
      <c r="AD16" s="1" t="str">
        <f>IFERROR(VLOOKUP($A16,csk_bowling!$B:$M,COLUMN(AD15)-23,FALSE),"")</f>
        <v>38/1</v>
      </c>
      <c r="AE16" s="1">
        <f>IFERROR(VLOOKUP($A16,csk_bowling!$B:$M,COLUMN(AE15)-23,FALSE),"")</f>
        <v>38</v>
      </c>
      <c r="AF16" s="1">
        <f>IFERROR(VLOOKUP($A16,csk_bowling!$B:$M,COLUMN(AF15)-23,FALSE),"")</f>
        <v>9.5</v>
      </c>
      <c r="AG16" s="1">
        <f>IFERROR(VLOOKUP($A16,csk_bowling!$B:$M,COLUMN(AG15)-23,FALSE),"")</f>
        <v>24</v>
      </c>
      <c r="AH16" s="1">
        <f>IFERROR(VLOOKUP($A16,csk_bowling!$B:$M,COLUMN(AH15)-23,FALSE),"")</f>
        <v>0</v>
      </c>
      <c r="AI16" s="1">
        <f>IFERROR(VLOOKUP($A16,csk_bowling!$B:$M,COLUMN(AI15)-23,FALSE),"")</f>
        <v>0</v>
      </c>
      <c r="AJ16" s="23">
        <f t="shared" si="0"/>
        <v>0</v>
      </c>
      <c r="AK16" s="22">
        <f t="shared" si="1"/>
        <v>1</v>
      </c>
      <c r="AL16" s="22">
        <f t="shared" si="2"/>
        <v>0</v>
      </c>
      <c r="AM16" s="22">
        <f t="shared" si="3"/>
        <v>25</v>
      </c>
      <c r="AN16" s="22">
        <f t="shared" si="4"/>
        <v>25</v>
      </c>
      <c r="AO16" s="29">
        <f t="shared" si="5"/>
        <v>13.333333333333334</v>
      </c>
      <c r="AP16" s="20">
        <f t="shared" si="6"/>
        <v>19</v>
      </c>
      <c r="AQ16" s="49">
        <f t="shared" si="7"/>
        <v>1</v>
      </c>
      <c r="AR16" s="49" t="str">
        <f t="shared" si="8"/>
        <v>Nathan Ellis</v>
      </c>
    </row>
    <row r="17" spans="1:44" x14ac:dyDescent="0.2">
      <c r="A17" s="3" t="s">
        <v>246</v>
      </c>
      <c r="B17" s="1" t="s">
        <v>247</v>
      </c>
      <c r="C17" s="4" t="s">
        <v>68</v>
      </c>
      <c r="D17" s="3">
        <f>IFERROR(VLOOKUP($A17,csk_mvp!$B:$K,COLUMN(D16)-2,FALSE),"")</f>
        <v>56.5</v>
      </c>
      <c r="E17" s="1">
        <f>IFERROR(VLOOKUP($A17,csk_mvp!$B:$K,COLUMN(E16)-2,FALSE),"")</f>
        <v>5</v>
      </c>
      <c r="F17" s="1">
        <f>IFERROR(VLOOKUP($A17,csk_mvp!$B:$K,COLUMN(F16)-2,FALSE),"")</f>
        <v>0</v>
      </c>
      <c r="G17" s="1">
        <f>IFERROR(VLOOKUP($A17,csk_mvp!$B:$K,COLUMN(G16)-2,FALSE),"")</f>
        <v>0</v>
      </c>
      <c r="H17" s="1">
        <f>IFERROR(VLOOKUP($A17,csk_mvp!$B:$K,COLUMN(H16)-2,FALSE),"")</f>
        <v>14</v>
      </c>
      <c r="I17" s="1">
        <f>IFERROR(VLOOKUP($A17,csk_mvp!$B:$K,COLUMN(I16)-2,FALSE),"")</f>
        <v>4</v>
      </c>
      <c r="J17" s="1">
        <f>IFERROR(VLOOKUP($A17,csk_mvp!$B:$K,COLUMN(J16)-2,FALSE),"")</f>
        <v>3</v>
      </c>
      <c r="K17" s="1">
        <f>IFERROR(VLOOKUP($A17,csk_mvp!$B:$K,COLUMN(K16)-2,FALSE),"")</f>
        <v>0</v>
      </c>
      <c r="L17" s="4">
        <f>IFERROR(VLOOKUP($A17,csk_mvp!$B:$K,COLUMN(L16)-2,FALSE),"")</f>
        <v>0</v>
      </c>
      <c r="M17" s="3">
        <f>IFERROR(VLOOKUP($A17,csk_batting!$B:$N,COLUMN(M16)-11,FALSE),"")</f>
        <v>122</v>
      </c>
      <c r="N17" s="1">
        <f>IFERROR(VLOOKUP($A17,csk_batting!$B:$N,COLUMN(N16)-11,FALSE),"")</f>
        <v>5</v>
      </c>
      <c r="O17" s="1">
        <f>IFERROR(VLOOKUP($A17,csk_batting!$B:$N,COLUMN(O16)-11,FALSE),"")</f>
        <v>5</v>
      </c>
      <c r="P17" s="1">
        <f>IFERROR(VLOOKUP($A17,csk_batting!$B:$N,COLUMN(P16)-11,FALSE),"")</f>
        <v>0</v>
      </c>
      <c r="Q17" s="1">
        <f>IFERROR(VLOOKUP($A17,csk_batting!$B:$N,COLUMN(Q16)-11,FALSE),"")</f>
        <v>63</v>
      </c>
      <c r="R17" s="1">
        <f>IFERROR(VLOOKUP($A17,csk_batting!$B:$N,COLUMN(R16)-11,FALSE),"")</f>
        <v>24.4</v>
      </c>
      <c r="S17" s="1">
        <f>IFERROR(VLOOKUP($A17,csk_batting!$B:$N,COLUMN(S16)-11,FALSE),"")</f>
        <v>81</v>
      </c>
      <c r="T17" s="1">
        <f>IFERROR(VLOOKUP($A17,csk_batting!$B:$N,COLUMN(T16)-11,FALSE),"")</f>
        <v>150.61000000000001</v>
      </c>
      <c r="U17" s="1">
        <f>IFERROR(VLOOKUP($A17,csk_batting!$B:$N,COLUMN(U16)-11,FALSE),"")</f>
        <v>0</v>
      </c>
      <c r="V17" s="1">
        <f>IFERROR(VLOOKUP($A17,csk_batting!$B:$N,COLUMN(V16)-11,FALSE),"")</f>
        <v>2</v>
      </c>
      <c r="W17" s="1">
        <f>IFERROR(VLOOKUP($A17,csk_batting!$B:$N,COLUMN(W16)-11,FALSE),"")</f>
        <v>14</v>
      </c>
      <c r="X17" s="4">
        <f>IFERROR(VLOOKUP($A17,csk_batting!$B:$N,COLUMN(X16)-11,FALSE),"")</f>
        <v>4</v>
      </c>
      <c r="Y17" s="3" t="str">
        <f>IFERROR(VLOOKUP($A17,csk_bowling!$B:$M,COLUMN(Y16)-23,FALSE),"")</f>
        <v/>
      </c>
      <c r="Z17" s="1" t="str">
        <f>IFERROR(VLOOKUP($A17,csk_bowling!$B:$M,COLUMN(Z16)-23,FALSE),"")</f>
        <v/>
      </c>
      <c r="AA17" s="1" t="str">
        <f>IFERROR(VLOOKUP($A17,csk_bowling!$B:$M,COLUMN(AA16)-23,FALSE),"")</f>
        <v/>
      </c>
      <c r="AB17" s="1" t="str">
        <f>IFERROR(VLOOKUP($A17,csk_bowling!$B:$M,COLUMN(AB16)-23,FALSE),"")</f>
        <v/>
      </c>
      <c r="AC17" s="1" t="str">
        <f>IFERROR(VLOOKUP($A17,csk_bowling!$B:$M,COLUMN(AC16)-23,FALSE),"")</f>
        <v/>
      </c>
      <c r="AD17" s="1" t="str">
        <f>IFERROR(VLOOKUP($A17,csk_bowling!$B:$M,COLUMN(AD16)-23,FALSE),"")</f>
        <v/>
      </c>
      <c r="AE17" s="1" t="str">
        <f>IFERROR(VLOOKUP($A17,csk_bowling!$B:$M,COLUMN(AE16)-23,FALSE),"")</f>
        <v/>
      </c>
      <c r="AF17" s="1" t="str">
        <f>IFERROR(VLOOKUP($A17,csk_bowling!$B:$M,COLUMN(AF16)-23,FALSE),"")</f>
        <v/>
      </c>
      <c r="AG17" s="1" t="str">
        <f>IFERROR(VLOOKUP($A17,csk_bowling!$B:$M,COLUMN(AG16)-23,FALSE),"")</f>
        <v/>
      </c>
      <c r="AH17" s="1" t="str">
        <f>IFERROR(VLOOKUP($A17,csk_bowling!$B:$M,COLUMN(AH16)-23,FALSE),"")</f>
        <v/>
      </c>
      <c r="AI17" s="1" t="str">
        <f>IFERROR(VLOOKUP($A17,csk_bowling!$B:$M,COLUMN(AI16)-23,FALSE),"")</f>
        <v/>
      </c>
      <c r="AJ17" s="23">
        <f t="shared" si="0"/>
        <v>14.75</v>
      </c>
      <c r="AK17" s="22">
        <f t="shared" si="1"/>
        <v>0</v>
      </c>
      <c r="AL17" s="22">
        <f t="shared" si="2"/>
        <v>0.6</v>
      </c>
      <c r="AM17" s="22">
        <f t="shared" si="3"/>
        <v>23.75</v>
      </c>
      <c r="AN17" s="22">
        <f t="shared" si="4"/>
        <v>23.75</v>
      </c>
      <c r="AO17" s="29">
        <f t="shared" si="5"/>
        <v>6</v>
      </c>
      <c r="AP17" s="20">
        <f t="shared" si="6"/>
        <v>3</v>
      </c>
      <c r="AQ17" s="49">
        <f t="shared" si="7"/>
        <v>5</v>
      </c>
      <c r="AR17" s="49" t="str">
        <f t="shared" si="8"/>
        <v>Ruturaj Gaikwad</v>
      </c>
    </row>
    <row r="18" spans="1:44" x14ac:dyDescent="0.2">
      <c r="A18" s="3" t="s">
        <v>261</v>
      </c>
      <c r="B18" s="1" t="s">
        <v>247</v>
      </c>
      <c r="C18" s="4" t="s">
        <v>70</v>
      </c>
      <c r="D18" s="3">
        <f>IFERROR(VLOOKUP($A18,csk_mvp!$B:$K,COLUMN(D17)-2,FALSE),"")</f>
        <v>64</v>
      </c>
      <c r="E18" s="1">
        <f>IFERROR(VLOOKUP($A18,csk_mvp!$B:$K,COLUMN(E17)-2,FALSE),"")</f>
        <v>8</v>
      </c>
      <c r="F18" s="1">
        <f>IFERROR(VLOOKUP($A18,csk_mvp!$B:$K,COLUMN(F17)-2,FALSE),"")</f>
        <v>0</v>
      </c>
      <c r="G18" s="1">
        <f>IFERROR(VLOOKUP($A18,csk_mvp!$B:$K,COLUMN(G17)-2,FALSE),"")</f>
        <v>0</v>
      </c>
      <c r="H18" s="1">
        <f>IFERROR(VLOOKUP($A18,csk_mvp!$B:$K,COLUMN(H17)-2,FALSE),"")</f>
        <v>18</v>
      </c>
      <c r="I18" s="1">
        <f>IFERROR(VLOOKUP($A18,csk_mvp!$B:$K,COLUMN(I17)-2,FALSE),"")</f>
        <v>4</v>
      </c>
      <c r="J18" s="1">
        <f>IFERROR(VLOOKUP($A18,csk_mvp!$B:$K,COLUMN(J17)-2,FALSE),"")</f>
        <v>2</v>
      </c>
      <c r="K18" s="1">
        <f>IFERROR(VLOOKUP($A18,csk_mvp!$B:$K,COLUMN(K17)-2,FALSE),"")</f>
        <v>0</v>
      </c>
      <c r="L18" s="4">
        <f>IFERROR(VLOOKUP($A18,csk_mvp!$B:$K,COLUMN(L17)-2,FALSE),"")</f>
        <v>0</v>
      </c>
      <c r="M18" s="3">
        <f>IFERROR(VLOOKUP($A18,csk_batting!$B:$N,COLUMN(M17)-11,FALSE),"")</f>
        <v>191</v>
      </c>
      <c r="N18" s="1">
        <f>IFERROR(VLOOKUP($A18,csk_batting!$B:$N,COLUMN(N17)-11,FALSE),"")</f>
        <v>8</v>
      </c>
      <c r="O18" s="1">
        <f>IFERROR(VLOOKUP($A18,csk_batting!$B:$N,COLUMN(O17)-11,FALSE),"")</f>
        <v>8</v>
      </c>
      <c r="P18" s="1">
        <f>IFERROR(VLOOKUP($A18,csk_batting!$B:$N,COLUMN(P17)-11,FALSE),"")</f>
        <v>1</v>
      </c>
      <c r="Q18" s="1" t="str">
        <f>IFERROR(VLOOKUP($A18,csk_batting!$B:$N,COLUMN(Q17)-11,FALSE),"")</f>
        <v>65*</v>
      </c>
      <c r="R18" s="1">
        <f>IFERROR(VLOOKUP($A18,csk_batting!$B:$N,COLUMN(R17)-11,FALSE),"")</f>
        <v>27.29</v>
      </c>
      <c r="S18" s="1">
        <f>IFERROR(VLOOKUP($A18,csk_batting!$B:$N,COLUMN(S17)-11,FALSE),"")</f>
        <v>149</v>
      </c>
      <c r="T18" s="1">
        <f>IFERROR(VLOOKUP($A18,csk_batting!$B:$N,COLUMN(T17)-11,FALSE),"")</f>
        <v>128.18</v>
      </c>
      <c r="U18" s="1">
        <f>IFERROR(VLOOKUP($A18,csk_batting!$B:$N,COLUMN(U17)-11,FALSE),"")</f>
        <v>0</v>
      </c>
      <c r="V18" s="1">
        <f>IFERROR(VLOOKUP($A18,csk_batting!$B:$N,COLUMN(V17)-11,FALSE),"")</f>
        <v>1</v>
      </c>
      <c r="W18" s="1">
        <f>IFERROR(VLOOKUP($A18,csk_batting!$B:$N,COLUMN(W17)-11,FALSE),"")</f>
        <v>18</v>
      </c>
      <c r="X18" s="4">
        <f>IFERROR(VLOOKUP($A18,csk_batting!$B:$N,COLUMN(X17)-11,FALSE),"")</f>
        <v>4</v>
      </c>
      <c r="Y18" s="3" t="str">
        <f>IFERROR(VLOOKUP($A18,csk_bowling!$B:$M,COLUMN(Y17)-23,FALSE),"")</f>
        <v/>
      </c>
      <c r="Z18" s="1" t="str">
        <f>IFERROR(VLOOKUP($A18,csk_bowling!$B:$M,COLUMN(Z17)-23,FALSE),"")</f>
        <v/>
      </c>
      <c r="AA18" s="1" t="str">
        <f>IFERROR(VLOOKUP($A18,csk_bowling!$B:$M,COLUMN(AA17)-23,FALSE),"")</f>
        <v/>
      </c>
      <c r="AB18" s="1" t="str">
        <f>IFERROR(VLOOKUP($A18,csk_bowling!$B:$M,COLUMN(AB17)-23,FALSE),"")</f>
        <v/>
      </c>
      <c r="AC18" s="1" t="str">
        <f>IFERROR(VLOOKUP($A18,csk_bowling!$B:$M,COLUMN(AC17)-23,FALSE),"")</f>
        <v/>
      </c>
      <c r="AD18" s="1" t="str">
        <f>IFERROR(VLOOKUP($A18,csk_bowling!$B:$M,COLUMN(AD17)-23,FALSE),"")</f>
        <v/>
      </c>
      <c r="AE18" s="1" t="str">
        <f>IFERROR(VLOOKUP($A18,csk_bowling!$B:$M,COLUMN(AE17)-23,FALSE),"")</f>
        <v/>
      </c>
      <c r="AF18" s="1" t="str">
        <f>IFERROR(VLOOKUP($A18,csk_bowling!$B:$M,COLUMN(AF17)-23,FALSE),"")</f>
        <v/>
      </c>
      <c r="AG18" s="1" t="str">
        <f>IFERROR(VLOOKUP($A18,csk_bowling!$B:$M,COLUMN(AG17)-23,FALSE),"")</f>
        <v/>
      </c>
      <c r="AH18" s="1" t="str">
        <f>IFERROR(VLOOKUP($A18,csk_bowling!$B:$M,COLUMN(AH17)-23,FALSE),"")</f>
        <v/>
      </c>
      <c r="AI18" s="1" t="str">
        <f>IFERROR(VLOOKUP($A18,csk_bowling!$B:$M,COLUMN(AI17)-23,FALSE),"")</f>
        <v/>
      </c>
      <c r="AJ18" s="23">
        <f t="shared" si="0"/>
        <v>18</v>
      </c>
      <c r="AK18" s="22">
        <f t="shared" si="1"/>
        <v>0</v>
      </c>
      <c r="AL18" s="22">
        <f t="shared" si="2"/>
        <v>0.25</v>
      </c>
      <c r="AM18" s="22">
        <f t="shared" si="3"/>
        <v>21.75</v>
      </c>
      <c r="AN18" s="22">
        <f t="shared" si="4"/>
        <v>21.75</v>
      </c>
      <c r="AO18" s="29">
        <f t="shared" si="5"/>
        <v>8.3333333333333339</v>
      </c>
      <c r="AP18" s="20">
        <f t="shared" si="6"/>
        <v>7</v>
      </c>
      <c r="AQ18" s="49">
        <f t="shared" si="7"/>
        <v>8</v>
      </c>
      <c r="AR18" s="49" t="str">
        <f t="shared" si="8"/>
        <v>Rachin Ravindra</v>
      </c>
    </row>
    <row r="19" spans="1:44" x14ac:dyDescent="0.2">
      <c r="A19" s="3" t="s">
        <v>252</v>
      </c>
      <c r="B19" s="1" t="s">
        <v>247</v>
      </c>
      <c r="C19" s="4" t="s">
        <v>70</v>
      </c>
      <c r="D19" s="3">
        <f>IFERROR(VLOOKUP($A19,csk_mvp!$B:$K,COLUMN(D18)-2,FALSE),"")</f>
        <v>70.5</v>
      </c>
      <c r="E19" s="1">
        <f>IFERROR(VLOOKUP($A19,csk_mvp!$B:$K,COLUMN(E18)-2,FALSE),"")</f>
        <v>5</v>
      </c>
      <c r="F19" s="1">
        <f>IFERROR(VLOOKUP($A19,csk_mvp!$B:$K,COLUMN(F18)-2,FALSE),"")</f>
        <v>1</v>
      </c>
      <c r="G19" s="1">
        <f>IFERROR(VLOOKUP($A19,csk_mvp!$B:$K,COLUMN(G18)-2,FALSE),"")</f>
        <v>18</v>
      </c>
      <c r="H19" s="1">
        <f>IFERROR(VLOOKUP($A19,csk_mvp!$B:$K,COLUMN(H18)-2,FALSE),"")</f>
        <v>11</v>
      </c>
      <c r="I19" s="1">
        <f>IFERROR(VLOOKUP($A19,csk_mvp!$B:$K,COLUMN(I18)-2,FALSE),"")</f>
        <v>4</v>
      </c>
      <c r="J19" s="1">
        <f>IFERROR(VLOOKUP($A19,csk_mvp!$B:$K,COLUMN(J18)-2,FALSE),"")</f>
        <v>3</v>
      </c>
      <c r="K19" s="1">
        <f>IFERROR(VLOOKUP($A19,csk_mvp!$B:$K,COLUMN(K18)-2,FALSE),"")</f>
        <v>0</v>
      </c>
      <c r="L19" s="4">
        <f>IFERROR(VLOOKUP($A19,csk_mvp!$B:$K,COLUMN(L18)-2,FALSE),"")</f>
        <v>0</v>
      </c>
      <c r="M19" s="3">
        <f>IFERROR(VLOOKUP($A19,csk_batting!$B:$N,COLUMN(M18)-11,FALSE),"")</f>
        <v>114</v>
      </c>
      <c r="N19" s="1">
        <f>IFERROR(VLOOKUP($A19,csk_batting!$B:$N,COLUMN(N18)-11,FALSE),"")</f>
        <v>5</v>
      </c>
      <c r="O19" s="1">
        <f>IFERROR(VLOOKUP($A19,csk_batting!$B:$N,COLUMN(O18)-11,FALSE),"")</f>
        <v>5</v>
      </c>
      <c r="P19" s="1">
        <f>IFERROR(VLOOKUP($A19,csk_batting!$B:$N,COLUMN(P18)-11,FALSE),"")</f>
        <v>0</v>
      </c>
      <c r="Q19" s="1">
        <f>IFERROR(VLOOKUP($A19,csk_batting!$B:$N,COLUMN(Q18)-11,FALSE),"")</f>
        <v>88</v>
      </c>
      <c r="R19" s="1">
        <f>IFERROR(VLOOKUP($A19,csk_batting!$B:$N,COLUMN(R18)-11,FALSE),"")</f>
        <v>22.8</v>
      </c>
      <c r="S19" s="1">
        <f>IFERROR(VLOOKUP($A19,csk_batting!$B:$N,COLUMN(S18)-11,FALSE),"")</f>
        <v>84</v>
      </c>
      <c r="T19" s="1">
        <f>IFERROR(VLOOKUP($A19,csk_batting!$B:$N,COLUMN(T18)-11,FALSE),"")</f>
        <v>135.71</v>
      </c>
      <c r="U19" s="1">
        <f>IFERROR(VLOOKUP($A19,csk_batting!$B:$N,COLUMN(U18)-11,FALSE),"")</f>
        <v>0</v>
      </c>
      <c r="V19" s="1">
        <f>IFERROR(VLOOKUP($A19,csk_batting!$B:$N,COLUMN(V18)-11,FALSE),"")</f>
        <v>1</v>
      </c>
      <c r="W19" s="1">
        <f>IFERROR(VLOOKUP($A19,csk_batting!$B:$N,COLUMN(W18)-11,FALSE),"")</f>
        <v>11</v>
      </c>
      <c r="X19" s="4">
        <f>IFERROR(VLOOKUP($A19,csk_batting!$B:$N,COLUMN(X18)-11,FALSE),"")</f>
        <v>4</v>
      </c>
      <c r="Y19" s="3">
        <f>IFERROR(VLOOKUP($A19,csk_bowling!$B:$M,COLUMN(Y18)-23,FALSE),"")</f>
        <v>1</v>
      </c>
      <c r="Z19" s="1">
        <f>IFERROR(VLOOKUP($A19,csk_bowling!$B:$M,COLUMN(Z18)-23,FALSE),"")</f>
        <v>5</v>
      </c>
      <c r="AA19" s="1">
        <f>IFERROR(VLOOKUP($A19,csk_bowling!$B:$M,COLUMN(AA18)-23,FALSE),"")</f>
        <v>5</v>
      </c>
      <c r="AB19" s="1">
        <f>IFERROR(VLOOKUP($A19,csk_bowling!$B:$M,COLUMN(AB18)-23,FALSE),"")</f>
        <v>12</v>
      </c>
      <c r="AC19" s="1">
        <f>IFERROR(VLOOKUP($A19,csk_bowling!$B:$M,COLUMN(AC18)-23,FALSE),"")</f>
        <v>133</v>
      </c>
      <c r="AD19" s="1" t="str">
        <f>IFERROR(VLOOKUP($A19,csk_bowling!$B:$M,COLUMN(AD18)-23,FALSE),"")</f>
        <v>34/1</v>
      </c>
      <c r="AE19" s="1">
        <f>IFERROR(VLOOKUP($A19,csk_bowling!$B:$M,COLUMN(AE18)-23,FALSE),"")</f>
        <v>133</v>
      </c>
      <c r="AF19" s="1">
        <f>IFERROR(VLOOKUP($A19,csk_bowling!$B:$M,COLUMN(AF18)-23,FALSE),"")</f>
        <v>11.08</v>
      </c>
      <c r="AG19" s="1">
        <f>IFERROR(VLOOKUP($A19,csk_bowling!$B:$M,COLUMN(AG18)-23,FALSE),"")</f>
        <v>72</v>
      </c>
      <c r="AH19" s="1">
        <f>IFERROR(VLOOKUP($A19,csk_bowling!$B:$M,COLUMN(AH18)-23,FALSE),"")</f>
        <v>0</v>
      </c>
      <c r="AI19" s="1">
        <f>IFERROR(VLOOKUP($A19,csk_bowling!$B:$M,COLUMN(AI18)-23,FALSE),"")</f>
        <v>0</v>
      </c>
      <c r="AJ19" s="23">
        <f t="shared" si="0"/>
        <v>6.5</v>
      </c>
      <c r="AK19" s="22">
        <f t="shared" si="1"/>
        <v>0.2</v>
      </c>
      <c r="AL19" s="22">
        <f t="shared" si="2"/>
        <v>0.6</v>
      </c>
      <c r="AM19" s="22">
        <f t="shared" si="3"/>
        <v>20.5</v>
      </c>
      <c r="AN19" s="22">
        <f t="shared" si="4"/>
        <v>20.5</v>
      </c>
      <c r="AO19" s="29">
        <f t="shared" si="5"/>
        <v>8</v>
      </c>
      <c r="AP19" s="20">
        <f t="shared" si="6"/>
        <v>5</v>
      </c>
      <c r="AQ19" s="49">
        <f t="shared" si="7"/>
        <v>5</v>
      </c>
      <c r="AR19" s="49" t="str">
        <f t="shared" si="8"/>
        <v>Sam Curran</v>
      </c>
    </row>
    <row r="20" spans="1:44" x14ac:dyDescent="0.2">
      <c r="A20" s="3" t="s">
        <v>265</v>
      </c>
      <c r="B20" s="1" t="s">
        <v>247</v>
      </c>
      <c r="C20" s="4" t="s">
        <v>70</v>
      </c>
      <c r="D20" s="3">
        <f>IFERROR(VLOOKUP($A20,csk_mvp!$B:$K,COLUMN(D19)-2,FALSE),"")</f>
        <v>69.5</v>
      </c>
      <c r="E20" s="1">
        <f>IFERROR(VLOOKUP($A20,csk_mvp!$B:$K,COLUMN(E19)-2,FALSE),"")</f>
        <v>7</v>
      </c>
      <c r="F20" s="1">
        <f>IFERROR(VLOOKUP($A20,csk_mvp!$B:$K,COLUMN(F19)-2,FALSE),"")</f>
        <v>5</v>
      </c>
      <c r="G20" s="1">
        <f>IFERROR(VLOOKUP($A20,csk_mvp!$B:$K,COLUMN(G19)-2,FALSE),"")</f>
        <v>47</v>
      </c>
      <c r="H20" s="1">
        <f>IFERROR(VLOOKUP($A20,csk_mvp!$B:$K,COLUMN(H19)-2,FALSE),"")</f>
        <v>2</v>
      </c>
      <c r="I20" s="1">
        <f>IFERROR(VLOOKUP($A20,csk_mvp!$B:$K,COLUMN(I19)-2,FALSE),"")</f>
        <v>0</v>
      </c>
      <c r="J20" s="1">
        <f>IFERROR(VLOOKUP($A20,csk_mvp!$B:$K,COLUMN(J19)-2,FALSE),"")</f>
        <v>0</v>
      </c>
      <c r="K20" s="1">
        <f>IFERROR(VLOOKUP($A20,csk_mvp!$B:$K,COLUMN(K19)-2,FALSE),"")</f>
        <v>0</v>
      </c>
      <c r="L20" s="4">
        <f>IFERROR(VLOOKUP($A20,csk_mvp!$B:$K,COLUMN(L19)-2,FALSE),"")</f>
        <v>0</v>
      </c>
      <c r="M20" s="3">
        <f>IFERROR(VLOOKUP($A20,csk_batting!$B:$N,COLUMN(M19)-11,FALSE),"")</f>
        <v>14</v>
      </c>
      <c r="N20" s="1">
        <f>IFERROR(VLOOKUP($A20,csk_batting!$B:$N,COLUMN(N19)-11,FALSE),"")</f>
        <v>7</v>
      </c>
      <c r="O20" s="1">
        <f>IFERROR(VLOOKUP($A20,csk_batting!$B:$N,COLUMN(O19)-11,FALSE),"")</f>
        <v>5</v>
      </c>
      <c r="P20" s="1">
        <f>IFERROR(VLOOKUP($A20,csk_batting!$B:$N,COLUMN(P19)-11,FALSE),"")</f>
        <v>3</v>
      </c>
      <c r="Q20" s="1" t="str">
        <f>IFERROR(VLOOKUP($A20,csk_batting!$B:$N,COLUMN(Q19)-11,FALSE),"")</f>
        <v>5*</v>
      </c>
      <c r="R20" s="1">
        <f>IFERROR(VLOOKUP($A20,csk_batting!$B:$N,COLUMN(R19)-11,FALSE),"")</f>
        <v>7</v>
      </c>
      <c r="S20" s="1">
        <f>IFERROR(VLOOKUP($A20,csk_batting!$B:$N,COLUMN(S19)-11,FALSE),"")</f>
        <v>12</v>
      </c>
      <c r="T20" s="1">
        <f>IFERROR(VLOOKUP($A20,csk_batting!$B:$N,COLUMN(T19)-11,FALSE),"")</f>
        <v>116.66</v>
      </c>
      <c r="U20" s="1">
        <f>IFERROR(VLOOKUP($A20,csk_batting!$B:$N,COLUMN(U19)-11,FALSE),"")</f>
        <v>0</v>
      </c>
      <c r="V20" s="1">
        <f>IFERROR(VLOOKUP($A20,csk_batting!$B:$N,COLUMN(V19)-11,FALSE),"")</f>
        <v>0</v>
      </c>
      <c r="W20" s="1">
        <f>IFERROR(VLOOKUP($A20,csk_batting!$B:$N,COLUMN(W19)-11,FALSE),"")</f>
        <v>2</v>
      </c>
      <c r="X20" s="4">
        <f>IFERROR(VLOOKUP($A20,csk_batting!$B:$N,COLUMN(X19)-11,FALSE),"")</f>
        <v>0</v>
      </c>
      <c r="Y20" s="3">
        <f>IFERROR(VLOOKUP($A20,csk_bowling!$B:$M,COLUMN(Y19)-23,FALSE),"")</f>
        <v>5</v>
      </c>
      <c r="Z20" s="1">
        <f>IFERROR(VLOOKUP($A20,csk_bowling!$B:$M,COLUMN(Z19)-23,FALSE),"")</f>
        <v>7</v>
      </c>
      <c r="AA20" s="1">
        <f>IFERROR(VLOOKUP($A20,csk_bowling!$B:$M,COLUMN(AA19)-23,FALSE),"")</f>
        <v>7</v>
      </c>
      <c r="AB20" s="1">
        <f>IFERROR(VLOOKUP($A20,csk_bowling!$B:$M,COLUMN(AB19)-23,FALSE),"")</f>
        <v>19</v>
      </c>
      <c r="AC20" s="1">
        <f>IFERROR(VLOOKUP($A20,csk_bowling!$B:$M,COLUMN(AC19)-23,FALSE),"")</f>
        <v>159</v>
      </c>
      <c r="AD20" s="1" t="str">
        <f>IFERROR(VLOOKUP($A20,csk_bowling!$B:$M,COLUMN(AD19)-23,FALSE),"")</f>
        <v>16/1</v>
      </c>
      <c r="AE20" s="1">
        <f>IFERROR(VLOOKUP($A20,csk_bowling!$B:$M,COLUMN(AE19)-23,FALSE),"")</f>
        <v>31.8</v>
      </c>
      <c r="AF20" s="1">
        <f>IFERROR(VLOOKUP($A20,csk_bowling!$B:$M,COLUMN(AF19)-23,FALSE),"")</f>
        <v>8.36</v>
      </c>
      <c r="AG20" s="1">
        <f>IFERROR(VLOOKUP($A20,csk_bowling!$B:$M,COLUMN(AG19)-23,FALSE),"")</f>
        <v>22.8</v>
      </c>
      <c r="AH20" s="1">
        <f>IFERROR(VLOOKUP($A20,csk_bowling!$B:$M,COLUMN(AH19)-23,FALSE),"")</f>
        <v>0</v>
      </c>
      <c r="AI20" s="1">
        <f>IFERROR(VLOOKUP($A20,csk_bowling!$B:$M,COLUMN(AI19)-23,FALSE),"")</f>
        <v>0</v>
      </c>
      <c r="AJ20" s="23">
        <f t="shared" si="0"/>
        <v>2.25</v>
      </c>
      <c r="AK20" s="22">
        <f t="shared" si="1"/>
        <v>0.7142857142857143</v>
      </c>
      <c r="AL20" s="22">
        <f t="shared" si="2"/>
        <v>0</v>
      </c>
      <c r="AM20" s="22">
        <f t="shared" si="3"/>
        <v>20.107142857142858</v>
      </c>
      <c r="AN20" s="22">
        <f t="shared" si="4"/>
        <v>20.107142857142858</v>
      </c>
      <c r="AO20" s="29">
        <f t="shared" si="5"/>
        <v>13</v>
      </c>
      <c r="AP20" s="20">
        <f t="shared" si="6"/>
        <v>18</v>
      </c>
      <c r="AQ20" s="49">
        <f t="shared" si="7"/>
        <v>7</v>
      </c>
      <c r="AR20" s="49" t="str">
        <f t="shared" si="8"/>
        <v>Anshul Kamboj</v>
      </c>
    </row>
    <row r="21" spans="1:44" x14ac:dyDescent="0.2">
      <c r="A21" s="3" t="s">
        <v>250</v>
      </c>
      <c r="B21" s="1" t="s">
        <v>247</v>
      </c>
      <c r="C21" s="4" t="s">
        <v>68</v>
      </c>
      <c r="D21" s="3">
        <f>IFERROR(VLOOKUP($A21,csk_mvp!$B:$K,COLUMN(D20)-2,FALSE),"")</f>
        <v>101.5</v>
      </c>
      <c r="E21" s="1">
        <f>IFERROR(VLOOKUP($A21,csk_mvp!$B:$K,COLUMN(E20)-2,FALSE),"")</f>
        <v>13</v>
      </c>
      <c r="F21" s="1">
        <f>IFERROR(VLOOKUP($A21,csk_mvp!$B:$K,COLUMN(F20)-2,FALSE),"")</f>
        <v>0</v>
      </c>
      <c r="G21" s="1">
        <f>IFERROR(VLOOKUP($A21,csk_mvp!$B:$K,COLUMN(G20)-2,FALSE),"")</f>
        <v>0</v>
      </c>
      <c r="H21" s="1">
        <f>IFERROR(VLOOKUP($A21,csk_mvp!$B:$K,COLUMN(H20)-2,FALSE),"")</f>
        <v>12</v>
      </c>
      <c r="I21" s="1">
        <f>IFERROR(VLOOKUP($A21,csk_mvp!$B:$K,COLUMN(I20)-2,FALSE),"")</f>
        <v>12</v>
      </c>
      <c r="J21" s="1">
        <f>IFERROR(VLOOKUP($A21,csk_mvp!$B:$K,COLUMN(J20)-2,FALSE),"")</f>
        <v>5</v>
      </c>
      <c r="K21" s="1">
        <f>IFERROR(VLOOKUP($A21,csk_mvp!$B:$K,COLUMN(K20)-2,FALSE),"")</f>
        <v>4.5</v>
      </c>
      <c r="L21" s="4">
        <f>IFERROR(VLOOKUP($A21,csk_mvp!$B:$K,COLUMN(L20)-2,FALSE),"")</f>
        <v>5</v>
      </c>
      <c r="M21" s="3">
        <f>IFERROR(VLOOKUP($A21,csk_batting!$B:$N,COLUMN(M20)-11,FALSE),"")</f>
        <v>196</v>
      </c>
      <c r="N21" s="1">
        <f>IFERROR(VLOOKUP($A21,csk_batting!$B:$N,COLUMN(N20)-11,FALSE),"")</f>
        <v>13</v>
      </c>
      <c r="O21" s="1">
        <f>IFERROR(VLOOKUP($A21,csk_batting!$B:$N,COLUMN(O20)-11,FALSE),"")</f>
        <v>13</v>
      </c>
      <c r="P21" s="1">
        <f>IFERROR(VLOOKUP($A21,csk_batting!$B:$N,COLUMN(P20)-11,FALSE),"")</f>
        <v>5</v>
      </c>
      <c r="Q21" s="1" t="str">
        <f>IFERROR(VLOOKUP($A21,csk_batting!$B:$N,COLUMN(Q20)-11,FALSE),"")</f>
        <v>30*</v>
      </c>
      <c r="R21" s="1">
        <f>IFERROR(VLOOKUP($A21,csk_batting!$B:$N,COLUMN(R20)-11,FALSE),"")</f>
        <v>24.5</v>
      </c>
      <c r="S21" s="1">
        <f>IFERROR(VLOOKUP($A21,csk_batting!$B:$N,COLUMN(S20)-11,FALSE),"")</f>
        <v>145</v>
      </c>
      <c r="T21" s="1">
        <f>IFERROR(VLOOKUP($A21,csk_batting!$B:$N,COLUMN(T20)-11,FALSE),"")</f>
        <v>135.16999999999999</v>
      </c>
      <c r="U21" s="1">
        <f>IFERROR(VLOOKUP($A21,csk_batting!$B:$N,COLUMN(U20)-11,FALSE),"")</f>
        <v>0</v>
      </c>
      <c r="V21" s="1">
        <f>IFERROR(VLOOKUP($A21,csk_batting!$B:$N,COLUMN(V20)-11,FALSE),"")</f>
        <v>0</v>
      </c>
      <c r="W21" s="1">
        <f>IFERROR(VLOOKUP($A21,csk_batting!$B:$N,COLUMN(W20)-11,FALSE),"")</f>
        <v>12</v>
      </c>
      <c r="X21" s="4">
        <f>IFERROR(VLOOKUP($A21,csk_batting!$B:$N,COLUMN(X20)-11,FALSE),"")</f>
        <v>12</v>
      </c>
      <c r="Y21" s="3" t="str">
        <f>IFERROR(VLOOKUP($A21,csk_bowling!$B:$M,COLUMN(Y20)-23,FALSE),"")</f>
        <v/>
      </c>
      <c r="Z21" s="1" t="str">
        <f>IFERROR(VLOOKUP($A21,csk_bowling!$B:$M,COLUMN(Z20)-23,FALSE),"")</f>
        <v/>
      </c>
      <c r="AA21" s="1" t="str">
        <f>IFERROR(VLOOKUP($A21,csk_bowling!$B:$M,COLUMN(AA20)-23,FALSE),"")</f>
        <v/>
      </c>
      <c r="AB21" s="1" t="str">
        <f>IFERROR(VLOOKUP($A21,csk_bowling!$B:$M,COLUMN(AB20)-23,FALSE),"")</f>
        <v/>
      </c>
      <c r="AC21" s="1" t="str">
        <f>IFERROR(VLOOKUP($A21,csk_bowling!$B:$M,COLUMN(AC20)-23,FALSE),"")</f>
        <v/>
      </c>
      <c r="AD21" s="1" t="str">
        <f>IFERROR(VLOOKUP($A21,csk_bowling!$B:$M,COLUMN(AD20)-23,FALSE),"")</f>
        <v/>
      </c>
      <c r="AE21" s="1" t="str">
        <f>IFERROR(VLOOKUP($A21,csk_bowling!$B:$M,COLUMN(AE20)-23,FALSE),"")</f>
        <v/>
      </c>
      <c r="AF21" s="1" t="str">
        <f>IFERROR(VLOOKUP($A21,csk_bowling!$B:$M,COLUMN(AF20)-23,FALSE),"")</f>
        <v/>
      </c>
      <c r="AG21" s="1" t="str">
        <f>IFERROR(VLOOKUP($A21,csk_bowling!$B:$M,COLUMN(AG20)-23,FALSE),"")</f>
        <v/>
      </c>
      <c r="AH21" s="1" t="str">
        <f>IFERROR(VLOOKUP($A21,csk_bowling!$B:$M,COLUMN(AH20)-23,FALSE),"")</f>
        <v/>
      </c>
      <c r="AI21" s="1" t="str">
        <f>IFERROR(VLOOKUP($A21,csk_bowling!$B:$M,COLUMN(AI20)-23,FALSE),"")</f>
        <v/>
      </c>
      <c r="AJ21" s="23">
        <f t="shared" si="0"/>
        <v>13.833333333333334</v>
      </c>
      <c r="AK21" s="22">
        <f t="shared" si="1"/>
        <v>0</v>
      </c>
      <c r="AL21" s="22">
        <f t="shared" si="2"/>
        <v>0.38461538461538464</v>
      </c>
      <c r="AM21" s="22">
        <f t="shared" si="3"/>
        <v>19.602564102564102</v>
      </c>
      <c r="AN21" s="22">
        <f t="shared" si="4"/>
        <v>24.794871794871796</v>
      </c>
      <c r="AO21" s="29">
        <f t="shared" si="5"/>
        <v>8.6666666666666661</v>
      </c>
      <c r="AP21" s="20">
        <f t="shared" si="6"/>
        <v>8</v>
      </c>
      <c r="AQ21" s="49">
        <f t="shared" si="7"/>
        <v>13</v>
      </c>
      <c r="AR21" s="49" t="str">
        <f t="shared" si="8"/>
        <v>MS Dhoni</v>
      </c>
    </row>
    <row r="22" spans="1:44" x14ac:dyDescent="0.2">
      <c r="A22" s="3" t="s">
        <v>263</v>
      </c>
      <c r="B22" s="1" t="s">
        <v>247</v>
      </c>
      <c r="C22" s="4" t="s">
        <v>70</v>
      </c>
      <c r="D22" s="3">
        <f>IFERROR(VLOOKUP($A22,csk_mvp!$B:$K,COLUMN(D21)-2,FALSE),"")</f>
        <v>35.5</v>
      </c>
      <c r="E22" s="1">
        <f>IFERROR(VLOOKUP($A22,csk_mvp!$B:$K,COLUMN(E21)-2,FALSE),"")</f>
        <v>6</v>
      </c>
      <c r="F22" s="1">
        <f>IFERROR(VLOOKUP($A22,csk_mvp!$B:$K,COLUMN(F21)-2,FALSE),"")</f>
        <v>0</v>
      </c>
      <c r="G22" s="1">
        <f>IFERROR(VLOOKUP($A22,csk_mvp!$B:$K,COLUMN(G21)-2,FALSE),"")</f>
        <v>0</v>
      </c>
      <c r="H22" s="1">
        <f>IFERROR(VLOOKUP($A22,csk_mvp!$B:$K,COLUMN(H21)-2,FALSE),"")</f>
        <v>8</v>
      </c>
      <c r="I22" s="1">
        <f>IFERROR(VLOOKUP($A22,csk_mvp!$B:$K,COLUMN(I21)-2,FALSE),"")</f>
        <v>3</v>
      </c>
      <c r="J22" s="1">
        <f>IFERROR(VLOOKUP($A22,csk_mvp!$B:$K,COLUMN(J21)-2,FALSE),"")</f>
        <v>2</v>
      </c>
      <c r="K22" s="1">
        <f>IFERROR(VLOOKUP($A22,csk_mvp!$B:$K,COLUMN(K21)-2,FALSE),"")</f>
        <v>0</v>
      </c>
      <c r="L22" s="4">
        <f>IFERROR(VLOOKUP($A22,csk_mvp!$B:$K,COLUMN(L21)-2,FALSE),"")</f>
        <v>0</v>
      </c>
      <c r="M22" s="3">
        <f>IFERROR(VLOOKUP($A22,csk_batting!$B:$N,COLUMN(M21)-11,FALSE),"")</f>
        <v>118</v>
      </c>
      <c r="N22" s="1">
        <f>IFERROR(VLOOKUP($A22,csk_batting!$B:$N,COLUMN(N21)-11,FALSE),"")</f>
        <v>6</v>
      </c>
      <c r="O22" s="1">
        <f>IFERROR(VLOOKUP($A22,csk_batting!$B:$N,COLUMN(O21)-11,FALSE),"")</f>
        <v>5</v>
      </c>
      <c r="P22" s="1">
        <f>IFERROR(VLOOKUP($A22,csk_batting!$B:$N,COLUMN(P21)-11,FALSE),"")</f>
        <v>2</v>
      </c>
      <c r="Q22" s="1" t="str">
        <f>IFERROR(VLOOKUP($A22,csk_batting!$B:$N,COLUMN(Q21)-11,FALSE),"")</f>
        <v>69*</v>
      </c>
      <c r="R22" s="1">
        <f>IFERROR(VLOOKUP($A22,csk_batting!$B:$N,COLUMN(R21)-11,FALSE),"")</f>
        <v>39.33</v>
      </c>
      <c r="S22" s="1">
        <f>IFERROR(VLOOKUP($A22,csk_batting!$B:$N,COLUMN(S21)-11,FALSE),"")</f>
        <v>91</v>
      </c>
      <c r="T22" s="1">
        <f>IFERROR(VLOOKUP($A22,csk_batting!$B:$N,COLUMN(T21)-11,FALSE),"")</f>
        <v>129.66999999999999</v>
      </c>
      <c r="U22" s="1">
        <f>IFERROR(VLOOKUP($A22,csk_batting!$B:$N,COLUMN(U21)-11,FALSE),"")</f>
        <v>0</v>
      </c>
      <c r="V22" s="1">
        <f>IFERROR(VLOOKUP($A22,csk_batting!$B:$N,COLUMN(V21)-11,FALSE),"")</f>
        <v>1</v>
      </c>
      <c r="W22" s="1">
        <f>IFERROR(VLOOKUP($A22,csk_batting!$B:$N,COLUMN(W21)-11,FALSE),"")</f>
        <v>8</v>
      </c>
      <c r="X22" s="4">
        <f>IFERROR(VLOOKUP($A22,csk_batting!$B:$N,COLUMN(X21)-11,FALSE),"")</f>
        <v>3</v>
      </c>
      <c r="Y22" s="3" t="str">
        <f>IFERROR(VLOOKUP($A22,csk_bowling!$B:$M,COLUMN(Y21)-23,FALSE),"")</f>
        <v/>
      </c>
      <c r="Z22" s="1" t="str">
        <f>IFERROR(VLOOKUP($A22,csk_bowling!$B:$M,COLUMN(Z21)-23,FALSE),"")</f>
        <v/>
      </c>
      <c r="AA22" s="1" t="str">
        <f>IFERROR(VLOOKUP($A22,csk_bowling!$B:$M,COLUMN(AA21)-23,FALSE),"")</f>
        <v/>
      </c>
      <c r="AB22" s="1" t="str">
        <f>IFERROR(VLOOKUP($A22,csk_bowling!$B:$M,COLUMN(AB21)-23,FALSE),"")</f>
        <v/>
      </c>
      <c r="AC22" s="1" t="str">
        <f>IFERROR(VLOOKUP($A22,csk_bowling!$B:$M,COLUMN(AC21)-23,FALSE),"")</f>
        <v/>
      </c>
      <c r="AD22" s="1" t="str">
        <f>IFERROR(VLOOKUP($A22,csk_bowling!$B:$M,COLUMN(AD21)-23,FALSE),"")</f>
        <v/>
      </c>
      <c r="AE22" s="1" t="str">
        <f>IFERROR(VLOOKUP($A22,csk_bowling!$B:$M,COLUMN(AE21)-23,FALSE),"")</f>
        <v/>
      </c>
      <c r="AF22" s="1" t="str">
        <f>IFERROR(VLOOKUP($A22,csk_bowling!$B:$M,COLUMN(AF21)-23,FALSE),"")</f>
        <v/>
      </c>
      <c r="AG22" s="1" t="str">
        <f>IFERROR(VLOOKUP($A22,csk_bowling!$B:$M,COLUMN(AG21)-23,FALSE),"")</f>
        <v/>
      </c>
      <c r="AH22" s="1" t="str">
        <f>IFERROR(VLOOKUP($A22,csk_bowling!$B:$M,COLUMN(AH21)-23,FALSE),"")</f>
        <v/>
      </c>
      <c r="AI22" s="1" t="str">
        <f>IFERROR(VLOOKUP($A22,csk_bowling!$B:$M,COLUMN(AI21)-23,FALSE),"")</f>
        <v/>
      </c>
      <c r="AJ22" s="23">
        <f t="shared" si="0"/>
        <v>12.25</v>
      </c>
      <c r="AK22" s="22">
        <f t="shared" si="1"/>
        <v>0</v>
      </c>
      <c r="AL22" s="22">
        <f t="shared" si="2"/>
        <v>0.33333333333333331</v>
      </c>
      <c r="AM22" s="22">
        <f t="shared" si="3"/>
        <v>17.25</v>
      </c>
      <c r="AN22" s="22">
        <f t="shared" si="4"/>
        <v>17.25</v>
      </c>
      <c r="AO22" s="29">
        <f t="shared" si="5"/>
        <v>9.3333333333333339</v>
      </c>
      <c r="AP22" s="20">
        <f t="shared" si="6"/>
        <v>10</v>
      </c>
      <c r="AQ22" s="49">
        <f t="shared" si="7"/>
        <v>6</v>
      </c>
      <c r="AR22" s="49" t="str">
        <f t="shared" si="8"/>
        <v>Vijay Shankar</v>
      </c>
    </row>
    <row r="23" spans="1:44" x14ac:dyDescent="0.2">
      <c r="A23" s="3" t="s">
        <v>249</v>
      </c>
      <c r="B23" s="1" t="s">
        <v>247</v>
      </c>
      <c r="C23" s="4" t="s">
        <v>68</v>
      </c>
      <c r="D23" s="3">
        <f>IFERROR(VLOOKUP($A23,csk_mvp!$B:$K,COLUMN(D22)-2,FALSE),"")</f>
        <v>39.5</v>
      </c>
      <c r="E23" s="1">
        <f>IFERROR(VLOOKUP($A23,csk_mvp!$B:$K,COLUMN(E22)-2,FALSE),"")</f>
        <v>5</v>
      </c>
      <c r="F23" s="1">
        <f>IFERROR(VLOOKUP($A23,csk_mvp!$B:$K,COLUMN(F22)-2,FALSE),"")</f>
        <v>0</v>
      </c>
      <c r="G23" s="1">
        <f>IFERROR(VLOOKUP($A23,csk_mvp!$B:$K,COLUMN(G22)-2,FALSE),"")</f>
        <v>0</v>
      </c>
      <c r="H23" s="1">
        <f>IFERROR(VLOOKUP($A23,csk_mvp!$B:$K,COLUMN(H22)-2,FALSE),"")</f>
        <v>11</v>
      </c>
      <c r="I23" s="1">
        <f>IFERROR(VLOOKUP($A23,csk_mvp!$B:$K,COLUMN(I22)-2,FALSE),"")</f>
        <v>2</v>
      </c>
      <c r="J23" s="1">
        <f>IFERROR(VLOOKUP($A23,csk_mvp!$B:$K,COLUMN(J22)-2,FALSE),"")</f>
        <v>2</v>
      </c>
      <c r="K23" s="1">
        <f>IFERROR(VLOOKUP($A23,csk_mvp!$B:$K,COLUMN(K22)-2,FALSE),"")</f>
        <v>0</v>
      </c>
      <c r="L23" s="4">
        <f>IFERROR(VLOOKUP($A23,csk_mvp!$B:$K,COLUMN(L22)-2,FALSE),"")</f>
        <v>0</v>
      </c>
      <c r="M23" s="3">
        <f>IFERROR(VLOOKUP($A23,csk_batting!$B:$N,COLUMN(M22)-11,FALSE),"")</f>
        <v>104</v>
      </c>
      <c r="N23" s="1">
        <f>IFERROR(VLOOKUP($A23,csk_batting!$B:$N,COLUMN(N22)-11,FALSE),"")</f>
        <v>5</v>
      </c>
      <c r="O23" s="1">
        <f>IFERROR(VLOOKUP($A23,csk_batting!$B:$N,COLUMN(O22)-11,FALSE),"")</f>
        <v>5</v>
      </c>
      <c r="P23" s="1">
        <f>IFERROR(VLOOKUP($A23,csk_batting!$B:$N,COLUMN(P22)-11,FALSE),"")</f>
        <v>0</v>
      </c>
      <c r="Q23" s="1">
        <f>IFERROR(VLOOKUP($A23,csk_batting!$B:$N,COLUMN(Q22)-11,FALSE),"")</f>
        <v>69</v>
      </c>
      <c r="R23" s="1">
        <f>IFERROR(VLOOKUP($A23,csk_batting!$B:$N,COLUMN(R22)-11,FALSE),"")</f>
        <v>20.8</v>
      </c>
      <c r="S23" s="1">
        <f>IFERROR(VLOOKUP($A23,csk_batting!$B:$N,COLUMN(S22)-11,FALSE),"")</f>
        <v>84</v>
      </c>
      <c r="T23" s="1">
        <f>IFERROR(VLOOKUP($A23,csk_batting!$B:$N,COLUMN(T22)-11,FALSE),"")</f>
        <v>123.8</v>
      </c>
      <c r="U23" s="1">
        <f>IFERROR(VLOOKUP($A23,csk_batting!$B:$N,COLUMN(U22)-11,FALSE),"")</f>
        <v>0</v>
      </c>
      <c r="V23" s="1">
        <f>IFERROR(VLOOKUP($A23,csk_batting!$B:$N,COLUMN(V22)-11,FALSE),"")</f>
        <v>1</v>
      </c>
      <c r="W23" s="1">
        <f>IFERROR(VLOOKUP($A23,csk_batting!$B:$N,COLUMN(W22)-11,FALSE),"")</f>
        <v>11</v>
      </c>
      <c r="X23" s="4">
        <f>IFERROR(VLOOKUP($A23,csk_batting!$B:$N,COLUMN(X22)-11,FALSE),"")</f>
        <v>2</v>
      </c>
      <c r="Y23" s="3" t="str">
        <f>IFERROR(VLOOKUP($A23,csk_bowling!$B:$M,COLUMN(Y22)-23,FALSE),"")</f>
        <v/>
      </c>
      <c r="Z23" s="1" t="str">
        <f>IFERROR(VLOOKUP($A23,csk_bowling!$B:$M,COLUMN(Z22)-23,FALSE),"")</f>
        <v/>
      </c>
      <c r="AA23" s="1" t="str">
        <f>IFERROR(VLOOKUP($A23,csk_bowling!$B:$M,COLUMN(AA22)-23,FALSE),"")</f>
        <v/>
      </c>
      <c r="AB23" s="1" t="str">
        <f>IFERROR(VLOOKUP($A23,csk_bowling!$B:$M,COLUMN(AB22)-23,FALSE),"")</f>
        <v/>
      </c>
      <c r="AC23" s="1" t="str">
        <f>IFERROR(VLOOKUP($A23,csk_bowling!$B:$M,COLUMN(AC22)-23,FALSE),"")</f>
        <v/>
      </c>
      <c r="AD23" s="1" t="str">
        <f>IFERROR(VLOOKUP($A23,csk_bowling!$B:$M,COLUMN(AD22)-23,FALSE),"")</f>
        <v/>
      </c>
      <c r="AE23" s="1" t="str">
        <f>IFERROR(VLOOKUP($A23,csk_bowling!$B:$M,COLUMN(AE22)-23,FALSE),"")</f>
        <v/>
      </c>
      <c r="AF23" s="1" t="str">
        <f>IFERROR(VLOOKUP($A23,csk_bowling!$B:$M,COLUMN(AF22)-23,FALSE),"")</f>
        <v/>
      </c>
      <c r="AG23" s="1" t="str">
        <f>IFERROR(VLOOKUP($A23,csk_bowling!$B:$M,COLUMN(AG22)-23,FALSE),"")</f>
        <v/>
      </c>
      <c r="AH23" s="1" t="str">
        <f>IFERROR(VLOOKUP($A23,csk_bowling!$B:$M,COLUMN(AH22)-23,FALSE),"")</f>
        <v/>
      </c>
      <c r="AI23" s="1" t="str">
        <f>IFERROR(VLOOKUP($A23,csk_bowling!$B:$M,COLUMN(AI22)-23,FALSE),"")</f>
        <v/>
      </c>
      <c r="AJ23" s="23">
        <f t="shared" si="0"/>
        <v>8.75</v>
      </c>
      <c r="AK23" s="22">
        <f t="shared" si="1"/>
        <v>0</v>
      </c>
      <c r="AL23" s="22">
        <f t="shared" si="2"/>
        <v>0.4</v>
      </c>
      <c r="AM23" s="22">
        <f t="shared" si="3"/>
        <v>14.75</v>
      </c>
      <c r="AN23" s="22">
        <f t="shared" si="4"/>
        <v>14.75</v>
      </c>
      <c r="AO23" s="29">
        <f t="shared" si="5"/>
        <v>9.3333333333333339</v>
      </c>
      <c r="AP23" s="20">
        <f t="shared" si="6"/>
        <v>10</v>
      </c>
      <c r="AQ23" s="49">
        <f t="shared" si="7"/>
        <v>5</v>
      </c>
      <c r="AR23" s="49" t="str">
        <f t="shared" si="8"/>
        <v>Devon Conway</v>
      </c>
    </row>
    <row r="24" spans="1:44" x14ac:dyDescent="0.2">
      <c r="A24" s="3" t="s">
        <v>264</v>
      </c>
      <c r="B24" s="1" t="s">
        <v>247</v>
      </c>
      <c r="C24" s="4" t="s">
        <v>68</v>
      </c>
      <c r="D24" s="3">
        <f>IFERROR(VLOOKUP($A24,csk_mvp!$B:$K,COLUMN(D23)-2,FALSE),"")</f>
        <v>32</v>
      </c>
      <c r="E24" s="1">
        <f>IFERROR(VLOOKUP($A24,csk_mvp!$B:$K,COLUMN(E23)-2,FALSE),"")</f>
        <v>5</v>
      </c>
      <c r="F24" s="1">
        <f>IFERROR(VLOOKUP($A24,csk_mvp!$B:$K,COLUMN(F23)-2,FALSE),"")</f>
        <v>0</v>
      </c>
      <c r="G24" s="1">
        <f>IFERROR(VLOOKUP($A24,csk_mvp!$B:$K,COLUMN(G23)-2,FALSE),"")</f>
        <v>0</v>
      </c>
      <c r="H24" s="1">
        <f>IFERROR(VLOOKUP($A24,csk_mvp!$B:$K,COLUMN(H23)-2,FALSE),"")</f>
        <v>9</v>
      </c>
      <c r="I24" s="1">
        <f>IFERROR(VLOOKUP($A24,csk_mvp!$B:$K,COLUMN(I23)-2,FALSE),"")</f>
        <v>2</v>
      </c>
      <c r="J24" s="1">
        <f>IFERROR(VLOOKUP($A24,csk_mvp!$B:$K,COLUMN(J23)-2,FALSE),"")</f>
        <v>1</v>
      </c>
      <c r="K24" s="1">
        <f>IFERROR(VLOOKUP($A24,csk_mvp!$B:$K,COLUMN(K23)-2,FALSE),"")</f>
        <v>0</v>
      </c>
      <c r="L24" s="4">
        <f>IFERROR(VLOOKUP($A24,csk_mvp!$B:$K,COLUMN(L23)-2,FALSE),"")</f>
        <v>0</v>
      </c>
      <c r="M24" s="3">
        <f>IFERROR(VLOOKUP($A24,csk_batting!$B:$N,COLUMN(M23)-11,FALSE),"")</f>
        <v>71</v>
      </c>
      <c r="N24" s="1">
        <f>IFERROR(VLOOKUP($A24,csk_batting!$B:$N,COLUMN(N23)-11,FALSE),"")</f>
        <v>5</v>
      </c>
      <c r="O24" s="1">
        <f>IFERROR(VLOOKUP($A24,csk_batting!$B:$N,COLUMN(O23)-11,FALSE),"")</f>
        <v>5</v>
      </c>
      <c r="P24" s="1">
        <f>IFERROR(VLOOKUP($A24,csk_batting!$B:$N,COLUMN(P23)-11,FALSE),"")</f>
        <v>0</v>
      </c>
      <c r="Q24" s="1">
        <f>IFERROR(VLOOKUP($A24,csk_batting!$B:$N,COLUMN(Q23)-11,FALSE),"")</f>
        <v>27</v>
      </c>
      <c r="R24" s="1">
        <f>IFERROR(VLOOKUP($A24,csk_batting!$B:$N,COLUMN(R23)-11,FALSE),"")</f>
        <v>14.2</v>
      </c>
      <c r="S24" s="1">
        <f>IFERROR(VLOOKUP($A24,csk_batting!$B:$N,COLUMN(S23)-11,FALSE),"")</f>
        <v>63</v>
      </c>
      <c r="T24" s="1">
        <f>IFERROR(VLOOKUP($A24,csk_batting!$B:$N,COLUMN(T23)-11,FALSE),"")</f>
        <v>112.69</v>
      </c>
      <c r="U24" s="1">
        <f>IFERROR(VLOOKUP($A24,csk_batting!$B:$N,COLUMN(U23)-11,FALSE),"")</f>
        <v>0</v>
      </c>
      <c r="V24" s="1">
        <f>IFERROR(VLOOKUP($A24,csk_batting!$B:$N,COLUMN(V23)-11,FALSE),"")</f>
        <v>0</v>
      </c>
      <c r="W24" s="1">
        <f>IFERROR(VLOOKUP($A24,csk_batting!$B:$N,COLUMN(W23)-11,FALSE),"")</f>
        <v>9</v>
      </c>
      <c r="X24" s="4">
        <f>IFERROR(VLOOKUP($A24,csk_batting!$B:$N,COLUMN(X23)-11,FALSE),"")</f>
        <v>2</v>
      </c>
      <c r="Y24" s="3" t="str">
        <f>IFERROR(VLOOKUP($A24,csk_bowling!$B:$M,COLUMN(Y23)-23,FALSE),"")</f>
        <v/>
      </c>
      <c r="Z24" s="1" t="str">
        <f>IFERROR(VLOOKUP($A24,csk_bowling!$B:$M,COLUMN(Z23)-23,FALSE),"")</f>
        <v/>
      </c>
      <c r="AA24" s="1" t="str">
        <f>IFERROR(VLOOKUP($A24,csk_bowling!$B:$M,COLUMN(AA23)-23,FALSE),"")</f>
        <v/>
      </c>
      <c r="AB24" s="1" t="str">
        <f>IFERROR(VLOOKUP($A24,csk_bowling!$B:$M,COLUMN(AB23)-23,FALSE),"")</f>
        <v/>
      </c>
      <c r="AC24" s="1" t="str">
        <f>IFERROR(VLOOKUP($A24,csk_bowling!$B:$M,COLUMN(AC23)-23,FALSE),"")</f>
        <v/>
      </c>
      <c r="AD24" s="1" t="str">
        <f>IFERROR(VLOOKUP($A24,csk_bowling!$B:$M,COLUMN(AD23)-23,FALSE),"")</f>
        <v/>
      </c>
      <c r="AE24" s="1" t="str">
        <f>IFERROR(VLOOKUP($A24,csk_bowling!$B:$M,COLUMN(AE23)-23,FALSE),"")</f>
        <v/>
      </c>
      <c r="AF24" s="1" t="str">
        <f>IFERROR(VLOOKUP($A24,csk_bowling!$B:$M,COLUMN(AF23)-23,FALSE),"")</f>
        <v/>
      </c>
      <c r="AG24" s="1" t="str">
        <f>IFERROR(VLOOKUP($A24,csk_bowling!$B:$M,COLUMN(AG23)-23,FALSE),"")</f>
        <v/>
      </c>
      <c r="AH24" s="1" t="str">
        <f>IFERROR(VLOOKUP($A24,csk_bowling!$B:$M,COLUMN(AH23)-23,FALSE),"")</f>
        <v/>
      </c>
      <c r="AI24" s="1" t="str">
        <f>IFERROR(VLOOKUP($A24,csk_bowling!$B:$M,COLUMN(AI23)-23,FALSE),"")</f>
        <v/>
      </c>
      <c r="AJ24" s="23">
        <f t="shared" si="0"/>
        <v>11</v>
      </c>
      <c r="AK24" s="22">
        <f t="shared" si="1"/>
        <v>0</v>
      </c>
      <c r="AL24" s="22">
        <f t="shared" si="2"/>
        <v>0.2</v>
      </c>
      <c r="AM24" s="22">
        <f t="shared" si="3"/>
        <v>14</v>
      </c>
      <c r="AN24" s="22">
        <f t="shared" si="4"/>
        <v>14</v>
      </c>
      <c r="AO24" s="29">
        <f t="shared" si="5"/>
        <v>10.333333333333334</v>
      </c>
      <c r="AP24" s="20">
        <f t="shared" si="6"/>
        <v>13</v>
      </c>
      <c r="AQ24" s="49">
        <f t="shared" si="7"/>
        <v>5</v>
      </c>
      <c r="AR24" s="49" t="str">
        <f t="shared" si="8"/>
        <v>Shaik Rasheed</v>
      </c>
    </row>
    <row r="25" spans="1:44" x14ac:dyDescent="0.2">
      <c r="A25" s="3" t="s">
        <v>258</v>
      </c>
      <c r="B25" s="1" t="s">
        <v>247</v>
      </c>
      <c r="C25" s="4" t="s">
        <v>69</v>
      </c>
      <c r="D25" s="3">
        <f>IFERROR(VLOOKUP($A25,csk_mvp!$B:$K,COLUMN(D24)-2,FALSE),"")</f>
        <v>14.5</v>
      </c>
      <c r="E25" s="1">
        <f>IFERROR(VLOOKUP($A25,csk_mvp!$B:$K,COLUMN(E24)-2,FALSE),"")</f>
        <v>2</v>
      </c>
      <c r="F25" s="1">
        <f>IFERROR(VLOOKUP($A25,csk_mvp!$B:$K,COLUMN(F24)-2,FALSE),"")</f>
        <v>1</v>
      </c>
      <c r="G25" s="1">
        <f>IFERROR(VLOOKUP($A25,csk_mvp!$B:$K,COLUMN(G24)-2,FALSE),"")</f>
        <v>11</v>
      </c>
      <c r="H25" s="1">
        <f>IFERROR(VLOOKUP($A25,csk_mvp!$B:$K,COLUMN(H24)-2,FALSE),"")</f>
        <v>0</v>
      </c>
      <c r="I25" s="1">
        <f>IFERROR(VLOOKUP($A25,csk_mvp!$B:$K,COLUMN(I24)-2,FALSE),"")</f>
        <v>0</v>
      </c>
      <c r="J25" s="1">
        <f>IFERROR(VLOOKUP($A25,csk_mvp!$B:$K,COLUMN(J24)-2,FALSE),"")</f>
        <v>0</v>
      </c>
      <c r="K25" s="1">
        <f>IFERROR(VLOOKUP($A25,csk_mvp!$B:$K,COLUMN(K24)-2,FALSE),"")</f>
        <v>0</v>
      </c>
      <c r="L25" s="4">
        <f>IFERROR(VLOOKUP($A25,csk_mvp!$B:$K,COLUMN(L24)-2,FALSE),"")</f>
        <v>0</v>
      </c>
      <c r="M25" s="3" t="str">
        <f>IFERROR(VLOOKUP($A25,csk_batting!$B:$N,COLUMN(M24)-11,FALSE),"")</f>
        <v/>
      </c>
      <c r="N25" s="1" t="str">
        <f>IFERROR(VLOOKUP($A25,csk_batting!$B:$N,COLUMN(N24)-11,FALSE),"")</f>
        <v/>
      </c>
      <c r="O25" s="1" t="str">
        <f>IFERROR(VLOOKUP($A25,csk_batting!$B:$N,COLUMN(O24)-11,FALSE),"")</f>
        <v/>
      </c>
      <c r="P25" s="1" t="str">
        <f>IFERROR(VLOOKUP($A25,csk_batting!$B:$N,COLUMN(P24)-11,FALSE),"")</f>
        <v/>
      </c>
      <c r="Q25" s="1" t="str">
        <f>IFERROR(VLOOKUP($A25,csk_batting!$B:$N,COLUMN(Q24)-11,FALSE),"")</f>
        <v/>
      </c>
      <c r="R25" s="1" t="str">
        <f>IFERROR(VLOOKUP($A25,csk_batting!$B:$N,COLUMN(R24)-11,FALSE),"")</f>
        <v/>
      </c>
      <c r="S25" s="1" t="str">
        <f>IFERROR(VLOOKUP($A25,csk_batting!$B:$N,COLUMN(S24)-11,FALSE),"")</f>
        <v/>
      </c>
      <c r="T25" s="1" t="str">
        <f>IFERROR(VLOOKUP($A25,csk_batting!$B:$N,COLUMN(T24)-11,FALSE),"")</f>
        <v/>
      </c>
      <c r="U25" s="1" t="str">
        <f>IFERROR(VLOOKUP($A25,csk_batting!$B:$N,COLUMN(U24)-11,FALSE),"")</f>
        <v/>
      </c>
      <c r="V25" s="1" t="str">
        <f>IFERROR(VLOOKUP($A25,csk_batting!$B:$N,COLUMN(V24)-11,FALSE),"")</f>
        <v/>
      </c>
      <c r="W25" s="1" t="str">
        <f>IFERROR(VLOOKUP($A25,csk_batting!$B:$N,COLUMN(W24)-11,FALSE),"")</f>
        <v/>
      </c>
      <c r="X25" s="4" t="str">
        <f>IFERROR(VLOOKUP($A25,csk_batting!$B:$N,COLUMN(X24)-11,FALSE),"")</f>
        <v/>
      </c>
      <c r="Y25" s="3">
        <f>IFERROR(VLOOKUP($A25,csk_bowling!$B:$M,COLUMN(Y24)-23,FALSE),"")</f>
        <v>1</v>
      </c>
      <c r="Z25" s="1">
        <f>IFERROR(VLOOKUP($A25,csk_bowling!$B:$M,COLUMN(Z24)-23,FALSE),"")</f>
        <v>2</v>
      </c>
      <c r="AA25" s="1">
        <f>IFERROR(VLOOKUP($A25,csk_bowling!$B:$M,COLUMN(AA24)-23,FALSE),"")</f>
        <v>2</v>
      </c>
      <c r="AB25" s="1">
        <f>IFERROR(VLOOKUP($A25,csk_bowling!$B:$M,COLUMN(AB24)-23,FALSE),"")</f>
        <v>6</v>
      </c>
      <c r="AC25" s="1">
        <f>IFERROR(VLOOKUP($A25,csk_bowling!$B:$M,COLUMN(AC24)-23,FALSE),"")</f>
        <v>71</v>
      </c>
      <c r="AD25" s="1" t="str">
        <f>IFERROR(VLOOKUP($A25,csk_bowling!$B:$M,COLUMN(AD24)-23,FALSE),"")</f>
        <v>21/1</v>
      </c>
      <c r="AE25" s="1">
        <f>IFERROR(VLOOKUP($A25,csk_bowling!$B:$M,COLUMN(AE24)-23,FALSE),"")</f>
        <v>71</v>
      </c>
      <c r="AF25" s="1">
        <f>IFERROR(VLOOKUP($A25,csk_bowling!$B:$M,COLUMN(AF24)-23,FALSE),"")</f>
        <v>11.83</v>
      </c>
      <c r="AG25" s="1">
        <f>IFERROR(VLOOKUP($A25,csk_bowling!$B:$M,COLUMN(AG24)-23,FALSE),"")</f>
        <v>36</v>
      </c>
      <c r="AH25" s="1">
        <f>IFERROR(VLOOKUP($A25,csk_bowling!$B:$M,COLUMN(AH24)-23,FALSE),"")</f>
        <v>0</v>
      </c>
      <c r="AI25" s="1">
        <f>IFERROR(VLOOKUP($A25,csk_bowling!$B:$M,COLUMN(AI24)-23,FALSE),"")</f>
        <v>0</v>
      </c>
      <c r="AJ25" s="23">
        <f t="shared" si="0"/>
        <v>0</v>
      </c>
      <c r="AK25" s="22">
        <f t="shared" si="1"/>
        <v>0.5</v>
      </c>
      <c r="AL25" s="22">
        <f t="shared" si="2"/>
        <v>0</v>
      </c>
      <c r="AM25" s="22">
        <f t="shared" si="3"/>
        <v>12.5</v>
      </c>
      <c r="AN25" s="22">
        <f t="shared" si="4"/>
        <v>12.5</v>
      </c>
      <c r="AO25" s="29">
        <f t="shared" si="5"/>
        <v>14.666666666666666</v>
      </c>
      <c r="AP25" s="20">
        <f t="shared" si="6"/>
        <v>21</v>
      </c>
      <c r="AQ25" s="49">
        <f t="shared" si="7"/>
        <v>2</v>
      </c>
      <c r="AR25" s="49" t="str">
        <f t="shared" si="8"/>
        <v>Mukesh Choudhary</v>
      </c>
    </row>
    <row r="26" spans="1:44" x14ac:dyDescent="0.2">
      <c r="A26" s="3" t="s">
        <v>251</v>
      </c>
      <c r="B26" s="1" t="s">
        <v>247</v>
      </c>
      <c r="C26" s="4" t="s">
        <v>68</v>
      </c>
      <c r="D26" s="3">
        <f>IFERROR(VLOOKUP($A26,csk_mvp!$B:$K,COLUMN(D25)-2,FALSE),"")</f>
        <v>21</v>
      </c>
      <c r="E26" s="1">
        <f>IFERROR(VLOOKUP($A26,csk_mvp!$B:$K,COLUMN(E25)-2,FALSE),"")</f>
        <v>5</v>
      </c>
      <c r="F26" s="1">
        <f>IFERROR(VLOOKUP($A26,csk_mvp!$B:$K,COLUMN(F25)-2,FALSE),"")</f>
        <v>0</v>
      </c>
      <c r="G26" s="1">
        <f>IFERROR(VLOOKUP($A26,csk_mvp!$B:$K,COLUMN(G25)-2,FALSE),"")</f>
        <v>0</v>
      </c>
      <c r="H26" s="1">
        <f>IFERROR(VLOOKUP($A26,csk_mvp!$B:$K,COLUMN(H25)-2,FALSE),"")</f>
        <v>6</v>
      </c>
      <c r="I26" s="1">
        <f>IFERROR(VLOOKUP($A26,csk_mvp!$B:$K,COLUMN(I25)-2,FALSE),"")</f>
        <v>1</v>
      </c>
      <c r="J26" s="1">
        <f>IFERROR(VLOOKUP($A26,csk_mvp!$B:$K,COLUMN(J25)-2,FALSE),"")</f>
        <v>1</v>
      </c>
      <c r="K26" s="1">
        <f>IFERROR(VLOOKUP($A26,csk_mvp!$B:$K,COLUMN(K25)-2,FALSE),"")</f>
        <v>0</v>
      </c>
      <c r="L26" s="4">
        <f>IFERROR(VLOOKUP($A26,csk_mvp!$B:$K,COLUMN(L25)-2,FALSE),"")</f>
        <v>0</v>
      </c>
      <c r="M26" s="3">
        <f>IFERROR(VLOOKUP($A26,csk_batting!$B:$N,COLUMN(M25)-11,FALSE),"")</f>
        <v>55</v>
      </c>
      <c r="N26" s="1">
        <f>IFERROR(VLOOKUP($A26,csk_batting!$B:$N,COLUMN(N25)-11,FALSE),"")</f>
        <v>5</v>
      </c>
      <c r="O26" s="1">
        <f>IFERROR(VLOOKUP($A26,csk_batting!$B:$N,COLUMN(O25)-11,FALSE),"")</f>
        <v>5</v>
      </c>
      <c r="P26" s="1">
        <f>IFERROR(VLOOKUP($A26,csk_batting!$B:$N,COLUMN(P25)-11,FALSE),"")</f>
        <v>0</v>
      </c>
      <c r="Q26" s="1">
        <f>IFERROR(VLOOKUP($A26,csk_batting!$B:$N,COLUMN(Q25)-11,FALSE),"")</f>
        <v>23</v>
      </c>
      <c r="R26" s="1">
        <f>IFERROR(VLOOKUP($A26,csk_batting!$B:$N,COLUMN(R25)-11,FALSE),"")</f>
        <v>11</v>
      </c>
      <c r="S26" s="1">
        <f>IFERROR(VLOOKUP($A26,csk_batting!$B:$N,COLUMN(S25)-11,FALSE),"")</f>
        <v>57</v>
      </c>
      <c r="T26" s="1">
        <f>IFERROR(VLOOKUP($A26,csk_batting!$B:$N,COLUMN(T25)-11,FALSE),"")</f>
        <v>96.49</v>
      </c>
      <c r="U26" s="1">
        <f>IFERROR(VLOOKUP($A26,csk_batting!$B:$N,COLUMN(U25)-11,FALSE),"")</f>
        <v>0</v>
      </c>
      <c r="V26" s="1">
        <f>IFERROR(VLOOKUP($A26,csk_batting!$B:$N,COLUMN(V25)-11,FALSE),"")</f>
        <v>0</v>
      </c>
      <c r="W26" s="1">
        <f>IFERROR(VLOOKUP($A26,csk_batting!$B:$N,COLUMN(W25)-11,FALSE),"")</f>
        <v>6</v>
      </c>
      <c r="X26" s="4">
        <f>IFERROR(VLOOKUP($A26,csk_batting!$B:$N,COLUMN(X25)-11,FALSE),"")</f>
        <v>1</v>
      </c>
      <c r="Y26" s="3" t="str">
        <f>IFERROR(VLOOKUP($A26,csk_bowling!$B:$M,COLUMN(Y25)-23,FALSE),"")</f>
        <v/>
      </c>
      <c r="Z26" s="1" t="str">
        <f>IFERROR(VLOOKUP($A26,csk_bowling!$B:$M,COLUMN(Z25)-23,FALSE),"")</f>
        <v/>
      </c>
      <c r="AA26" s="1" t="str">
        <f>IFERROR(VLOOKUP($A26,csk_bowling!$B:$M,COLUMN(AA25)-23,FALSE),"")</f>
        <v/>
      </c>
      <c r="AB26" s="1" t="str">
        <f>IFERROR(VLOOKUP($A26,csk_bowling!$B:$M,COLUMN(AB25)-23,FALSE),"")</f>
        <v/>
      </c>
      <c r="AC26" s="1" t="str">
        <f>IFERROR(VLOOKUP($A26,csk_bowling!$B:$M,COLUMN(AC25)-23,FALSE),"")</f>
        <v/>
      </c>
      <c r="AD26" s="1" t="str">
        <f>IFERROR(VLOOKUP($A26,csk_bowling!$B:$M,COLUMN(AD25)-23,FALSE),"")</f>
        <v/>
      </c>
      <c r="AE26" s="1" t="str">
        <f>IFERROR(VLOOKUP($A26,csk_bowling!$B:$M,COLUMN(AE25)-23,FALSE),"")</f>
        <v/>
      </c>
      <c r="AF26" s="1" t="str">
        <f>IFERROR(VLOOKUP($A26,csk_bowling!$B:$M,COLUMN(AF25)-23,FALSE),"")</f>
        <v/>
      </c>
      <c r="AG26" s="1" t="str">
        <f>IFERROR(VLOOKUP($A26,csk_bowling!$B:$M,COLUMN(AG25)-23,FALSE),"")</f>
        <v/>
      </c>
      <c r="AH26" s="1" t="str">
        <f>IFERROR(VLOOKUP($A26,csk_bowling!$B:$M,COLUMN(AH25)-23,FALSE),"")</f>
        <v/>
      </c>
      <c r="AI26" s="1" t="str">
        <f>IFERROR(VLOOKUP($A26,csk_bowling!$B:$M,COLUMN(AI25)-23,FALSE),"")</f>
        <v/>
      </c>
      <c r="AJ26" s="23">
        <f t="shared" si="0"/>
        <v>8</v>
      </c>
      <c r="AK26" s="22">
        <f t="shared" si="1"/>
        <v>0</v>
      </c>
      <c r="AL26" s="22">
        <f t="shared" si="2"/>
        <v>0.2</v>
      </c>
      <c r="AM26" s="22">
        <f t="shared" si="3"/>
        <v>11</v>
      </c>
      <c r="AN26" s="22">
        <f t="shared" si="4"/>
        <v>11</v>
      </c>
      <c r="AO26" s="29">
        <f t="shared" si="5"/>
        <v>11</v>
      </c>
      <c r="AP26" s="20">
        <f t="shared" si="6"/>
        <v>14</v>
      </c>
      <c r="AQ26" s="49">
        <f t="shared" si="7"/>
        <v>5</v>
      </c>
      <c r="AR26" s="49" t="str">
        <f t="shared" si="8"/>
        <v>Rahul Tripathi</v>
      </c>
    </row>
    <row r="27" spans="1:44" x14ac:dyDescent="0.2">
      <c r="A27" s="3" t="s">
        <v>259</v>
      </c>
      <c r="B27" s="1" t="s">
        <v>247</v>
      </c>
      <c r="C27" s="4" t="s">
        <v>70</v>
      </c>
      <c r="D27" s="3">
        <f>IFERROR(VLOOKUP($A27,csk_mvp!$B:$K,COLUMN(D26)-2,FALSE),"")</f>
        <v>16</v>
      </c>
      <c r="E27" s="1">
        <f>IFERROR(VLOOKUP($A27,csk_mvp!$B:$K,COLUMN(E26)-2,FALSE),"")</f>
        <v>6</v>
      </c>
      <c r="F27" s="1">
        <f>IFERROR(VLOOKUP($A27,csk_mvp!$B:$K,COLUMN(F26)-2,FALSE),"")</f>
        <v>0</v>
      </c>
      <c r="G27" s="1">
        <f>IFERROR(VLOOKUP($A27,csk_mvp!$B:$K,COLUMN(G26)-2,FALSE),"")</f>
        <v>0</v>
      </c>
      <c r="H27" s="1">
        <f>IFERROR(VLOOKUP($A27,csk_mvp!$B:$K,COLUMN(H26)-2,FALSE),"")</f>
        <v>2</v>
      </c>
      <c r="I27" s="1">
        <f>IFERROR(VLOOKUP($A27,csk_mvp!$B:$K,COLUMN(I26)-2,FALSE),"")</f>
        <v>1</v>
      </c>
      <c r="J27" s="1">
        <f>IFERROR(VLOOKUP($A27,csk_mvp!$B:$K,COLUMN(J26)-2,FALSE),"")</f>
        <v>3</v>
      </c>
      <c r="K27" s="1">
        <f>IFERROR(VLOOKUP($A27,csk_mvp!$B:$K,COLUMN(K26)-2,FALSE),"")</f>
        <v>0</v>
      </c>
      <c r="L27" s="4">
        <f>IFERROR(VLOOKUP($A27,csk_mvp!$B:$K,COLUMN(L26)-2,FALSE),"")</f>
        <v>0</v>
      </c>
      <c r="M27" s="3">
        <f>IFERROR(VLOOKUP($A27,csk_batting!$B:$N,COLUMN(M26)-11,FALSE),"")</f>
        <v>31</v>
      </c>
      <c r="N27" s="1">
        <f>IFERROR(VLOOKUP($A27,csk_batting!$B:$N,COLUMN(N26)-11,FALSE),"")</f>
        <v>6</v>
      </c>
      <c r="O27" s="1">
        <f>IFERROR(VLOOKUP($A27,csk_batting!$B:$N,COLUMN(O26)-11,FALSE),"")</f>
        <v>5</v>
      </c>
      <c r="P27" s="1">
        <f>IFERROR(VLOOKUP($A27,csk_batting!$B:$N,COLUMN(P26)-11,FALSE),"")</f>
        <v>0</v>
      </c>
      <c r="Q27" s="1">
        <f>IFERROR(VLOOKUP($A27,csk_batting!$B:$N,COLUMN(Q26)-11,FALSE),"")</f>
        <v>22</v>
      </c>
      <c r="R27" s="1">
        <f>IFERROR(VLOOKUP($A27,csk_batting!$B:$N,COLUMN(R26)-11,FALSE),"")</f>
        <v>6.2</v>
      </c>
      <c r="S27" s="1">
        <f>IFERROR(VLOOKUP($A27,csk_batting!$B:$N,COLUMN(S26)-11,FALSE),"")</f>
        <v>41</v>
      </c>
      <c r="T27" s="1">
        <f>IFERROR(VLOOKUP($A27,csk_batting!$B:$N,COLUMN(T26)-11,FALSE),"")</f>
        <v>75.599999999999994</v>
      </c>
      <c r="U27" s="1">
        <f>IFERROR(VLOOKUP($A27,csk_batting!$B:$N,COLUMN(U26)-11,FALSE),"")</f>
        <v>0</v>
      </c>
      <c r="V27" s="1">
        <f>IFERROR(VLOOKUP($A27,csk_batting!$B:$N,COLUMN(V26)-11,FALSE),"")</f>
        <v>0</v>
      </c>
      <c r="W27" s="1">
        <f>IFERROR(VLOOKUP($A27,csk_batting!$B:$N,COLUMN(W26)-11,FALSE),"")</f>
        <v>2</v>
      </c>
      <c r="X27" s="4">
        <f>IFERROR(VLOOKUP($A27,csk_batting!$B:$N,COLUMN(X26)-11,FALSE),"")</f>
        <v>1</v>
      </c>
      <c r="Y27" s="3" t="str">
        <f>IFERROR(VLOOKUP($A27,csk_bowling!$B:$M,COLUMN(Y26)-23,FALSE),"")</f>
        <v/>
      </c>
      <c r="Z27" s="1" t="str">
        <f>IFERROR(VLOOKUP($A27,csk_bowling!$B:$M,COLUMN(Z26)-23,FALSE),"")</f>
        <v/>
      </c>
      <c r="AA27" s="1" t="str">
        <f>IFERROR(VLOOKUP($A27,csk_bowling!$B:$M,COLUMN(AA26)-23,FALSE),"")</f>
        <v/>
      </c>
      <c r="AB27" s="1" t="str">
        <f>IFERROR(VLOOKUP($A27,csk_bowling!$B:$M,COLUMN(AB26)-23,FALSE),"")</f>
        <v/>
      </c>
      <c r="AC27" s="1" t="str">
        <f>IFERROR(VLOOKUP($A27,csk_bowling!$B:$M,COLUMN(AC26)-23,FALSE),"")</f>
        <v/>
      </c>
      <c r="AD27" s="1" t="str">
        <f>IFERROR(VLOOKUP($A27,csk_bowling!$B:$M,COLUMN(AD26)-23,FALSE),"")</f>
        <v/>
      </c>
      <c r="AE27" s="1" t="str">
        <f>IFERROR(VLOOKUP($A27,csk_bowling!$B:$M,COLUMN(AE26)-23,FALSE),"")</f>
        <v/>
      </c>
      <c r="AF27" s="1" t="str">
        <f>IFERROR(VLOOKUP($A27,csk_bowling!$B:$M,COLUMN(AF26)-23,FALSE),"")</f>
        <v/>
      </c>
      <c r="AG27" s="1" t="str">
        <f>IFERROR(VLOOKUP($A27,csk_bowling!$B:$M,COLUMN(AG26)-23,FALSE),"")</f>
        <v/>
      </c>
      <c r="AH27" s="1" t="str">
        <f>IFERROR(VLOOKUP($A27,csk_bowling!$B:$M,COLUMN(AH26)-23,FALSE),"")</f>
        <v/>
      </c>
      <c r="AI27" s="1" t="str">
        <f>IFERROR(VLOOKUP($A27,csk_bowling!$B:$M,COLUMN(AI26)-23,FALSE),"")</f>
        <v/>
      </c>
      <c r="AJ27" s="23">
        <f t="shared" si="0"/>
        <v>2.25</v>
      </c>
      <c r="AK27" s="22">
        <f t="shared" si="1"/>
        <v>0</v>
      </c>
      <c r="AL27" s="22">
        <f t="shared" si="2"/>
        <v>0.5</v>
      </c>
      <c r="AM27" s="22">
        <f t="shared" si="3"/>
        <v>9.75</v>
      </c>
      <c r="AN27" s="22">
        <f t="shared" si="4"/>
        <v>9.75</v>
      </c>
      <c r="AO27" s="29">
        <f t="shared" si="5"/>
        <v>9.6666666666666661</v>
      </c>
      <c r="AP27" s="20">
        <f t="shared" si="6"/>
        <v>12</v>
      </c>
      <c r="AQ27" s="49">
        <f t="shared" si="7"/>
        <v>6</v>
      </c>
      <c r="AR27" s="49" t="str">
        <f t="shared" si="8"/>
        <v>Deepak Hooda</v>
      </c>
    </row>
    <row r="28" spans="1:44" x14ac:dyDescent="0.2">
      <c r="A28" s="3" t="s">
        <v>269</v>
      </c>
      <c r="B28" s="1" t="s">
        <v>247</v>
      </c>
      <c r="C28" s="4" t="s">
        <v>70</v>
      </c>
      <c r="D28" s="3">
        <f>IFERROR(VLOOKUP($A28,csk_mvp!$B:$K,COLUMN(D26)-2,FALSE),"")</f>
        <v>16</v>
      </c>
      <c r="E28" s="1">
        <f>IFERROR(VLOOKUP($A28,csk_mvp!$B:$K,COLUMN(E26)-2,FALSE),"")</f>
        <v>3</v>
      </c>
      <c r="F28" s="1">
        <f>IFERROR(VLOOKUP($A28,csk_mvp!$B:$K,COLUMN(F26)-2,FALSE),"")</f>
        <v>0</v>
      </c>
      <c r="G28" s="1">
        <f>IFERROR(VLOOKUP($A28,csk_mvp!$B:$K,COLUMN(G26)-2,FALSE),"")</f>
        <v>10</v>
      </c>
      <c r="H28" s="1">
        <f>IFERROR(VLOOKUP($A28,csk_mvp!$B:$K,COLUMN(H26)-2,FALSE),"")</f>
        <v>1</v>
      </c>
      <c r="I28" s="1">
        <f>IFERROR(VLOOKUP($A28,csk_mvp!$B:$K,COLUMN(I26)-2,FALSE),"")</f>
        <v>1</v>
      </c>
      <c r="J28" s="1">
        <f>IFERROR(VLOOKUP($A28,csk_mvp!$B:$K,COLUMN(J26)-2,FALSE),"")</f>
        <v>0</v>
      </c>
      <c r="K28" s="1">
        <f>IFERROR(VLOOKUP($A28,csk_mvp!$B:$K,COLUMN(K26)-2,FALSE),"")</f>
        <v>0</v>
      </c>
      <c r="L28" s="4">
        <f>IFERROR(VLOOKUP($A28,csk_mvp!$B:$K,COLUMN(L26)-2,FALSE),"")</f>
        <v>0</v>
      </c>
      <c r="M28" s="3">
        <f>IFERROR(VLOOKUP($A28,csk_batting!$B:$N,COLUMN(M26)-11,FALSE),"")</f>
        <v>15</v>
      </c>
      <c r="N28" s="1">
        <f>IFERROR(VLOOKUP($A28,csk_batting!$B:$N,COLUMN(N26)-11,FALSE),"")</f>
        <v>3</v>
      </c>
      <c r="O28" s="1">
        <f>IFERROR(VLOOKUP($A28,csk_batting!$B:$N,COLUMN(O26)-11,FALSE),"")</f>
        <v>2</v>
      </c>
      <c r="P28" s="1">
        <f>IFERROR(VLOOKUP($A28,csk_batting!$B:$N,COLUMN(P26)-11,FALSE),"")</f>
        <v>2</v>
      </c>
      <c r="Q28" s="1" t="str">
        <f>IFERROR(VLOOKUP($A28,csk_batting!$B:$N,COLUMN(Q26)-11,FALSE),"")</f>
        <v>11*</v>
      </c>
      <c r="R28" s="1" t="str">
        <f>IFERROR(VLOOKUP($A28,csk_batting!$B:$N,COLUMN(R26)-11,FALSE),"")</f>
        <v>-</v>
      </c>
      <c r="S28" s="1">
        <f>IFERROR(VLOOKUP($A28,csk_batting!$B:$N,COLUMN(S26)-11,FALSE),"")</f>
        <v>7</v>
      </c>
      <c r="T28" s="1">
        <f>IFERROR(VLOOKUP($A28,csk_batting!$B:$N,COLUMN(T26)-11,FALSE),"")</f>
        <v>214.28</v>
      </c>
      <c r="U28" s="1">
        <f>IFERROR(VLOOKUP($A28,csk_batting!$B:$N,COLUMN(U26)-11,FALSE),"")</f>
        <v>0</v>
      </c>
      <c r="V28" s="1">
        <f>IFERROR(VLOOKUP($A28,csk_batting!$B:$N,COLUMN(V26)-11,FALSE),"")</f>
        <v>0</v>
      </c>
      <c r="W28" s="1">
        <f>IFERROR(VLOOKUP($A28,csk_batting!$B:$N,COLUMN(W26)-11,FALSE),"")</f>
        <v>1</v>
      </c>
      <c r="X28" s="4">
        <f>IFERROR(VLOOKUP($A28,csk_batting!$B:$N,COLUMN(X26)-11,FALSE),"")</f>
        <v>1</v>
      </c>
      <c r="Y28" s="3" t="str">
        <f>IFERROR(VLOOKUP($A28,csk_bowling!$B:$M,COLUMN(Y26)-23,FALSE),"")</f>
        <v/>
      </c>
      <c r="Z28" s="1" t="str">
        <f>IFERROR(VLOOKUP($A28,csk_bowling!$B:$M,COLUMN(Z26)-23,FALSE),"")</f>
        <v/>
      </c>
      <c r="AA28" s="1" t="str">
        <f>IFERROR(VLOOKUP($A28,csk_bowling!$B:$M,COLUMN(AA26)-23,FALSE),"")</f>
        <v/>
      </c>
      <c r="AB28" s="1" t="str">
        <f>IFERROR(VLOOKUP($A28,csk_bowling!$B:$M,COLUMN(AB26)-23,FALSE),"")</f>
        <v/>
      </c>
      <c r="AC28" s="1" t="str">
        <f>IFERROR(VLOOKUP($A28,csk_bowling!$B:$M,COLUMN(AC26)-23,FALSE),"")</f>
        <v/>
      </c>
      <c r="AD28" s="1" t="str">
        <f>IFERROR(VLOOKUP($A28,csk_bowling!$B:$M,COLUMN(AD26)-23,FALSE),"")</f>
        <v/>
      </c>
      <c r="AE28" s="1" t="str">
        <f>IFERROR(VLOOKUP($A28,csk_bowling!$B:$M,COLUMN(AE26)-23,FALSE),"")</f>
        <v/>
      </c>
      <c r="AF28" s="1" t="str">
        <f>IFERROR(VLOOKUP($A28,csk_bowling!$B:$M,COLUMN(AF26)-23,FALSE),"")</f>
        <v/>
      </c>
      <c r="AG28" s="1" t="str">
        <f>IFERROR(VLOOKUP($A28,csk_bowling!$B:$M,COLUMN(AG26)-23,FALSE),"")</f>
        <v/>
      </c>
      <c r="AH28" s="1" t="str">
        <f>IFERROR(VLOOKUP($A28,csk_bowling!$B:$M,COLUMN(AH26)-23,FALSE),"")</f>
        <v/>
      </c>
      <c r="AI28" s="1" t="str">
        <f>IFERROR(VLOOKUP($A28,csk_bowling!$B:$M,COLUMN(AI26)-23,FALSE),"")</f>
        <v/>
      </c>
      <c r="AJ28" s="23">
        <f t="shared" si="0"/>
        <v>4</v>
      </c>
      <c r="AK28" s="22">
        <f t="shared" si="1"/>
        <v>0</v>
      </c>
      <c r="AL28" s="22">
        <f t="shared" si="2"/>
        <v>0</v>
      </c>
      <c r="AM28" s="22">
        <f t="shared" si="3"/>
        <v>4</v>
      </c>
      <c r="AN28" s="22">
        <f t="shared" si="4"/>
        <v>4</v>
      </c>
      <c r="AO28" s="29">
        <f t="shared" si="5"/>
        <v>14</v>
      </c>
      <c r="AP28" s="20">
        <f t="shared" si="6"/>
        <v>20</v>
      </c>
      <c r="AQ28" s="49">
        <f t="shared" si="7"/>
        <v>3</v>
      </c>
      <c r="AR28" s="49" t="str">
        <f t="shared" si="8"/>
        <v>Jamie Overton</v>
      </c>
    </row>
    <row r="29" spans="1:44" ht="12.75" thickBot="1" x14ac:dyDescent="0.25">
      <c r="A29" s="5" t="s">
        <v>385</v>
      </c>
      <c r="B29" s="6" t="s">
        <v>247</v>
      </c>
      <c r="C29" s="7"/>
      <c r="D29" s="5">
        <f>IFERROR(VLOOKUP($A29,csk_mvp!$B:$K,COLUMN(D28)-2,FALSE),"")</f>
        <v>16.5</v>
      </c>
      <c r="E29" s="6">
        <f>IFERROR(VLOOKUP($A29,csk_mvp!$B:$K,COLUMN(E28)-2,FALSE),"")</f>
        <v>2</v>
      </c>
      <c r="F29" s="6">
        <f>IFERROR(VLOOKUP($A29,csk_mvp!$B:$K,COLUMN(F28)-2,FALSE),"")</f>
        <v>0</v>
      </c>
      <c r="G29" s="6">
        <f>IFERROR(VLOOKUP($A29,csk_mvp!$B:$K,COLUMN(G28)-2,FALSE),"")</f>
        <v>0</v>
      </c>
      <c r="H29" s="6">
        <f>IFERROR(VLOOKUP($A29,csk_mvp!$B:$K,COLUMN(H28)-2,FALSE),"")</f>
        <v>1</v>
      </c>
      <c r="I29" s="6">
        <f>IFERROR(VLOOKUP($A29,csk_mvp!$B:$K,COLUMN(I28)-2,FALSE),"")</f>
        <v>4</v>
      </c>
      <c r="J29" s="6">
        <f>IFERROR(VLOOKUP($A29,csk_mvp!$B:$K,COLUMN(J28)-2,FALSE),"")</f>
        <v>0</v>
      </c>
      <c r="K29" s="6">
        <f>IFERROR(VLOOKUP($A29,csk_mvp!$B:$K,COLUMN(K28)-2,FALSE),"")</f>
        <v>0</v>
      </c>
      <c r="L29" s="7">
        <f>IFERROR(VLOOKUP($A29,csk_mvp!$B:$K,COLUMN(L28)-2,FALSE),"")</f>
        <v>0</v>
      </c>
      <c r="M29" s="5">
        <f>IFERROR(VLOOKUP($A29,csk_batting!$B:$N,COLUMN(M28)-11,FALSE),"")</f>
        <v>31</v>
      </c>
      <c r="N29" s="6">
        <f>IFERROR(VLOOKUP($A29,csk_batting!$B:$N,COLUMN(N28)-11,FALSE),"")</f>
        <v>2</v>
      </c>
      <c r="O29" s="6">
        <f>IFERROR(VLOOKUP($A29,csk_batting!$B:$N,COLUMN(O28)-11,FALSE),"")</f>
        <v>2</v>
      </c>
      <c r="P29" s="6">
        <f>IFERROR(VLOOKUP($A29,csk_batting!$B:$N,COLUMN(P28)-11,FALSE),"")</f>
        <v>0</v>
      </c>
      <c r="Q29" s="6">
        <f>IFERROR(VLOOKUP($A29,csk_batting!$B:$N,COLUMN(Q28)-11,FALSE),"")</f>
        <v>31</v>
      </c>
      <c r="R29" s="6">
        <f>IFERROR(VLOOKUP($A29,csk_batting!$B:$N,COLUMN(R28)-11,FALSE),"")</f>
        <v>15.5</v>
      </c>
      <c r="S29" s="6">
        <f>IFERROR(VLOOKUP($A29,csk_batting!$B:$N,COLUMN(S28)-11,FALSE),"")</f>
        <v>13</v>
      </c>
      <c r="T29" s="6">
        <f>IFERROR(VLOOKUP($A29,csk_batting!$B:$N,COLUMN(T28)-11,FALSE),"")</f>
        <v>238.46</v>
      </c>
      <c r="U29" s="6">
        <f>IFERROR(VLOOKUP($A29,csk_batting!$B:$N,COLUMN(U28)-11,FALSE),"")</f>
        <v>0</v>
      </c>
      <c r="V29" s="6">
        <f>IFERROR(VLOOKUP($A29,csk_batting!$B:$N,COLUMN(V28)-11,FALSE),"")</f>
        <v>0</v>
      </c>
      <c r="W29" s="6">
        <f>IFERROR(VLOOKUP($A29,csk_batting!$B:$N,COLUMN(W28)-11,FALSE),"")</f>
        <v>1</v>
      </c>
      <c r="X29" s="7">
        <f>IFERROR(VLOOKUP($A29,csk_batting!$B:$N,COLUMN(X28)-11,FALSE),"")</f>
        <v>4</v>
      </c>
      <c r="Y29" s="5" t="str">
        <f>IFERROR(VLOOKUP($A29,csk_bowling!$B:$M,COLUMN(Y28)-23,FALSE),"")</f>
        <v/>
      </c>
      <c r="Z29" s="6" t="str">
        <f>IFERROR(VLOOKUP($A29,csk_bowling!$B:$M,COLUMN(Z28)-23,FALSE),"")</f>
        <v/>
      </c>
      <c r="AA29" s="6" t="str">
        <f>IFERROR(VLOOKUP($A29,csk_bowling!$B:$M,COLUMN(AA28)-23,FALSE),"")</f>
        <v/>
      </c>
      <c r="AB29" s="6" t="str">
        <f>IFERROR(VLOOKUP($A29,csk_bowling!$B:$M,COLUMN(AB28)-23,FALSE),"")</f>
        <v/>
      </c>
      <c r="AC29" s="6" t="str">
        <f>IFERROR(VLOOKUP($A29,csk_bowling!$B:$M,COLUMN(AC28)-23,FALSE),"")</f>
        <v/>
      </c>
      <c r="AD29" s="6" t="str">
        <f>IFERROR(VLOOKUP($A29,csk_bowling!$B:$M,COLUMN(AD28)-23,FALSE),"")</f>
        <v/>
      </c>
      <c r="AE29" s="6" t="str">
        <f>IFERROR(VLOOKUP($A29,csk_bowling!$B:$M,COLUMN(AE28)-23,FALSE),"")</f>
        <v/>
      </c>
      <c r="AF29" s="6" t="str">
        <f>IFERROR(VLOOKUP($A29,csk_bowling!$B:$M,COLUMN(AF28)-23,FALSE),"")</f>
        <v/>
      </c>
      <c r="AG29" s="6" t="str">
        <f>IFERROR(VLOOKUP($A29,csk_bowling!$B:$M,COLUMN(AG28)-23,FALSE),"")</f>
        <v/>
      </c>
      <c r="AH29" s="6" t="str">
        <f>IFERROR(VLOOKUP($A29,csk_bowling!$B:$M,COLUMN(AH28)-23,FALSE),"")</f>
        <v/>
      </c>
      <c r="AI29" s="6" t="str">
        <f>IFERROR(VLOOKUP($A29,csk_bowling!$B:$M,COLUMN(AI28)-23,FALSE),"")</f>
        <v/>
      </c>
      <c r="AJ29" s="24">
        <f t="shared" si="0"/>
        <v>0</v>
      </c>
      <c r="AK29" s="25">
        <f t="shared" si="1"/>
        <v>0</v>
      </c>
      <c r="AL29" s="25">
        <f t="shared" si="2"/>
        <v>0</v>
      </c>
      <c r="AM29" s="25">
        <f t="shared" si="3"/>
        <v>0</v>
      </c>
      <c r="AN29" s="25">
        <f t="shared" si="4"/>
        <v>0</v>
      </c>
      <c r="AO29" s="30">
        <f t="shared" si="5"/>
        <v>15.333333333333334</v>
      </c>
      <c r="AP29" s="21">
        <f t="shared" si="6"/>
        <v>22</v>
      </c>
      <c r="AQ29" s="49">
        <f t="shared" si="7"/>
        <v>2</v>
      </c>
      <c r="AR29" s="49" t="str">
        <f t="shared" si="8"/>
        <v>Urvil Patel</v>
      </c>
    </row>
    <row r="33" spans="4:5" x14ac:dyDescent="0.2">
      <c r="D33" s="52" t="s">
        <v>208</v>
      </c>
    </row>
    <row r="34" spans="4:5" x14ac:dyDescent="0.2">
      <c r="D34" s="51" t="s">
        <v>209</v>
      </c>
      <c r="E34" s="51">
        <f>SUM(D2:L29)-SUM(csk_mvp!C:K)</f>
        <v>0</v>
      </c>
    </row>
    <row r="35" spans="4:5" x14ac:dyDescent="0.2">
      <c r="D35" s="51" t="s">
        <v>210</v>
      </c>
      <c r="E35" s="51">
        <f>SUM(M2:X29)-SUM(csk_batting!C2:N100)</f>
        <v>0</v>
      </c>
    </row>
    <row r="36" spans="4:5" x14ac:dyDescent="0.2">
      <c r="D36" s="51" t="s">
        <v>211</v>
      </c>
      <c r="E36" s="51">
        <f>SUM(Y2:AI29)-SUM(csk_bowling!C:M)</f>
        <v>0</v>
      </c>
    </row>
  </sheetData>
  <conditionalFormatting sqref="D2:D29">
    <cfRule type="containsBlanks" dxfId="470" priority="16">
      <formula>LEN(TRIM(D2))=0</formula>
    </cfRule>
  </conditionalFormatting>
  <conditionalFormatting sqref="E34:E36">
    <cfRule type="cellIs" dxfId="469" priority="4" operator="notEqual">
      <formula>0</formula>
    </cfRule>
  </conditionalFormatting>
  <conditionalFormatting sqref="J2:J29">
    <cfRule type="colorScale" priority="15">
      <colorScale>
        <cfvo type="min"/>
        <cfvo type="max"/>
        <color rgb="FFFCFCFF"/>
        <color rgb="FF63BE7B"/>
      </colorScale>
    </cfRule>
  </conditionalFormatting>
  <conditionalFormatting sqref="K2:K29">
    <cfRule type="cellIs" dxfId="468" priority="12" operator="greaterThanOrEqual">
      <formula>1</formula>
    </cfRule>
  </conditionalFormatting>
  <conditionalFormatting sqref="M2:M29">
    <cfRule type="colorScale" priority="14">
      <colorScale>
        <cfvo type="min"/>
        <cfvo type="max"/>
        <color rgb="FFFCFCFF"/>
        <color rgb="FF63BE7B"/>
      </colorScale>
    </cfRule>
  </conditionalFormatting>
  <conditionalFormatting sqref="Y2:Y29">
    <cfRule type="colorScale" priority="13">
      <colorScale>
        <cfvo type="min"/>
        <cfvo type="max"/>
        <color rgb="FFFCFCFF"/>
        <color rgb="FF63BE7B"/>
      </colorScale>
    </cfRule>
  </conditionalFormatting>
  <conditionalFormatting sqref="AJ2:AJ29">
    <cfRule type="colorScale" priority="11">
      <colorScale>
        <cfvo type="min"/>
        <cfvo type="max"/>
        <color rgb="FFFCFCFF"/>
        <color rgb="FF63BE7B"/>
      </colorScale>
    </cfRule>
  </conditionalFormatting>
  <conditionalFormatting sqref="AK2:AK29">
    <cfRule type="colorScale" priority="10">
      <colorScale>
        <cfvo type="min"/>
        <cfvo type="max"/>
        <color rgb="FFFCFCFF"/>
        <color rgb="FF63BE7B"/>
      </colorScale>
    </cfRule>
  </conditionalFormatting>
  <conditionalFormatting sqref="AL2:AL29">
    <cfRule type="colorScale" priority="9">
      <colorScale>
        <cfvo type="min"/>
        <cfvo type="max"/>
        <color rgb="FFFCFCFF"/>
        <color rgb="FF63BE7B"/>
      </colorScale>
    </cfRule>
  </conditionalFormatting>
  <conditionalFormatting sqref="AM2:AM29">
    <cfRule type="colorScale" priority="8">
      <colorScale>
        <cfvo type="min"/>
        <cfvo type="max"/>
        <color rgb="FFFCFCFF"/>
        <color rgb="FF63BE7B"/>
      </colorScale>
    </cfRule>
  </conditionalFormatting>
  <conditionalFormatting sqref="AN2:AN29">
    <cfRule type="colorScale" priority="3">
      <colorScale>
        <cfvo type="min"/>
        <cfvo type="max"/>
        <color rgb="FFFCFCFF"/>
        <color rgb="FF63BE7B"/>
      </colorScale>
    </cfRule>
  </conditionalFormatting>
  <conditionalFormatting sqref="AO2:AO29">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9">
    <cfRule type="iconSet" priority="5">
      <iconSet iconSet="3Symbols2" reverse="1">
        <cfvo type="percent" val="0"/>
        <cfvo type="num" val="5"/>
        <cfvo type="num" val="8"/>
      </iconSet>
    </cfRule>
  </conditionalFormatting>
  <conditionalFormatting sqref="AQ2:AQ29">
    <cfRule type="dataBar" priority="1">
      <dataBar>
        <cfvo type="min"/>
        <cfvo type="max"/>
        <color rgb="FF638EC6"/>
      </dataBar>
      <extLst>
        <ext xmlns:x14="http://schemas.microsoft.com/office/spreadsheetml/2009/9/main" uri="{B025F937-C7B1-47D3-B67F-A62EFF666E3E}">
          <x14:id>{4B7D9F2E-3566-4DC0-BDE1-EF91039C2549}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B7D9F2E-3566-4DC0-BDE1-EF91039C2549}">
            <x14:dataBar minLength="0" maxLength="100" border="1" negativeBarBorderColorSameAsPositive="0">
              <x14:cfvo type="autoMin"/>
              <x14:cfvo type="autoMax"/>
              <x14:borderColor rgb="FF638EC6"/>
              <x14:negativeFillColor rgb="FFFF0000"/>
              <x14:negativeBorderColor rgb="FFFF0000"/>
              <x14:axisColor rgb="FF000000"/>
            </x14:dataBar>
          </x14:cfRule>
          <xm:sqref>AQ2:AQ29</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F7E0-E4A5-444D-9A6D-3A12E99ECEE9}">
  <dimension ref="A1:K17"/>
  <sheetViews>
    <sheetView workbookViewId="0">
      <selection activeCell="A2" sqref="A2"/>
    </sheetView>
  </sheetViews>
  <sheetFormatPr defaultRowHeight="12" x14ac:dyDescent="0.2"/>
  <cols>
    <col min="1" max="1" width="3.85546875" style="1" bestFit="1" customWidth="1"/>
    <col min="2" max="2" width="16.8554687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3</v>
      </c>
      <c r="B2" s="1" t="s">
        <v>124</v>
      </c>
      <c r="C2" s="1">
        <v>267.5</v>
      </c>
      <c r="D2" s="1">
        <v>13</v>
      </c>
      <c r="E2" s="1">
        <v>0</v>
      </c>
      <c r="F2" s="1">
        <v>0</v>
      </c>
      <c r="G2" s="1">
        <v>72</v>
      </c>
      <c r="H2" s="1">
        <v>20</v>
      </c>
      <c r="I2" s="1">
        <v>7</v>
      </c>
      <c r="J2" s="1">
        <v>0</v>
      </c>
      <c r="K2" s="1">
        <v>0</v>
      </c>
    </row>
    <row r="3" spans="1:11" x14ac:dyDescent="0.2">
      <c r="A3" s="1">
        <v>5</v>
      </c>
      <c r="B3" s="1" t="s">
        <v>98</v>
      </c>
      <c r="C3" s="1">
        <v>250.5</v>
      </c>
      <c r="D3" s="1">
        <v>13</v>
      </c>
      <c r="E3" s="1">
        <v>0</v>
      </c>
      <c r="F3" s="1">
        <v>0</v>
      </c>
      <c r="G3" s="1">
        <v>61</v>
      </c>
      <c r="H3" s="1">
        <v>23</v>
      </c>
      <c r="I3" s="1">
        <v>7</v>
      </c>
      <c r="J3" s="1">
        <v>0</v>
      </c>
      <c r="K3" s="1">
        <v>0</v>
      </c>
    </row>
    <row r="4" spans="1:11" x14ac:dyDescent="0.2">
      <c r="A4" s="1">
        <v>7</v>
      </c>
      <c r="B4" s="1" t="s">
        <v>97</v>
      </c>
      <c r="C4" s="1">
        <v>238</v>
      </c>
      <c r="D4" s="1">
        <v>13</v>
      </c>
      <c r="E4" s="1">
        <v>0</v>
      </c>
      <c r="F4" s="1">
        <v>0</v>
      </c>
      <c r="G4" s="1">
        <v>52</v>
      </c>
      <c r="H4" s="1">
        <v>24</v>
      </c>
      <c r="I4" s="1">
        <v>7</v>
      </c>
      <c r="J4" s="1">
        <v>1.5</v>
      </c>
      <c r="K4" s="1">
        <v>2</v>
      </c>
    </row>
    <row r="5" spans="1:11" x14ac:dyDescent="0.2">
      <c r="A5" s="1">
        <v>15</v>
      </c>
      <c r="B5" s="1" t="s">
        <v>96</v>
      </c>
      <c r="C5" s="1">
        <v>210</v>
      </c>
      <c r="D5" s="1">
        <v>13</v>
      </c>
      <c r="E5" s="1">
        <v>21</v>
      </c>
      <c r="F5" s="1">
        <v>124</v>
      </c>
      <c r="G5" s="1">
        <v>0</v>
      </c>
      <c r="H5" s="1">
        <v>0</v>
      </c>
      <c r="I5" s="1">
        <v>5</v>
      </c>
      <c r="J5" s="1">
        <v>0</v>
      </c>
      <c r="K5" s="1">
        <v>0</v>
      </c>
    </row>
    <row r="6" spans="1:11" x14ac:dyDescent="0.2">
      <c r="A6" s="1">
        <v>19</v>
      </c>
      <c r="B6" s="1" t="s">
        <v>95</v>
      </c>
      <c r="C6" s="1">
        <v>197.5</v>
      </c>
      <c r="D6" s="1">
        <v>13</v>
      </c>
      <c r="E6" s="1">
        <v>15</v>
      </c>
      <c r="F6" s="1">
        <v>135</v>
      </c>
      <c r="G6" s="1">
        <v>0</v>
      </c>
      <c r="H6" s="1">
        <v>0</v>
      </c>
      <c r="I6" s="1">
        <v>4</v>
      </c>
      <c r="J6" s="1">
        <v>0</v>
      </c>
      <c r="K6" s="1">
        <v>0</v>
      </c>
    </row>
    <row r="7" spans="1:11" x14ac:dyDescent="0.2">
      <c r="A7" s="1">
        <v>51</v>
      </c>
      <c r="B7" s="1" t="s">
        <v>99</v>
      </c>
      <c r="C7" s="1">
        <v>136.5</v>
      </c>
      <c r="D7" s="1">
        <v>13</v>
      </c>
      <c r="E7" s="1">
        <v>16</v>
      </c>
      <c r="F7" s="1">
        <v>68</v>
      </c>
      <c r="G7" s="1">
        <v>0</v>
      </c>
      <c r="H7" s="1">
        <v>0</v>
      </c>
      <c r="I7" s="1">
        <v>5</v>
      </c>
      <c r="J7" s="1">
        <v>0</v>
      </c>
      <c r="K7" s="1">
        <v>0</v>
      </c>
    </row>
    <row r="8" spans="1:11" x14ac:dyDescent="0.2">
      <c r="A8" s="1">
        <v>58</v>
      </c>
      <c r="B8" s="1" t="s">
        <v>100</v>
      </c>
      <c r="C8" s="1">
        <v>129</v>
      </c>
      <c r="D8" s="1">
        <v>13</v>
      </c>
      <c r="E8" s="1">
        <v>8</v>
      </c>
      <c r="F8" s="1">
        <v>80</v>
      </c>
      <c r="G8" s="1">
        <v>1</v>
      </c>
      <c r="H8" s="1">
        <v>2</v>
      </c>
      <c r="I8" s="1">
        <v>4</v>
      </c>
      <c r="J8" s="1">
        <v>1.5</v>
      </c>
      <c r="K8" s="1">
        <v>0</v>
      </c>
    </row>
    <row r="9" spans="1:11" x14ac:dyDescent="0.2">
      <c r="A9" s="1">
        <v>74</v>
      </c>
      <c r="B9" s="1" t="s">
        <v>101</v>
      </c>
      <c r="C9" s="1">
        <v>110.5</v>
      </c>
      <c r="D9" s="1">
        <v>11</v>
      </c>
      <c r="E9" s="1">
        <v>0</v>
      </c>
      <c r="F9" s="1">
        <v>0</v>
      </c>
      <c r="G9" s="1">
        <v>18</v>
      </c>
      <c r="H9" s="1">
        <v>18</v>
      </c>
      <c r="I9" s="1">
        <v>1</v>
      </c>
      <c r="J9" s="1">
        <v>0</v>
      </c>
      <c r="K9" s="1">
        <v>0</v>
      </c>
    </row>
    <row r="10" spans="1:11" x14ac:dyDescent="0.2">
      <c r="A10" s="1">
        <v>97</v>
      </c>
      <c r="B10" s="1" t="s">
        <v>103</v>
      </c>
      <c r="C10" s="1">
        <v>79</v>
      </c>
      <c r="D10" s="1">
        <v>8</v>
      </c>
      <c r="E10" s="1">
        <v>6</v>
      </c>
      <c r="F10" s="1">
        <v>48</v>
      </c>
      <c r="G10" s="1">
        <v>0</v>
      </c>
      <c r="H10" s="1">
        <v>0</v>
      </c>
      <c r="I10" s="1">
        <v>4</v>
      </c>
      <c r="J10" s="1">
        <v>0</v>
      </c>
      <c r="K10" s="1">
        <v>0</v>
      </c>
    </row>
    <row r="11" spans="1:11" x14ac:dyDescent="0.2">
      <c r="A11" s="1">
        <v>99</v>
      </c>
      <c r="B11" s="1" t="s">
        <v>104</v>
      </c>
      <c r="C11" s="1">
        <v>75</v>
      </c>
      <c r="D11" s="1">
        <v>13</v>
      </c>
      <c r="E11" s="1">
        <v>0</v>
      </c>
      <c r="F11" s="1">
        <v>0</v>
      </c>
      <c r="G11" s="1">
        <v>11</v>
      </c>
      <c r="H11" s="1">
        <v>10</v>
      </c>
      <c r="I11" s="1">
        <v>5</v>
      </c>
      <c r="J11" s="1">
        <v>0</v>
      </c>
      <c r="K11" s="1">
        <v>0</v>
      </c>
    </row>
    <row r="12" spans="1:11" x14ac:dyDescent="0.2">
      <c r="A12" s="1">
        <v>117</v>
      </c>
      <c r="B12" s="1" t="s">
        <v>107</v>
      </c>
      <c r="C12" s="1">
        <v>54</v>
      </c>
      <c r="D12" s="1">
        <v>7</v>
      </c>
      <c r="E12" s="1">
        <v>4</v>
      </c>
      <c r="F12" s="1">
        <v>35</v>
      </c>
      <c r="G12" s="1">
        <v>0</v>
      </c>
      <c r="H12" s="1">
        <v>0</v>
      </c>
      <c r="I12" s="1">
        <v>2</v>
      </c>
      <c r="J12" s="1">
        <v>0</v>
      </c>
      <c r="K12" s="1">
        <v>0</v>
      </c>
    </row>
    <row r="13" spans="1:11" x14ac:dyDescent="0.2">
      <c r="A13" s="1">
        <v>121</v>
      </c>
      <c r="B13" s="1" t="s">
        <v>102</v>
      </c>
      <c r="C13" s="1">
        <v>52.5</v>
      </c>
      <c r="D13" s="1">
        <v>5</v>
      </c>
      <c r="E13" s="1">
        <v>2</v>
      </c>
      <c r="F13" s="1">
        <v>14</v>
      </c>
      <c r="G13" s="1">
        <v>5</v>
      </c>
      <c r="H13" s="1">
        <v>4</v>
      </c>
      <c r="I13" s="1">
        <v>2</v>
      </c>
      <c r="J13" s="1">
        <v>0</v>
      </c>
      <c r="K13" s="1">
        <v>0</v>
      </c>
    </row>
    <row r="14" spans="1:11" x14ac:dyDescent="0.2">
      <c r="A14" s="1">
        <v>130</v>
      </c>
      <c r="B14" s="1" t="s">
        <v>106</v>
      </c>
      <c r="C14" s="1">
        <v>41</v>
      </c>
      <c r="D14" s="1">
        <v>13</v>
      </c>
      <c r="E14" s="1">
        <v>0</v>
      </c>
      <c r="F14" s="1">
        <v>0</v>
      </c>
      <c r="G14" s="1">
        <v>4</v>
      </c>
      <c r="H14" s="1">
        <v>6</v>
      </c>
      <c r="I14" s="1">
        <v>4</v>
      </c>
      <c r="J14" s="1">
        <v>0</v>
      </c>
      <c r="K14" s="1">
        <v>0</v>
      </c>
    </row>
    <row r="15" spans="1:11" x14ac:dyDescent="0.2">
      <c r="A15" s="1">
        <v>139</v>
      </c>
      <c r="B15" s="1" t="s">
        <v>105</v>
      </c>
      <c r="C15" s="1">
        <v>34.5</v>
      </c>
      <c r="D15" s="1">
        <v>4</v>
      </c>
      <c r="E15" s="1">
        <v>2</v>
      </c>
      <c r="F15" s="1">
        <v>24</v>
      </c>
      <c r="G15" s="1">
        <v>0</v>
      </c>
      <c r="H15" s="1">
        <v>1</v>
      </c>
      <c r="I15" s="1">
        <v>0</v>
      </c>
      <c r="J15" s="1">
        <v>0</v>
      </c>
      <c r="K15" s="1">
        <v>0</v>
      </c>
    </row>
    <row r="16" spans="1:11" x14ac:dyDescent="0.2">
      <c r="A16" s="1">
        <v>152</v>
      </c>
      <c r="B16" s="1" t="s">
        <v>141</v>
      </c>
      <c r="C16" s="1">
        <v>24</v>
      </c>
      <c r="D16" s="1">
        <v>2</v>
      </c>
      <c r="E16" s="1">
        <v>2</v>
      </c>
      <c r="F16" s="1">
        <v>11</v>
      </c>
      <c r="G16" s="1">
        <v>1</v>
      </c>
      <c r="H16" s="1">
        <v>1</v>
      </c>
      <c r="I16" s="1">
        <v>0</v>
      </c>
      <c r="J16" s="1">
        <v>0</v>
      </c>
      <c r="K16" s="1">
        <v>0</v>
      </c>
    </row>
    <row r="17" spans="1:11" x14ac:dyDescent="0.2">
      <c r="A17" s="1">
        <v>172</v>
      </c>
      <c r="B17" s="1" t="s">
        <v>108</v>
      </c>
      <c r="C17" s="1">
        <v>10</v>
      </c>
      <c r="D17" s="1">
        <v>1</v>
      </c>
      <c r="E17" s="1">
        <v>1</v>
      </c>
      <c r="F17" s="1">
        <v>4</v>
      </c>
      <c r="G17" s="1">
        <v>0</v>
      </c>
      <c r="H17" s="1">
        <v>0</v>
      </c>
      <c r="I17" s="1">
        <v>1</v>
      </c>
      <c r="J17" s="1">
        <v>0</v>
      </c>
      <c r="K17" s="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0CD8-5F12-436D-827B-B2D1FD841E52}">
  <dimension ref="A1:N13"/>
  <sheetViews>
    <sheetView workbookViewId="0">
      <selection activeCell="A2" sqref="A2"/>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v>
      </c>
      <c r="B2" s="1" t="s">
        <v>124</v>
      </c>
      <c r="C2" s="1">
        <v>638</v>
      </c>
      <c r="D2" s="1">
        <v>13</v>
      </c>
      <c r="E2" s="1">
        <v>13</v>
      </c>
      <c r="F2" s="1">
        <v>1</v>
      </c>
      <c r="G2" s="1" t="s">
        <v>397</v>
      </c>
      <c r="H2" s="1">
        <v>53.17</v>
      </c>
      <c r="I2" s="1">
        <v>409</v>
      </c>
      <c r="J2" s="1">
        <v>155.99</v>
      </c>
      <c r="K2" s="1">
        <v>1</v>
      </c>
      <c r="L2" s="1">
        <v>5</v>
      </c>
      <c r="M2" s="1">
        <v>72</v>
      </c>
      <c r="N2" s="1">
        <v>20</v>
      </c>
    </row>
    <row r="3" spans="1:14" x14ac:dyDescent="0.2">
      <c r="A3" s="1">
        <v>2</v>
      </c>
      <c r="B3" s="1" t="s">
        <v>98</v>
      </c>
      <c r="C3" s="1">
        <v>636</v>
      </c>
      <c r="D3" s="1">
        <v>13</v>
      </c>
      <c r="E3" s="1">
        <v>13</v>
      </c>
      <c r="F3" s="1">
        <v>2</v>
      </c>
      <c r="G3" s="1" t="s">
        <v>398</v>
      </c>
      <c r="H3" s="1">
        <v>57.82</v>
      </c>
      <c r="I3" s="1">
        <v>406</v>
      </c>
      <c r="J3" s="1">
        <v>156.65</v>
      </c>
      <c r="K3" s="1">
        <v>0</v>
      </c>
      <c r="L3" s="1">
        <v>6</v>
      </c>
      <c r="M3" s="1">
        <v>61</v>
      </c>
      <c r="N3" s="1">
        <v>23</v>
      </c>
    </row>
    <row r="4" spans="1:14" x14ac:dyDescent="0.2">
      <c r="A4" s="1">
        <v>7</v>
      </c>
      <c r="B4" s="1" t="s">
        <v>97</v>
      </c>
      <c r="C4" s="1">
        <v>533</v>
      </c>
      <c r="D4" s="1">
        <v>13</v>
      </c>
      <c r="E4" s="1">
        <v>12</v>
      </c>
      <c r="F4" s="1">
        <v>4</v>
      </c>
      <c r="G4" s="1" t="s">
        <v>60</v>
      </c>
      <c r="H4" s="1">
        <v>66.63</v>
      </c>
      <c r="I4" s="1">
        <v>323</v>
      </c>
      <c r="J4" s="1">
        <v>165.01</v>
      </c>
      <c r="K4" s="1">
        <v>0</v>
      </c>
      <c r="L4" s="1">
        <v>5</v>
      </c>
      <c r="M4" s="1">
        <v>52</v>
      </c>
      <c r="N4" s="1">
        <v>24</v>
      </c>
    </row>
    <row r="5" spans="1:14" x14ac:dyDescent="0.2">
      <c r="A5" s="1">
        <v>34</v>
      </c>
      <c r="B5" s="1" t="s">
        <v>101</v>
      </c>
      <c r="C5" s="1">
        <v>267</v>
      </c>
      <c r="D5" s="1">
        <v>11</v>
      </c>
      <c r="E5" s="1">
        <v>9</v>
      </c>
      <c r="F5" s="1">
        <v>2</v>
      </c>
      <c r="G5" s="1">
        <v>46</v>
      </c>
      <c r="H5" s="1">
        <v>38.14</v>
      </c>
      <c r="I5" s="1">
        <v>166</v>
      </c>
      <c r="J5" s="1">
        <v>160.84</v>
      </c>
      <c r="K5" s="1">
        <v>0</v>
      </c>
      <c r="L5" s="1">
        <v>0</v>
      </c>
      <c r="M5" s="1">
        <v>18</v>
      </c>
      <c r="N5" s="1">
        <v>18</v>
      </c>
    </row>
    <row r="6" spans="1:14" x14ac:dyDescent="0.2">
      <c r="A6" s="1">
        <v>61</v>
      </c>
      <c r="B6" s="1" t="s">
        <v>104</v>
      </c>
      <c r="C6" s="1">
        <v>147</v>
      </c>
      <c r="D6" s="1">
        <v>13</v>
      </c>
      <c r="E6" s="1">
        <v>9</v>
      </c>
      <c r="F6" s="1">
        <v>5</v>
      </c>
      <c r="G6" s="1">
        <v>57</v>
      </c>
      <c r="H6" s="1">
        <v>36.75</v>
      </c>
      <c r="I6" s="1">
        <v>78</v>
      </c>
      <c r="J6" s="1">
        <v>188.46</v>
      </c>
      <c r="K6" s="1">
        <v>0</v>
      </c>
      <c r="L6" s="1">
        <v>1</v>
      </c>
      <c r="M6" s="1">
        <v>11</v>
      </c>
      <c r="N6" s="1">
        <v>10</v>
      </c>
    </row>
    <row r="7" spans="1:14" x14ac:dyDescent="0.2">
      <c r="A7" s="1">
        <v>75</v>
      </c>
      <c r="B7" s="1" t="s">
        <v>102</v>
      </c>
      <c r="C7" s="1">
        <v>85</v>
      </c>
      <c r="D7" s="1">
        <v>5</v>
      </c>
      <c r="E7" s="1">
        <v>4</v>
      </c>
      <c r="F7" s="1">
        <v>0</v>
      </c>
      <c r="G7" s="1">
        <v>49</v>
      </c>
      <c r="H7" s="1">
        <v>21.25</v>
      </c>
      <c r="I7" s="1">
        <v>56</v>
      </c>
      <c r="J7" s="1">
        <v>151.78</v>
      </c>
      <c r="K7" s="1">
        <v>0</v>
      </c>
      <c r="L7" s="1">
        <v>0</v>
      </c>
      <c r="M7" s="1">
        <v>5</v>
      </c>
      <c r="N7" s="1">
        <v>4</v>
      </c>
    </row>
    <row r="8" spans="1:14" x14ac:dyDescent="0.2">
      <c r="A8" s="1">
        <v>80</v>
      </c>
      <c r="B8" s="1" t="s">
        <v>106</v>
      </c>
      <c r="C8" s="1">
        <v>69</v>
      </c>
      <c r="D8" s="1">
        <v>13</v>
      </c>
      <c r="E8" s="1">
        <v>10</v>
      </c>
      <c r="F8" s="1">
        <v>3</v>
      </c>
      <c r="G8" s="1" t="s">
        <v>126</v>
      </c>
      <c r="H8" s="1">
        <v>9.86</v>
      </c>
      <c r="I8" s="1">
        <v>38</v>
      </c>
      <c r="J8" s="1">
        <v>181.57</v>
      </c>
      <c r="K8" s="1">
        <v>0</v>
      </c>
      <c r="L8" s="1">
        <v>0</v>
      </c>
      <c r="M8" s="1">
        <v>4</v>
      </c>
      <c r="N8" s="1">
        <v>6</v>
      </c>
    </row>
    <row r="9" spans="1:14" x14ac:dyDescent="0.2">
      <c r="A9" s="1">
        <v>98</v>
      </c>
      <c r="B9" s="1" t="s">
        <v>100</v>
      </c>
      <c r="C9" s="1">
        <v>28</v>
      </c>
      <c r="D9" s="1">
        <v>13</v>
      </c>
      <c r="E9" s="1">
        <v>6</v>
      </c>
      <c r="F9" s="1">
        <v>2</v>
      </c>
      <c r="G9" s="1">
        <v>12</v>
      </c>
      <c r="H9" s="1">
        <v>7</v>
      </c>
      <c r="I9" s="1">
        <v>18</v>
      </c>
      <c r="J9" s="1">
        <v>155.55000000000001</v>
      </c>
      <c r="K9" s="1">
        <v>0</v>
      </c>
      <c r="L9" s="1">
        <v>0</v>
      </c>
      <c r="M9" s="1">
        <v>1</v>
      </c>
      <c r="N9" s="1">
        <v>2</v>
      </c>
    </row>
    <row r="10" spans="1:14" x14ac:dyDescent="0.2">
      <c r="A10" s="1">
        <v>109</v>
      </c>
      <c r="B10" s="1" t="s">
        <v>141</v>
      </c>
      <c r="C10" s="1">
        <v>12</v>
      </c>
      <c r="D10" s="1">
        <v>2</v>
      </c>
      <c r="E10" s="1">
        <v>1</v>
      </c>
      <c r="F10" s="1">
        <v>0</v>
      </c>
      <c r="G10" s="1">
        <v>12</v>
      </c>
      <c r="H10" s="1">
        <v>12</v>
      </c>
      <c r="I10" s="1">
        <v>6</v>
      </c>
      <c r="J10" s="1">
        <v>200</v>
      </c>
      <c r="K10" s="1">
        <v>0</v>
      </c>
      <c r="L10" s="1">
        <v>0</v>
      </c>
      <c r="M10" s="1">
        <v>1</v>
      </c>
      <c r="N10" s="1">
        <v>1</v>
      </c>
    </row>
    <row r="11" spans="1:14" x14ac:dyDescent="0.2">
      <c r="A11" s="1">
        <v>115</v>
      </c>
      <c r="B11" s="1" t="s">
        <v>105</v>
      </c>
      <c r="C11" s="1">
        <v>9</v>
      </c>
      <c r="D11" s="1">
        <v>4</v>
      </c>
      <c r="E11" s="1">
        <v>2</v>
      </c>
      <c r="F11" s="1">
        <v>1</v>
      </c>
      <c r="G11" s="1" t="s">
        <v>127</v>
      </c>
      <c r="H11" s="1">
        <v>9</v>
      </c>
      <c r="I11" s="1">
        <v>8</v>
      </c>
      <c r="J11" s="1">
        <v>112.5</v>
      </c>
      <c r="K11" s="1">
        <v>0</v>
      </c>
      <c r="L11" s="1">
        <v>0</v>
      </c>
      <c r="M11" s="1">
        <v>0</v>
      </c>
      <c r="N11" s="1">
        <v>1</v>
      </c>
    </row>
    <row r="12" spans="1:14" x14ac:dyDescent="0.2">
      <c r="A12" s="1">
        <v>134</v>
      </c>
      <c r="B12" s="1" t="s">
        <v>103</v>
      </c>
      <c r="C12" s="1">
        <v>3</v>
      </c>
      <c r="D12" s="1">
        <v>8</v>
      </c>
      <c r="E12" s="1">
        <v>4</v>
      </c>
      <c r="F12" s="1">
        <v>3</v>
      </c>
      <c r="G12" s="1" t="s">
        <v>51</v>
      </c>
      <c r="H12" s="1">
        <v>3</v>
      </c>
      <c r="I12" s="1">
        <v>5</v>
      </c>
      <c r="J12" s="1">
        <v>60</v>
      </c>
      <c r="K12" s="1">
        <v>0</v>
      </c>
      <c r="L12" s="1">
        <v>0</v>
      </c>
      <c r="M12" s="1">
        <v>0</v>
      </c>
      <c r="N12" s="1">
        <v>0</v>
      </c>
    </row>
    <row r="13" spans="1:14" x14ac:dyDescent="0.2">
      <c r="A13" s="1">
        <v>139</v>
      </c>
      <c r="B13" s="1" t="s">
        <v>99</v>
      </c>
      <c r="C13" s="1">
        <v>2</v>
      </c>
      <c r="D13" s="1">
        <v>13</v>
      </c>
      <c r="E13" s="1">
        <v>2</v>
      </c>
      <c r="F13" s="1">
        <v>0</v>
      </c>
      <c r="G13" s="1">
        <v>1</v>
      </c>
      <c r="H13" s="1">
        <v>1</v>
      </c>
      <c r="I13" s="1">
        <v>3</v>
      </c>
      <c r="J13" s="1">
        <v>66.66</v>
      </c>
      <c r="K13" s="1">
        <v>0</v>
      </c>
      <c r="L13" s="1">
        <v>0</v>
      </c>
      <c r="M13" s="1">
        <v>0</v>
      </c>
      <c r="N13" s="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0215-F55F-46E5-B9F7-D526838C8EAA}">
  <dimension ref="A1:M11"/>
  <sheetViews>
    <sheetView workbookViewId="0">
      <selection activeCell="A2" sqref="A2"/>
    </sheetView>
  </sheetViews>
  <sheetFormatPr defaultRowHeight="12" x14ac:dyDescent="0.2"/>
  <cols>
    <col min="1" max="1" width="3.85546875" style="1" bestFit="1" customWidth="1"/>
    <col min="2" max="2" width="16.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v>
      </c>
      <c r="B2" s="1" t="s">
        <v>96</v>
      </c>
      <c r="C2" s="1">
        <v>21</v>
      </c>
      <c r="D2" s="1">
        <v>13</v>
      </c>
      <c r="E2" s="1">
        <v>13</v>
      </c>
      <c r="F2" s="1">
        <v>51</v>
      </c>
      <c r="G2" s="1">
        <v>413</v>
      </c>
      <c r="H2" s="2" t="s">
        <v>345</v>
      </c>
      <c r="I2" s="1">
        <v>19.66</v>
      </c>
      <c r="J2" s="1">
        <v>8.09</v>
      </c>
      <c r="K2" s="1">
        <v>14.57</v>
      </c>
      <c r="L2" s="1">
        <v>1</v>
      </c>
      <c r="M2" s="1">
        <v>0</v>
      </c>
    </row>
    <row r="3" spans="1:13" x14ac:dyDescent="0.2">
      <c r="A3" s="1">
        <v>9</v>
      </c>
      <c r="B3" s="1" t="s">
        <v>99</v>
      </c>
      <c r="C3" s="1">
        <v>16</v>
      </c>
      <c r="D3" s="1">
        <v>13</v>
      </c>
      <c r="E3" s="1">
        <v>13</v>
      </c>
      <c r="F3" s="1">
        <v>36.299999999999997</v>
      </c>
      <c r="G3" s="1">
        <v>328</v>
      </c>
      <c r="H3" s="2" t="s">
        <v>380</v>
      </c>
      <c r="I3" s="1">
        <v>20.5</v>
      </c>
      <c r="J3" s="1">
        <v>8.98</v>
      </c>
      <c r="K3" s="1">
        <v>13.68</v>
      </c>
      <c r="L3" s="1">
        <v>0</v>
      </c>
      <c r="M3" s="1">
        <v>0</v>
      </c>
    </row>
    <row r="4" spans="1:13" x14ac:dyDescent="0.2">
      <c r="A4" s="1">
        <v>13</v>
      </c>
      <c r="B4" s="1" t="s">
        <v>95</v>
      </c>
      <c r="C4" s="1">
        <v>15</v>
      </c>
      <c r="D4" s="1">
        <v>13</v>
      </c>
      <c r="E4" s="1">
        <v>13</v>
      </c>
      <c r="F4" s="1">
        <v>49</v>
      </c>
      <c r="G4" s="1">
        <v>443</v>
      </c>
      <c r="H4" s="2" t="s">
        <v>379</v>
      </c>
      <c r="I4" s="1">
        <v>29.53</v>
      </c>
      <c r="J4" s="1">
        <v>9.0399999999999991</v>
      </c>
      <c r="K4" s="1">
        <v>19.600000000000001</v>
      </c>
      <c r="L4" s="1">
        <v>1</v>
      </c>
      <c r="M4" s="1">
        <v>0</v>
      </c>
    </row>
    <row r="5" spans="1:13" x14ac:dyDescent="0.2">
      <c r="A5" s="1">
        <v>40</v>
      </c>
      <c r="B5" s="1" t="s">
        <v>100</v>
      </c>
      <c r="C5" s="1">
        <v>8</v>
      </c>
      <c r="D5" s="1">
        <v>13</v>
      </c>
      <c r="E5" s="1">
        <v>13</v>
      </c>
      <c r="F5" s="1">
        <v>47</v>
      </c>
      <c r="G5" s="1">
        <v>441</v>
      </c>
      <c r="H5" s="1" t="s">
        <v>381</v>
      </c>
      <c r="I5" s="1">
        <v>55.12</v>
      </c>
      <c r="J5" s="1">
        <v>9.3800000000000008</v>
      </c>
      <c r="K5" s="1">
        <v>35.25</v>
      </c>
      <c r="L5" s="1">
        <v>0</v>
      </c>
      <c r="M5" s="1">
        <v>0</v>
      </c>
    </row>
    <row r="6" spans="1:13" x14ac:dyDescent="0.2">
      <c r="A6" s="1">
        <v>50</v>
      </c>
      <c r="B6" s="1" t="s">
        <v>103</v>
      </c>
      <c r="C6" s="1">
        <v>6</v>
      </c>
      <c r="D6" s="1">
        <v>8</v>
      </c>
      <c r="E6" s="1">
        <v>8</v>
      </c>
      <c r="F6" s="1">
        <v>19</v>
      </c>
      <c r="G6" s="1">
        <v>175</v>
      </c>
      <c r="H6" s="2">
        <v>45839</v>
      </c>
      <c r="I6" s="1">
        <v>29.16</v>
      </c>
      <c r="J6" s="1">
        <v>9.2100000000000009</v>
      </c>
      <c r="K6" s="1">
        <v>19</v>
      </c>
      <c r="L6" s="1">
        <v>0</v>
      </c>
      <c r="M6" s="1">
        <v>0</v>
      </c>
    </row>
    <row r="7" spans="1:13" x14ac:dyDescent="0.2">
      <c r="A7" s="1">
        <v>63</v>
      </c>
      <c r="B7" s="1" t="s">
        <v>107</v>
      </c>
      <c r="C7" s="1">
        <v>4</v>
      </c>
      <c r="D7" s="1">
        <v>7</v>
      </c>
      <c r="E7" s="1">
        <v>7</v>
      </c>
      <c r="F7" s="1">
        <v>18.2</v>
      </c>
      <c r="G7" s="1">
        <v>205</v>
      </c>
      <c r="H7" s="1" t="s">
        <v>382</v>
      </c>
      <c r="I7" s="1">
        <v>51.25</v>
      </c>
      <c r="J7" s="1">
        <v>11.18</v>
      </c>
      <c r="K7" s="1">
        <v>27.5</v>
      </c>
      <c r="L7" s="1">
        <v>0</v>
      </c>
      <c r="M7" s="1">
        <v>0</v>
      </c>
    </row>
    <row r="8" spans="1:13" x14ac:dyDescent="0.2">
      <c r="A8" s="1">
        <v>72</v>
      </c>
      <c r="B8" s="1" t="s">
        <v>141</v>
      </c>
      <c r="C8" s="1">
        <v>2</v>
      </c>
      <c r="D8" s="1">
        <v>2</v>
      </c>
      <c r="E8" s="1">
        <v>2</v>
      </c>
      <c r="F8" s="1">
        <v>6</v>
      </c>
      <c r="G8" s="1">
        <v>46</v>
      </c>
      <c r="H8" s="2">
        <v>45931</v>
      </c>
      <c r="I8" s="1">
        <v>23</v>
      </c>
      <c r="J8" s="1">
        <v>7.66</v>
      </c>
      <c r="K8" s="1">
        <v>18</v>
      </c>
      <c r="L8" s="1">
        <v>0</v>
      </c>
      <c r="M8" s="1">
        <v>0</v>
      </c>
    </row>
    <row r="9" spans="1:13" x14ac:dyDescent="0.2">
      <c r="A9" s="1">
        <v>80</v>
      </c>
      <c r="B9" s="1" t="s">
        <v>102</v>
      </c>
      <c r="C9" s="1">
        <v>2</v>
      </c>
      <c r="D9" s="1">
        <v>5</v>
      </c>
      <c r="E9" s="1">
        <v>4</v>
      </c>
      <c r="F9" s="1">
        <v>9.5</v>
      </c>
      <c r="G9" s="1">
        <v>104</v>
      </c>
      <c r="H9" s="2" t="s">
        <v>383</v>
      </c>
      <c r="I9" s="1">
        <v>52</v>
      </c>
      <c r="J9" s="1">
        <v>10.57</v>
      </c>
      <c r="K9" s="1">
        <v>29.5</v>
      </c>
      <c r="L9" s="1">
        <v>0</v>
      </c>
      <c r="M9" s="1">
        <v>0</v>
      </c>
    </row>
    <row r="10" spans="1:13" x14ac:dyDescent="0.2">
      <c r="A10" s="1">
        <v>82</v>
      </c>
      <c r="B10" s="1" t="s">
        <v>105</v>
      </c>
      <c r="C10" s="1">
        <v>2</v>
      </c>
      <c r="D10" s="1">
        <v>4</v>
      </c>
      <c r="E10" s="1">
        <v>4</v>
      </c>
      <c r="F10" s="1">
        <v>14</v>
      </c>
      <c r="G10" s="1">
        <v>162</v>
      </c>
      <c r="H10" s="2" t="s">
        <v>128</v>
      </c>
      <c r="I10" s="1">
        <v>81</v>
      </c>
      <c r="J10" s="1">
        <v>11.57</v>
      </c>
      <c r="K10" s="1">
        <v>42</v>
      </c>
      <c r="L10" s="1">
        <v>0</v>
      </c>
      <c r="M10" s="1">
        <v>0</v>
      </c>
    </row>
    <row r="11" spans="1:13" x14ac:dyDescent="0.2">
      <c r="A11" s="1">
        <v>91</v>
      </c>
      <c r="B11" s="1" t="s">
        <v>108</v>
      </c>
      <c r="C11" s="1">
        <v>1</v>
      </c>
      <c r="D11" s="1">
        <v>1</v>
      </c>
      <c r="E11" s="1">
        <v>1</v>
      </c>
      <c r="F11" s="1">
        <v>3</v>
      </c>
      <c r="G11" s="1">
        <v>29</v>
      </c>
      <c r="H11" s="1" t="s">
        <v>384</v>
      </c>
      <c r="I11" s="1">
        <v>29</v>
      </c>
      <c r="J11" s="1">
        <v>9.66</v>
      </c>
      <c r="K11" s="1">
        <v>18</v>
      </c>
      <c r="L11" s="1">
        <v>0</v>
      </c>
      <c r="M11" s="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5A96-6BD2-43A7-A681-AB50CE5A897D}">
  <dimension ref="A1:K26"/>
  <sheetViews>
    <sheetView workbookViewId="0">
      <selection activeCell="A2" sqref="A2:K23"/>
    </sheetView>
  </sheetViews>
  <sheetFormatPr defaultRowHeight="12" x14ac:dyDescent="0.2"/>
  <cols>
    <col min="1" max="1" width="3.85546875" style="1" bestFit="1" customWidth="1"/>
    <col min="2" max="2" width="18.140625" style="1" bestFit="1" customWidth="1"/>
    <col min="3" max="3" width="5.28515625" style="1" bestFit="1" customWidth="1"/>
    <col min="4"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16</v>
      </c>
      <c r="B2" s="1" t="s">
        <v>248</v>
      </c>
      <c r="C2" s="1">
        <v>208</v>
      </c>
      <c r="D2" s="1">
        <v>13</v>
      </c>
      <c r="E2" s="1">
        <v>8</v>
      </c>
      <c r="F2" s="1">
        <v>72</v>
      </c>
      <c r="G2" s="1">
        <v>24</v>
      </c>
      <c r="H2" s="1">
        <v>9</v>
      </c>
      <c r="I2" s="1">
        <v>6</v>
      </c>
      <c r="J2" s="1">
        <v>1.5</v>
      </c>
      <c r="K2" s="1">
        <v>0</v>
      </c>
    </row>
    <row r="3" spans="1:11" x14ac:dyDescent="0.2">
      <c r="A3" s="1">
        <v>25</v>
      </c>
      <c r="B3" s="1" t="s">
        <v>256</v>
      </c>
      <c r="C3" s="1">
        <v>179.5</v>
      </c>
      <c r="D3" s="1">
        <v>13</v>
      </c>
      <c r="E3" s="1">
        <v>14</v>
      </c>
      <c r="F3" s="1">
        <v>125</v>
      </c>
      <c r="G3" s="1">
        <v>0</v>
      </c>
      <c r="H3" s="1">
        <v>0</v>
      </c>
      <c r="I3" s="1">
        <v>1</v>
      </c>
      <c r="J3" s="1">
        <v>3</v>
      </c>
      <c r="K3" s="1">
        <v>0</v>
      </c>
    </row>
    <row r="4" spans="1:11" x14ac:dyDescent="0.2">
      <c r="A4" s="1">
        <v>30</v>
      </c>
      <c r="B4" s="1" t="s">
        <v>262</v>
      </c>
      <c r="C4" s="1">
        <v>173.5</v>
      </c>
      <c r="D4" s="1">
        <v>13</v>
      </c>
      <c r="E4" s="1">
        <v>21</v>
      </c>
      <c r="F4" s="1">
        <v>95</v>
      </c>
      <c r="G4" s="1">
        <v>0</v>
      </c>
      <c r="H4" s="1">
        <v>0</v>
      </c>
      <c r="I4" s="1">
        <v>2</v>
      </c>
      <c r="J4" s="1">
        <v>0</v>
      </c>
      <c r="K4" s="1">
        <v>0</v>
      </c>
    </row>
    <row r="5" spans="1:11" x14ac:dyDescent="0.2">
      <c r="A5" s="1">
        <v>59</v>
      </c>
      <c r="B5" s="1" t="s">
        <v>255</v>
      </c>
      <c r="C5" s="1">
        <v>126.5</v>
      </c>
      <c r="D5" s="1">
        <v>13</v>
      </c>
      <c r="E5" s="1">
        <v>0</v>
      </c>
      <c r="F5" s="1">
        <v>0</v>
      </c>
      <c r="G5" s="1">
        <v>22</v>
      </c>
      <c r="H5" s="1">
        <v>19</v>
      </c>
      <c r="I5" s="1">
        <v>2</v>
      </c>
      <c r="J5" s="1">
        <v>0</v>
      </c>
      <c r="K5" s="1">
        <v>0</v>
      </c>
    </row>
    <row r="6" spans="1:11" x14ac:dyDescent="0.2">
      <c r="A6" s="1">
        <v>64</v>
      </c>
      <c r="B6" s="1" t="s">
        <v>254</v>
      </c>
      <c r="C6" s="1">
        <v>120</v>
      </c>
      <c r="D6" s="1">
        <v>11</v>
      </c>
      <c r="E6" s="1">
        <v>12</v>
      </c>
      <c r="F6" s="1">
        <v>73</v>
      </c>
      <c r="G6" s="1">
        <v>0</v>
      </c>
      <c r="H6" s="1">
        <v>0</v>
      </c>
      <c r="I6" s="1">
        <v>2</v>
      </c>
      <c r="J6" s="1">
        <v>0</v>
      </c>
      <c r="K6" s="1">
        <v>0</v>
      </c>
    </row>
    <row r="7" spans="1:11" x14ac:dyDescent="0.2">
      <c r="A7" s="1">
        <v>80</v>
      </c>
      <c r="B7" s="1" t="s">
        <v>343</v>
      </c>
      <c r="C7" s="1">
        <v>105.5</v>
      </c>
      <c r="D7" s="1">
        <v>6</v>
      </c>
      <c r="E7" s="1">
        <v>0</v>
      </c>
      <c r="F7" s="1">
        <v>0</v>
      </c>
      <c r="G7" s="1">
        <v>28</v>
      </c>
      <c r="H7" s="1">
        <v>8</v>
      </c>
      <c r="I7" s="1">
        <v>3</v>
      </c>
      <c r="J7" s="1">
        <v>0</v>
      </c>
      <c r="K7" s="1">
        <v>0</v>
      </c>
    </row>
    <row r="8" spans="1:11" x14ac:dyDescent="0.2">
      <c r="A8" s="1">
        <v>85</v>
      </c>
      <c r="B8" s="1" t="s">
        <v>253</v>
      </c>
      <c r="C8" s="1">
        <v>102.5</v>
      </c>
      <c r="D8" s="1">
        <v>9</v>
      </c>
      <c r="E8" s="1">
        <v>7</v>
      </c>
      <c r="F8" s="1">
        <v>57</v>
      </c>
      <c r="G8" s="1">
        <v>3</v>
      </c>
      <c r="H8" s="1">
        <v>1</v>
      </c>
      <c r="I8" s="1">
        <v>4</v>
      </c>
      <c r="J8" s="1">
        <v>0</v>
      </c>
      <c r="K8" s="1">
        <v>0</v>
      </c>
    </row>
    <row r="9" spans="1:11" x14ac:dyDescent="0.2">
      <c r="A9" s="1">
        <v>86</v>
      </c>
      <c r="B9" s="1" t="s">
        <v>250</v>
      </c>
      <c r="C9" s="1">
        <v>101.5</v>
      </c>
      <c r="D9" s="1">
        <v>13</v>
      </c>
      <c r="E9" s="1">
        <v>0</v>
      </c>
      <c r="F9" s="1">
        <v>0</v>
      </c>
      <c r="G9" s="1">
        <v>12</v>
      </c>
      <c r="H9" s="1">
        <v>12</v>
      </c>
      <c r="I9" s="1">
        <v>5</v>
      </c>
      <c r="J9" s="1">
        <v>4.5</v>
      </c>
      <c r="K9" s="1">
        <v>5</v>
      </c>
    </row>
    <row r="10" spans="1:11" x14ac:dyDescent="0.2">
      <c r="A10" s="1">
        <v>96</v>
      </c>
      <c r="B10" s="1" t="s">
        <v>349</v>
      </c>
      <c r="C10" s="1">
        <v>79.5</v>
      </c>
      <c r="D10" s="1">
        <v>5</v>
      </c>
      <c r="E10" s="1">
        <v>0</v>
      </c>
      <c r="F10" s="1">
        <v>0</v>
      </c>
      <c r="G10" s="1">
        <v>9</v>
      </c>
      <c r="H10" s="1">
        <v>12</v>
      </c>
      <c r="I10" s="1">
        <v>6</v>
      </c>
      <c r="J10" s="1">
        <v>0</v>
      </c>
      <c r="K10" s="1">
        <v>0</v>
      </c>
    </row>
    <row r="11" spans="1:11" x14ac:dyDescent="0.2">
      <c r="A11" s="1">
        <v>103</v>
      </c>
      <c r="B11" s="1" t="s">
        <v>252</v>
      </c>
      <c r="C11" s="1">
        <v>70.5</v>
      </c>
      <c r="D11" s="1">
        <v>5</v>
      </c>
      <c r="E11" s="1">
        <v>1</v>
      </c>
      <c r="F11" s="1">
        <v>18</v>
      </c>
      <c r="G11" s="1">
        <v>11</v>
      </c>
      <c r="H11" s="1">
        <v>4</v>
      </c>
      <c r="I11" s="1">
        <v>3</v>
      </c>
      <c r="J11" s="1">
        <v>0</v>
      </c>
      <c r="K11" s="1">
        <v>0</v>
      </c>
    </row>
    <row r="12" spans="1:11" x14ac:dyDescent="0.2">
      <c r="A12" s="1">
        <v>105</v>
      </c>
      <c r="B12" s="1" t="s">
        <v>265</v>
      </c>
      <c r="C12" s="1">
        <v>69.5</v>
      </c>
      <c r="D12" s="1">
        <v>7</v>
      </c>
      <c r="E12" s="1">
        <v>5</v>
      </c>
      <c r="F12" s="1">
        <v>47</v>
      </c>
      <c r="G12" s="1">
        <v>2</v>
      </c>
      <c r="H12" s="1">
        <v>0</v>
      </c>
      <c r="I12" s="1">
        <v>0</v>
      </c>
      <c r="J12" s="1">
        <v>0</v>
      </c>
      <c r="K12" s="1">
        <v>0</v>
      </c>
    </row>
    <row r="13" spans="1:11" x14ac:dyDescent="0.2">
      <c r="A13" s="1">
        <v>107</v>
      </c>
      <c r="B13" s="1" t="s">
        <v>261</v>
      </c>
      <c r="C13" s="1">
        <v>64</v>
      </c>
      <c r="D13" s="1">
        <v>8</v>
      </c>
      <c r="E13" s="1">
        <v>0</v>
      </c>
      <c r="F13" s="1">
        <v>0</v>
      </c>
      <c r="G13" s="1">
        <v>18</v>
      </c>
      <c r="H13" s="1">
        <v>4</v>
      </c>
      <c r="I13" s="1">
        <v>2</v>
      </c>
      <c r="J13" s="1">
        <v>0</v>
      </c>
      <c r="K13" s="1">
        <v>0</v>
      </c>
    </row>
    <row r="14" spans="1:11" x14ac:dyDescent="0.2">
      <c r="A14" s="1">
        <v>115</v>
      </c>
      <c r="B14" s="1" t="s">
        <v>246</v>
      </c>
      <c r="C14" s="1">
        <v>56.5</v>
      </c>
      <c r="D14" s="1">
        <v>5</v>
      </c>
      <c r="E14" s="1">
        <v>0</v>
      </c>
      <c r="F14" s="1">
        <v>0</v>
      </c>
      <c r="G14" s="1">
        <v>14</v>
      </c>
      <c r="H14" s="1">
        <v>4</v>
      </c>
      <c r="I14" s="1">
        <v>3</v>
      </c>
      <c r="J14" s="1">
        <v>0</v>
      </c>
      <c r="K14" s="1">
        <v>0</v>
      </c>
    </row>
    <row r="15" spans="1:11" x14ac:dyDescent="0.2">
      <c r="A15" s="1">
        <v>133</v>
      </c>
      <c r="B15" s="1" t="s">
        <v>249</v>
      </c>
      <c r="C15" s="1">
        <v>39.5</v>
      </c>
      <c r="D15" s="1">
        <v>5</v>
      </c>
      <c r="E15" s="1">
        <v>0</v>
      </c>
      <c r="F15" s="1">
        <v>0</v>
      </c>
      <c r="G15" s="1">
        <v>11</v>
      </c>
      <c r="H15" s="1">
        <v>2</v>
      </c>
      <c r="I15" s="1">
        <v>2</v>
      </c>
      <c r="J15" s="1">
        <v>0</v>
      </c>
      <c r="K15" s="1">
        <v>0</v>
      </c>
    </row>
    <row r="16" spans="1:11" x14ac:dyDescent="0.2">
      <c r="A16" s="1">
        <v>137</v>
      </c>
      <c r="B16" s="1" t="s">
        <v>263</v>
      </c>
      <c r="C16" s="1">
        <v>35.5</v>
      </c>
      <c r="D16" s="1">
        <v>6</v>
      </c>
      <c r="E16" s="1">
        <v>0</v>
      </c>
      <c r="F16" s="1">
        <v>0</v>
      </c>
      <c r="G16" s="1">
        <v>8</v>
      </c>
      <c r="H16" s="1">
        <v>3</v>
      </c>
      <c r="I16" s="1">
        <v>2</v>
      </c>
      <c r="J16" s="1">
        <v>0</v>
      </c>
      <c r="K16" s="1">
        <v>0</v>
      </c>
    </row>
    <row r="17" spans="1:11" x14ac:dyDescent="0.2">
      <c r="A17" s="1">
        <v>140</v>
      </c>
      <c r="B17" s="1" t="s">
        <v>264</v>
      </c>
      <c r="C17" s="1">
        <v>32</v>
      </c>
      <c r="D17" s="1">
        <v>5</v>
      </c>
      <c r="E17" s="1">
        <v>0</v>
      </c>
      <c r="F17" s="1">
        <v>0</v>
      </c>
      <c r="G17" s="1">
        <v>9</v>
      </c>
      <c r="H17" s="1">
        <v>2</v>
      </c>
      <c r="I17" s="1">
        <v>1</v>
      </c>
      <c r="J17" s="1">
        <v>0</v>
      </c>
      <c r="K17" s="1">
        <v>0</v>
      </c>
    </row>
    <row r="18" spans="1:11" x14ac:dyDescent="0.2">
      <c r="A18" s="1">
        <v>156</v>
      </c>
      <c r="B18" s="1" t="s">
        <v>251</v>
      </c>
      <c r="C18" s="1">
        <v>21</v>
      </c>
      <c r="D18" s="1">
        <v>5</v>
      </c>
      <c r="E18" s="1">
        <v>0</v>
      </c>
      <c r="F18" s="1">
        <v>0</v>
      </c>
      <c r="G18" s="1">
        <v>6</v>
      </c>
      <c r="H18" s="1">
        <v>1</v>
      </c>
      <c r="I18" s="1">
        <v>1</v>
      </c>
      <c r="J18" s="1">
        <v>0</v>
      </c>
      <c r="K18" s="1">
        <v>0</v>
      </c>
    </row>
    <row r="19" spans="1:11" x14ac:dyDescent="0.2">
      <c r="A19" s="1">
        <v>160</v>
      </c>
      <c r="B19" s="1" t="s">
        <v>385</v>
      </c>
      <c r="C19" s="1">
        <v>16.5</v>
      </c>
      <c r="D19" s="1">
        <v>2</v>
      </c>
      <c r="E19" s="1">
        <v>0</v>
      </c>
      <c r="F19" s="1">
        <v>0</v>
      </c>
      <c r="G19" s="1">
        <v>1</v>
      </c>
      <c r="H19" s="1">
        <v>4</v>
      </c>
      <c r="I19" s="1">
        <v>0</v>
      </c>
      <c r="J19" s="1">
        <v>0</v>
      </c>
      <c r="K19" s="1">
        <v>0</v>
      </c>
    </row>
    <row r="20" spans="1:11" x14ac:dyDescent="0.2">
      <c r="A20" s="1">
        <v>161</v>
      </c>
      <c r="B20" s="1" t="s">
        <v>259</v>
      </c>
      <c r="C20" s="1">
        <v>16</v>
      </c>
      <c r="D20" s="1">
        <v>6</v>
      </c>
      <c r="E20" s="1">
        <v>0</v>
      </c>
      <c r="F20" s="1">
        <v>0</v>
      </c>
      <c r="G20" s="1">
        <v>2</v>
      </c>
      <c r="H20" s="1">
        <v>1</v>
      </c>
      <c r="I20" s="1">
        <v>3</v>
      </c>
      <c r="J20" s="1">
        <v>0</v>
      </c>
      <c r="K20" s="1">
        <v>0</v>
      </c>
    </row>
    <row r="21" spans="1:11" x14ac:dyDescent="0.2">
      <c r="A21" s="1">
        <v>162</v>
      </c>
      <c r="B21" s="1" t="s">
        <v>269</v>
      </c>
      <c r="C21" s="1">
        <v>16</v>
      </c>
      <c r="D21" s="1">
        <v>3</v>
      </c>
      <c r="E21" s="1">
        <v>0</v>
      </c>
      <c r="F21" s="1">
        <v>10</v>
      </c>
      <c r="G21" s="1">
        <v>1</v>
      </c>
      <c r="H21" s="1">
        <v>1</v>
      </c>
      <c r="I21" s="1">
        <v>0</v>
      </c>
      <c r="J21" s="1">
        <v>0</v>
      </c>
      <c r="K21" s="1">
        <v>0</v>
      </c>
    </row>
    <row r="22" spans="1:11" x14ac:dyDescent="0.2">
      <c r="A22" s="1">
        <v>164</v>
      </c>
      <c r="B22" s="1" t="s">
        <v>258</v>
      </c>
      <c r="C22" s="1">
        <v>14.5</v>
      </c>
      <c r="D22" s="1">
        <v>2</v>
      </c>
      <c r="E22" s="1">
        <v>1</v>
      </c>
      <c r="F22" s="1">
        <v>11</v>
      </c>
      <c r="G22" s="1">
        <v>0</v>
      </c>
      <c r="H22" s="1">
        <v>0</v>
      </c>
      <c r="I22" s="1">
        <v>0</v>
      </c>
      <c r="J22" s="1">
        <v>0</v>
      </c>
      <c r="K22" s="1">
        <v>0</v>
      </c>
    </row>
    <row r="23" spans="1:11" x14ac:dyDescent="0.2">
      <c r="A23" s="1">
        <v>173</v>
      </c>
      <c r="B23" s="1" t="s">
        <v>260</v>
      </c>
      <c r="C23" s="1">
        <v>9.5</v>
      </c>
      <c r="D23" s="1">
        <v>1</v>
      </c>
      <c r="E23" s="1">
        <v>1</v>
      </c>
      <c r="F23" s="1">
        <v>6</v>
      </c>
      <c r="G23" s="1">
        <v>0</v>
      </c>
      <c r="H23" s="1">
        <v>0</v>
      </c>
      <c r="I23" s="1">
        <v>0</v>
      </c>
      <c r="J23" s="1">
        <v>0</v>
      </c>
      <c r="K23" s="1">
        <v>0</v>
      </c>
    </row>
    <row r="26" spans="1:11" x14ac:dyDescent="0.2">
      <c r="D26" s="6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7EEC-FF7D-4A40-BA01-711BC928694B}">
  <sheetPr>
    <tabColor theme="9" tint="0.59999389629810485"/>
  </sheetPr>
  <dimension ref="A1:AR35"/>
  <sheetViews>
    <sheetView zoomScale="90" zoomScaleNormal="90" workbookViewId="0">
      <pane xSplit="3" topLeftCell="S1" activePane="topRight" state="frozen"/>
      <selection activeCell="AM9" sqref="AM9"/>
      <selection pane="topRight" activeCell="AM2" sqref="AM2:AM2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4"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4" x14ac:dyDescent="0.2">
      <c r="A2" s="3" t="s">
        <v>73</v>
      </c>
      <c r="B2" s="1" t="s">
        <v>26</v>
      </c>
      <c r="C2" s="4" t="s">
        <v>68</v>
      </c>
      <c r="D2" s="3" t="str">
        <f>IFERROR(VLOOKUP($A2,pbks_mvp!$B:$K,COLUMN(D1)-2,FALSE),"")</f>
        <v/>
      </c>
      <c r="E2" s="1" t="str">
        <f>IFERROR(VLOOKUP($A2,pbks_mvp!$B:$K,COLUMN(E1)-2,FALSE),"")</f>
        <v/>
      </c>
      <c r="F2" s="1" t="str">
        <f>IFERROR(VLOOKUP($A2,pbks_mvp!$B:$K,COLUMN(F1)-2,FALSE),"")</f>
        <v/>
      </c>
      <c r="G2" s="1" t="str">
        <f>IFERROR(VLOOKUP($A2,pbks_mvp!$B:$K,COLUMN(G1)-2,FALSE),"")</f>
        <v/>
      </c>
      <c r="H2" s="1" t="str">
        <f>IFERROR(VLOOKUP($A2,pbks_mvp!$B:$K,COLUMN(H1)-2,FALSE),"")</f>
        <v/>
      </c>
      <c r="I2" s="1" t="str">
        <f>IFERROR(VLOOKUP($A2,pbks_mvp!$B:$K,COLUMN(I1)-2,FALSE),"")</f>
        <v/>
      </c>
      <c r="J2" s="1" t="str">
        <f>IFERROR(VLOOKUP($A2,pbks_mvp!$B:$K,COLUMN(J1)-2,FALSE),"")</f>
        <v/>
      </c>
      <c r="K2" s="1" t="str">
        <f>IFERROR(VLOOKUP($A2,pbks_mvp!$B:$K,COLUMN(K1)-2,FALSE),"")</f>
        <v/>
      </c>
      <c r="L2" s="4" t="str">
        <f>IFERROR(VLOOKUP($A2,pbks_mvp!$B:$K,COLUMN(L1)-2,FALSE),"")</f>
        <v/>
      </c>
      <c r="M2" s="3" t="str">
        <f>IFERROR(VLOOKUP($A2,pbks_batting!$B:$N,COLUMN(M1)-11,FALSE),"")</f>
        <v/>
      </c>
      <c r="N2" s="1" t="str">
        <f>IFERROR(VLOOKUP($A2,pbks_batting!$B:$N,COLUMN(N1)-11,FALSE),"")</f>
        <v/>
      </c>
      <c r="O2" s="1" t="str">
        <f>IFERROR(VLOOKUP($A2,pbks_batting!$B:$N,COLUMN(O1)-11,FALSE),"")</f>
        <v/>
      </c>
      <c r="P2" s="1" t="str">
        <f>IFERROR(VLOOKUP($A2,pbks_batting!$B:$N,COLUMN(P1)-11,FALSE),"")</f>
        <v/>
      </c>
      <c r="Q2" s="1" t="str">
        <f>IFERROR(VLOOKUP($A2,pbks_batting!$B:$N,COLUMN(Q1)-11,FALSE),"")</f>
        <v/>
      </c>
      <c r="R2" s="1" t="str">
        <f>IFERROR(VLOOKUP($A2,pbks_batting!$B:$N,COLUMN(R1)-11,FALSE),"")</f>
        <v/>
      </c>
      <c r="S2" s="1" t="str">
        <f>IFERROR(VLOOKUP($A2,pbks_batting!$B:$N,COLUMN(S1)-11,FALSE),"")</f>
        <v/>
      </c>
      <c r="T2" s="1" t="str">
        <f>IFERROR(VLOOKUP($A2,pbks_batting!$B:$N,COLUMN(T1)-11,FALSE),"")</f>
        <v/>
      </c>
      <c r="U2" s="1" t="str">
        <f>IFERROR(VLOOKUP($A2,pbks_batting!$B:$N,COLUMN(U1)-11,FALSE),"")</f>
        <v/>
      </c>
      <c r="V2" s="1" t="str">
        <f>IFERROR(VLOOKUP($A2,pbks_batting!$B:$N,COLUMN(V1)-11,FALSE),"")</f>
        <v/>
      </c>
      <c r="W2" s="1" t="str">
        <f>IFERROR(VLOOKUP($A2,pbks_batting!$B:$N,COLUMN(W1)-11,FALSE),"")</f>
        <v/>
      </c>
      <c r="X2" s="4" t="str">
        <f>IFERROR(VLOOKUP($A2,pbks_batting!$B:$N,COLUMN(X1)-11,FALSE),"")</f>
        <v/>
      </c>
      <c r="Y2" s="3" t="str">
        <f>IFERROR(VLOOKUP($A2,pbks_bowling!$B:$M,COLUMN(Y1)-23,FALSE),"")</f>
        <v/>
      </c>
      <c r="Z2" s="1" t="str">
        <f>IFERROR(VLOOKUP($A2,pbks_bowling!$B:$M,COLUMN(Z1)-23,FALSE),"")</f>
        <v/>
      </c>
      <c r="AA2" s="1" t="str">
        <f>IFERROR(VLOOKUP($A2,pbks_bowling!$B:$M,COLUMN(AA1)-23,FALSE),"")</f>
        <v/>
      </c>
      <c r="AB2" s="1" t="str">
        <f>IFERROR(VLOOKUP($A2,pbks_bowling!$B:$M,COLUMN(AB1)-23,FALSE),"")</f>
        <v/>
      </c>
      <c r="AC2" s="1" t="str">
        <f>IFERROR(VLOOKUP($A2,pbks_bowling!$B:$M,COLUMN(AC1)-23,FALSE),"")</f>
        <v/>
      </c>
      <c r="AD2" s="1" t="str">
        <f>IFERROR(VLOOKUP($A2,pbks_bowling!$B:$M,COLUMN(AD1)-23,FALSE),"")</f>
        <v/>
      </c>
      <c r="AE2" s="1" t="str">
        <f>IFERROR(VLOOKUP($A2,pbks_bowling!$B:$M,COLUMN(AE1)-23,FALSE),"")</f>
        <v/>
      </c>
      <c r="AF2" s="1" t="str">
        <f>IFERROR(VLOOKUP($A2,pbks_bowling!$B:$M,COLUMN(AF1)-23,FALSE),"")</f>
        <v/>
      </c>
      <c r="AG2" s="1" t="str">
        <f>IFERROR(VLOOKUP($A2,pbks_bowling!$B:$M,COLUMN(AG1)-23,FALSE),"")</f>
        <v/>
      </c>
      <c r="AH2" s="1" t="str">
        <f>IFERROR(VLOOKUP($A2,pbks_bowling!$B:$M,COLUMN(AH1)-23,FALSE),"")</f>
        <v/>
      </c>
      <c r="AI2" s="1" t="str">
        <f>IFERROR(VLOOKUP($A2,pbks_bowling!$B:$M,COLUMN(AI1)-23,FALSE),"")</f>
        <v/>
      </c>
      <c r="AJ2" s="23">
        <f>IFERROR((M2 - VALUE(SUBSTITUTE(Q2,"*","")))/(O2-1),0)</f>
        <v>0</v>
      </c>
      <c r="AK2" s="22" t="str">
        <f>IFERROR(F2/E2,"")</f>
        <v/>
      </c>
      <c r="AL2" s="22" t="str">
        <f>IFERROR(J2/E2,"")</f>
        <v/>
      </c>
      <c r="AM2" s="22" t="str">
        <f>IFERROR(AJ2*1 + AK2*25 + AL2*15,"")</f>
        <v/>
      </c>
      <c r="AN2" s="22" t="str">
        <f>IFERROR(AJ2*1 + AK2*25 + AL2*15 + IFERROR(K2/E2,"")*15,"")</f>
        <v/>
      </c>
      <c r="AO2" s="29" t="str">
        <f>IFERROR(AVERAGE(RANK(AJ2,$AJ$2:$AJ$28),RANK(AK2,$AK$2:$AK$28),RANK(AL2,$AL$2:$AL$28)),"")</f>
        <v/>
      </c>
      <c r="AP2" s="19" t="str">
        <f>IFERROR(RANK(AO2,$AO$2:$AO$28,1),"")</f>
        <v/>
      </c>
      <c r="AQ2" s="49">
        <f>MAX(E2,N2,Z2)</f>
        <v>0</v>
      </c>
      <c r="AR2" s="49" t="str">
        <f>A2</f>
        <v>Vishnu Vinod</v>
      </c>
    </row>
    <row r="3" spans="1:44" x14ac:dyDescent="0.2">
      <c r="A3" s="3" t="s">
        <v>77</v>
      </c>
      <c r="B3" s="1" t="s">
        <v>26</v>
      </c>
      <c r="C3" s="4" t="s">
        <v>68</v>
      </c>
      <c r="D3" s="3" t="str">
        <f>IFERROR(VLOOKUP($A3,pbks_mvp!$B:$K,COLUMN(D2)-2,FALSE),"")</f>
        <v/>
      </c>
      <c r="E3" s="1" t="str">
        <f>IFERROR(VLOOKUP($A3,pbks_mvp!$B:$K,COLUMN(E2)-2,FALSE),"")</f>
        <v/>
      </c>
      <c r="F3" s="1" t="str">
        <f>IFERROR(VLOOKUP($A3,pbks_mvp!$B:$K,COLUMN(F2)-2,FALSE),"")</f>
        <v/>
      </c>
      <c r="G3" s="1" t="str">
        <f>IFERROR(VLOOKUP($A3,pbks_mvp!$B:$K,COLUMN(G2)-2,FALSE),"")</f>
        <v/>
      </c>
      <c r="H3" s="1" t="str">
        <f>IFERROR(VLOOKUP($A3,pbks_mvp!$B:$K,COLUMN(H2)-2,FALSE),"")</f>
        <v/>
      </c>
      <c r="I3" s="1" t="str">
        <f>IFERROR(VLOOKUP($A3,pbks_mvp!$B:$K,COLUMN(I2)-2,FALSE),"")</f>
        <v/>
      </c>
      <c r="J3" s="1" t="str">
        <f>IFERROR(VLOOKUP($A3,pbks_mvp!$B:$K,COLUMN(J2)-2,FALSE),"")</f>
        <v/>
      </c>
      <c r="K3" s="1" t="str">
        <f>IFERROR(VLOOKUP($A3,pbks_mvp!$B:$K,COLUMN(K2)-2,FALSE),"")</f>
        <v/>
      </c>
      <c r="L3" s="4" t="str">
        <f>IFERROR(VLOOKUP($A3,pbks_mvp!$B:$K,COLUMN(L2)-2,FALSE),"")</f>
        <v/>
      </c>
      <c r="M3" s="3" t="str">
        <f>IFERROR(VLOOKUP($A3,pbks_batting!$B:$N,COLUMN(M2)-11,FALSE),"")</f>
        <v/>
      </c>
      <c r="N3" s="1" t="str">
        <f>IFERROR(VLOOKUP($A3,pbks_batting!$B:$N,COLUMN(N2)-11,FALSE),"")</f>
        <v/>
      </c>
      <c r="O3" s="1" t="str">
        <f>IFERROR(VLOOKUP($A3,pbks_batting!$B:$N,COLUMN(O2)-11,FALSE),"")</f>
        <v/>
      </c>
      <c r="P3" s="1" t="str">
        <f>IFERROR(VLOOKUP($A3,pbks_batting!$B:$N,COLUMN(P2)-11,FALSE),"")</f>
        <v/>
      </c>
      <c r="Q3" s="1" t="str">
        <f>IFERROR(VLOOKUP($A3,pbks_batting!$B:$N,COLUMN(Q2)-11,FALSE),"")</f>
        <v/>
      </c>
      <c r="R3" s="1" t="str">
        <f>IFERROR(VLOOKUP($A3,pbks_batting!$B:$N,COLUMN(R2)-11,FALSE),"")</f>
        <v/>
      </c>
      <c r="S3" s="1" t="str">
        <f>IFERROR(VLOOKUP($A3,pbks_batting!$B:$N,COLUMN(S2)-11,FALSE),"")</f>
        <v/>
      </c>
      <c r="T3" s="1" t="str">
        <f>IFERROR(VLOOKUP($A3,pbks_batting!$B:$N,COLUMN(T2)-11,FALSE),"")</f>
        <v/>
      </c>
      <c r="U3" s="1" t="str">
        <f>IFERROR(VLOOKUP($A3,pbks_batting!$B:$N,COLUMN(U2)-11,FALSE),"")</f>
        <v/>
      </c>
      <c r="V3" s="1" t="str">
        <f>IFERROR(VLOOKUP($A3,pbks_batting!$B:$N,COLUMN(V2)-11,FALSE),"")</f>
        <v/>
      </c>
      <c r="W3" s="1" t="str">
        <f>IFERROR(VLOOKUP($A3,pbks_batting!$B:$N,COLUMN(W2)-11,FALSE),"")</f>
        <v/>
      </c>
      <c r="X3" s="4" t="str">
        <f>IFERROR(VLOOKUP($A3,pbks_batting!$B:$N,COLUMN(X2)-11,FALSE),"")</f>
        <v/>
      </c>
      <c r="Y3" s="3" t="str">
        <f>IFERROR(VLOOKUP($A3,pbks_bowling!$B:$M,COLUMN(Y2)-23,FALSE),"")</f>
        <v/>
      </c>
      <c r="Z3" s="1" t="str">
        <f>IFERROR(VLOOKUP($A3,pbks_bowling!$B:$M,COLUMN(Z2)-23,FALSE),"")</f>
        <v/>
      </c>
      <c r="AA3" s="1" t="str">
        <f>IFERROR(VLOOKUP($A3,pbks_bowling!$B:$M,COLUMN(AA2)-23,FALSE),"")</f>
        <v/>
      </c>
      <c r="AB3" s="1" t="str">
        <f>IFERROR(VLOOKUP($A3,pbks_bowling!$B:$M,COLUMN(AB2)-23,FALSE),"")</f>
        <v/>
      </c>
      <c r="AC3" s="1" t="str">
        <f>IFERROR(VLOOKUP($A3,pbks_bowling!$B:$M,COLUMN(AC2)-23,FALSE),"")</f>
        <v/>
      </c>
      <c r="AD3" s="1" t="str">
        <f>IFERROR(VLOOKUP($A3,pbks_bowling!$B:$M,COLUMN(AD2)-23,FALSE),"")</f>
        <v/>
      </c>
      <c r="AE3" s="1" t="str">
        <f>IFERROR(VLOOKUP($A3,pbks_bowling!$B:$M,COLUMN(AE2)-23,FALSE),"")</f>
        <v/>
      </c>
      <c r="AF3" s="1" t="str">
        <f>IFERROR(VLOOKUP($A3,pbks_bowling!$B:$M,COLUMN(AF2)-23,FALSE),"")</f>
        <v/>
      </c>
      <c r="AG3" s="1" t="str">
        <f>IFERROR(VLOOKUP($A3,pbks_bowling!$B:$M,COLUMN(AG2)-23,FALSE),"")</f>
        <v/>
      </c>
      <c r="AH3" s="1" t="str">
        <f>IFERROR(VLOOKUP($A3,pbks_bowling!$B:$M,COLUMN(AH2)-23,FALSE),"")</f>
        <v/>
      </c>
      <c r="AI3" s="1" t="str">
        <f>IFERROR(VLOOKUP($A3,pbks_bowling!$B:$M,COLUMN(AI2)-23,FALSE),"")</f>
        <v/>
      </c>
      <c r="AJ3" s="23">
        <f>IFERROR((M3 - VALUE(SUBSTITUTE(Q3,"*","")))/(O3-1),0)</f>
        <v>0</v>
      </c>
      <c r="AK3" s="22" t="str">
        <f>IFERROR(F3/E3,"")</f>
        <v/>
      </c>
      <c r="AL3" s="22" t="str">
        <f>IFERROR(J3/E3,"")</f>
        <v/>
      </c>
      <c r="AM3" s="22" t="str">
        <f>IFERROR(AJ3*1 + AK3*25 + AL3*15,"")</f>
        <v/>
      </c>
      <c r="AN3" s="22" t="str">
        <f>IFERROR(AJ3*1 + AK3*25 + AL3*15 + IFERROR(K3/E3,"")*15,"")</f>
        <v/>
      </c>
      <c r="AO3" s="29" t="str">
        <f>IFERROR(AVERAGE(RANK(AJ3,$AJ$2:$AJ$28),RANK(AK3,$AK$2:$AK$28),RANK(AL3,$AL$2:$AL$28)),"")</f>
        <v/>
      </c>
      <c r="AP3" s="20" t="str">
        <f>IFERROR(RANK(AO3,$AO$2:$AO$28,1),"")</f>
        <v/>
      </c>
      <c r="AQ3" s="49">
        <f>MAX(E3,N3,Z3)</f>
        <v>0</v>
      </c>
      <c r="AR3" s="49" t="str">
        <f>A3</f>
        <v>Harnoor Singh</v>
      </c>
    </row>
    <row r="4" spans="1:44" x14ac:dyDescent="0.2">
      <c r="A4" s="3" t="s">
        <v>78</v>
      </c>
      <c r="B4" s="1" t="s">
        <v>26</v>
      </c>
      <c r="C4" s="4" t="s">
        <v>69</v>
      </c>
      <c r="D4" s="3" t="str">
        <f>IFERROR(VLOOKUP($A4,pbks_mvp!$B:$K,COLUMN(D3)-2,FALSE),"")</f>
        <v/>
      </c>
      <c r="E4" s="1" t="str">
        <f>IFERROR(VLOOKUP($A4,pbks_mvp!$B:$K,COLUMN(E3)-2,FALSE),"")</f>
        <v/>
      </c>
      <c r="F4" s="1" t="str">
        <f>IFERROR(VLOOKUP($A4,pbks_mvp!$B:$K,COLUMN(F3)-2,FALSE),"")</f>
        <v/>
      </c>
      <c r="G4" s="1" t="str">
        <f>IFERROR(VLOOKUP($A4,pbks_mvp!$B:$K,COLUMN(G3)-2,FALSE),"")</f>
        <v/>
      </c>
      <c r="H4" s="1" t="str">
        <f>IFERROR(VLOOKUP($A4,pbks_mvp!$B:$K,COLUMN(H3)-2,FALSE),"")</f>
        <v/>
      </c>
      <c r="I4" s="1" t="str">
        <f>IFERROR(VLOOKUP($A4,pbks_mvp!$B:$K,COLUMN(I3)-2,FALSE),"")</f>
        <v/>
      </c>
      <c r="J4" s="1" t="str">
        <f>IFERROR(VLOOKUP($A4,pbks_mvp!$B:$K,COLUMN(J3)-2,FALSE),"")</f>
        <v/>
      </c>
      <c r="K4" s="1" t="str">
        <f>IFERROR(VLOOKUP($A4,pbks_mvp!$B:$K,COLUMN(K3)-2,FALSE),"")</f>
        <v/>
      </c>
      <c r="L4" s="4" t="str">
        <f>IFERROR(VLOOKUP($A4,pbks_mvp!$B:$K,COLUMN(L3)-2,FALSE),"")</f>
        <v/>
      </c>
      <c r="M4" s="3" t="str">
        <f>IFERROR(VLOOKUP($A4,pbks_batting!$B:$N,COLUMN(M3)-11,FALSE),"")</f>
        <v/>
      </c>
      <c r="N4" s="1" t="str">
        <f>IFERROR(VLOOKUP($A4,pbks_batting!$B:$N,COLUMN(N3)-11,FALSE),"")</f>
        <v/>
      </c>
      <c r="O4" s="1" t="str">
        <f>IFERROR(VLOOKUP($A4,pbks_batting!$B:$N,COLUMN(O3)-11,FALSE),"")</f>
        <v/>
      </c>
      <c r="P4" s="1" t="str">
        <f>IFERROR(VLOOKUP($A4,pbks_batting!$B:$N,COLUMN(P3)-11,FALSE),"")</f>
        <v/>
      </c>
      <c r="Q4" s="1" t="str">
        <f>IFERROR(VLOOKUP($A4,pbks_batting!$B:$N,COLUMN(Q3)-11,FALSE),"")</f>
        <v/>
      </c>
      <c r="R4" s="1" t="str">
        <f>IFERROR(VLOOKUP($A4,pbks_batting!$B:$N,COLUMN(R3)-11,FALSE),"")</f>
        <v/>
      </c>
      <c r="S4" s="1" t="str">
        <f>IFERROR(VLOOKUP($A4,pbks_batting!$B:$N,COLUMN(S3)-11,FALSE),"")</f>
        <v/>
      </c>
      <c r="T4" s="1" t="str">
        <f>IFERROR(VLOOKUP($A4,pbks_batting!$B:$N,COLUMN(T3)-11,FALSE),"")</f>
        <v/>
      </c>
      <c r="U4" s="1" t="str">
        <f>IFERROR(VLOOKUP($A4,pbks_batting!$B:$N,COLUMN(U3)-11,FALSE),"")</f>
        <v/>
      </c>
      <c r="V4" s="1" t="str">
        <f>IFERROR(VLOOKUP($A4,pbks_batting!$B:$N,COLUMN(V3)-11,FALSE),"")</f>
        <v/>
      </c>
      <c r="W4" s="1" t="str">
        <f>IFERROR(VLOOKUP($A4,pbks_batting!$B:$N,COLUMN(W3)-11,FALSE),"")</f>
        <v/>
      </c>
      <c r="X4" s="4" t="str">
        <f>IFERROR(VLOOKUP($A4,pbks_batting!$B:$N,COLUMN(X3)-11,FALSE),"")</f>
        <v/>
      </c>
      <c r="Y4" s="3" t="str">
        <f>IFERROR(VLOOKUP($A4,pbks_bowling!$B:$M,COLUMN(Y3)-23,FALSE),"")</f>
        <v/>
      </c>
      <c r="Z4" s="1" t="str">
        <f>IFERROR(VLOOKUP($A4,pbks_bowling!$B:$M,COLUMN(Z3)-23,FALSE),"")</f>
        <v/>
      </c>
      <c r="AA4" s="1" t="str">
        <f>IFERROR(VLOOKUP($A4,pbks_bowling!$B:$M,COLUMN(AA3)-23,FALSE),"")</f>
        <v/>
      </c>
      <c r="AB4" s="1" t="str">
        <f>IFERROR(VLOOKUP($A4,pbks_bowling!$B:$M,COLUMN(AB3)-23,FALSE),"")</f>
        <v/>
      </c>
      <c r="AC4" s="1" t="str">
        <f>IFERROR(VLOOKUP($A4,pbks_bowling!$B:$M,COLUMN(AC3)-23,FALSE),"")</f>
        <v/>
      </c>
      <c r="AD4" s="1" t="str">
        <f>IFERROR(VLOOKUP($A4,pbks_bowling!$B:$M,COLUMN(AD3)-23,FALSE),"")</f>
        <v/>
      </c>
      <c r="AE4" s="1" t="str">
        <f>IFERROR(VLOOKUP($A4,pbks_bowling!$B:$M,COLUMN(AE3)-23,FALSE),"")</f>
        <v/>
      </c>
      <c r="AF4" s="1" t="str">
        <f>IFERROR(VLOOKUP($A4,pbks_bowling!$B:$M,COLUMN(AF3)-23,FALSE),"")</f>
        <v/>
      </c>
      <c r="AG4" s="1" t="str">
        <f>IFERROR(VLOOKUP($A4,pbks_bowling!$B:$M,COLUMN(AG3)-23,FALSE),"")</f>
        <v/>
      </c>
      <c r="AH4" s="1" t="str">
        <f>IFERROR(VLOOKUP($A4,pbks_bowling!$B:$M,COLUMN(AH3)-23,FALSE),"")</f>
        <v/>
      </c>
      <c r="AI4" s="1" t="str">
        <f>IFERROR(VLOOKUP($A4,pbks_bowling!$B:$M,COLUMN(AI3)-23,FALSE),"")</f>
        <v/>
      </c>
      <c r="AJ4" s="23">
        <f>IFERROR((M4 - VALUE(SUBSTITUTE(Q4,"*","")))/(O4-1),0)</f>
        <v>0</v>
      </c>
      <c r="AK4" s="22" t="str">
        <f>IFERROR(F4/E4,"")</f>
        <v/>
      </c>
      <c r="AL4" s="22" t="str">
        <f>IFERROR(J4/E4,"")</f>
        <v/>
      </c>
      <c r="AM4" s="22" t="str">
        <f>IFERROR(AJ4*1 + AK4*25 + AL4*15,"")</f>
        <v/>
      </c>
      <c r="AN4" s="22" t="str">
        <f>IFERROR(AJ4*1 + AK4*25 + AL4*15 + IFERROR(K4/E4,"")*15,"")</f>
        <v/>
      </c>
      <c r="AO4" s="29" t="str">
        <f>IFERROR(AVERAGE(RANK(AJ4,$AJ$2:$AJ$28),RANK(AK4,$AK$2:$AK$28),RANK(AL4,$AL$2:$AL$28)),"")</f>
        <v/>
      </c>
      <c r="AP4" s="20" t="str">
        <f>IFERROR(RANK(AO4,$AO$2:$AO$28,1),"")</f>
        <v/>
      </c>
      <c r="AQ4" s="49">
        <f>MAX(E4,N4,Z4)</f>
        <v>0</v>
      </c>
      <c r="AR4" s="49" t="str">
        <f>A4</f>
        <v>Kuldeep Sen</v>
      </c>
    </row>
    <row r="5" spans="1:44" x14ac:dyDescent="0.2">
      <c r="A5" s="3" t="s">
        <v>83</v>
      </c>
      <c r="B5" s="1" t="s">
        <v>26</v>
      </c>
      <c r="C5" s="4" t="s">
        <v>70</v>
      </c>
      <c r="D5" s="3" t="str">
        <f>IFERROR(VLOOKUP($A5,pbks_mvp!$B:$K,COLUMN(D4)-2,FALSE),"")</f>
        <v/>
      </c>
      <c r="E5" s="1" t="str">
        <f>IFERROR(VLOOKUP($A5,pbks_mvp!$B:$K,COLUMN(E4)-2,FALSE),"")</f>
        <v/>
      </c>
      <c r="F5" s="1" t="str">
        <f>IFERROR(VLOOKUP($A5,pbks_mvp!$B:$K,COLUMN(F4)-2,FALSE),"")</f>
        <v/>
      </c>
      <c r="G5" s="1" t="str">
        <f>IFERROR(VLOOKUP($A5,pbks_mvp!$B:$K,COLUMN(G4)-2,FALSE),"")</f>
        <v/>
      </c>
      <c r="H5" s="1" t="str">
        <f>IFERROR(VLOOKUP($A5,pbks_mvp!$B:$K,COLUMN(H4)-2,FALSE),"")</f>
        <v/>
      </c>
      <c r="I5" s="1" t="str">
        <f>IFERROR(VLOOKUP($A5,pbks_mvp!$B:$K,COLUMN(I4)-2,FALSE),"")</f>
        <v/>
      </c>
      <c r="J5" s="1" t="str">
        <f>IFERROR(VLOOKUP($A5,pbks_mvp!$B:$K,COLUMN(J4)-2,FALSE),"")</f>
        <v/>
      </c>
      <c r="K5" s="1" t="str">
        <f>IFERROR(VLOOKUP($A5,pbks_mvp!$B:$K,COLUMN(K4)-2,FALSE),"")</f>
        <v/>
      </c>
      <c r="L5" s="4" t="str">
        <f>IFERROR(VLOOKUP($A5,pbks_mvp!$B:$K,COLUMN(L4)-2,FALSE),"")</f>
        <v/>
      </c>
      <c r="M5" s="3" t="str">
        <f>IFERROR(VLOOKUP($A5,pbks_batting!$B:$N,COLUMN(M4)-11,FALSE),"")</f>
        <v/>
      </c>
      <c r="N5" s="1" t="str">
        <f>IFERROR(VLOOKUP($A5,pbks_batting!$B:$N,COLUMN(N4)-11,FALSE),"")</f>
        <v/>
      </c>
      <c r="O5" s="1" t="str">
        <f>IFERROR(VLOOKUP($A5,pbks_batting!$B:$N,COLUMN(O4)-11,FALSE),"")</f>
        <v/>
      </c>
      <c r="P5" s="1" t="str">
        <f>IFERROR(VLOOKUP($A5,pbks_batting!$B:$N,COLUMN(P4)-11,FALSE),"")</f>
        <v/>
      </c>
      <c r="Q5" s="1" t="str">
        <f>IFERROR(VLOOKUP($A5,pbks_batting!$B:$N,COLUMN(Q4)-11,FALSE),"")</f>
        <v/>
      </c>
      <c r="R5" s="1" t="str">
        <f>IFERROR(VLOOKUP($A5,pbks_batting!$B:$N,COLUMN(R4)-11,FALSE),"")</f>
        <v/>
      </c>
      <c r="S5" s="1" t="str">
        <f>IFERROR(VLOOKUP($A5,pbks_batting!$B:$N,COLUMN(S4)-11,FALSE),"")</f>
        <v/>
      </c>
      <c r="T5" s="1" t="str">
        <f>IFERROR(VLOOKUP($A5,pbks_batting!$B:$N,COLUMN(T4)-11,FALSE),"")</f>
        <v/>
      </c>
      <c r="U5" s="1" t="str">
        <f>IFERROR(VLOOKUP($A5,pbks_batting!$B:$N,COLUMN(U4)-11,FALSE),"")</f>
        <v/>
      </c>
      <c r="V5" s="1" t="str">
        <f>IFERROR(VLOOKUP($A5,pbks_batting!$B:$N,COLUMN(V4)-11,FALSE),"")</f>
        <v/>
      </c>
      <c r="W5" s="1" t="str">
        <f>IFERROR(VLOOKUP($A5,pbks_batting!$B:$N,COLUMN(W4)-11,FALSE),"")</f>
        <v/>
      </c>
      <c r="X5" s="4" t="str">
        <f>IFERROR(VLOOKUP($A5,pbks_batting!$B:$N,COLUMN(X4)-11,FALSE),"")</f>
        <v/>
      </c>
      <c r="Y5" s="3" t="str">
        <f>IFERROR(VLOOKUP($A5,pbks_bowling!$B:$M,COLUMN(Y4)-23,FALSE),"")</f>
        <v/>
      </c>
      <c r="Z5" s="1" t="str">
        <f>IFERROR(VLOOKUP($A5,pbks_bowling!$B:$M,COLUMN(Z4)-23,FALSE),"")</f>
        <v/>
      </c>
      <c r="AA5" s="1" t="str">
        <f>IFERROR(VLOOKUP($A5,pbks_bowling!$B:$M,COLUMN(AA4)-23,FALSE),"")</f>
        <v/>
      </c>
      <c r="AB5" s="1" t="str">
        <f>IFERROR(VLOOKUP($A5,pbks_bowling!$B:$M,COLUMN(AB4)-23,FALSE),"")</f>
        <v/>
      </c>
      <c r="AC5" s="1" t="str">
        <f>IFERROR(VLOOKUP($A5,pbks_bowling!$B:$M,COLUMN(AC4)-23,FALSE),"")</f>
        <v/>
      </c>
      <c r="AD5" s="1" t="str">
        <f>IFERROR(VLOOKUP($A5,pbks_bowling!$B:$M,COLUMN(AD4)-23,FALSE),"")</f>
        <v/>
      </c>
      <c r="AE5" s="1" t="str">
        <f>IFERROR(VLOOKUP($A5,pbks_bowling!$B:$M,COLUMN(AE4)-23,FALSE),"")</f>
        <v/>
      </c>
      <c r="AF5" s="1" t="str">
        <f>IFERROR(VLOOKUP($A5,pbks_bowling!$B:$M,COLUMN(AF4)-23,FALSE),"")</f>
        <v/>
      </c>
      <c r="AG5" s="1" t="str">
        <f>IFERROR(VLOOKUP($A5,pbks_bowling!$B:$M,COLUMN(AG4)-23,FALSE),"")</f>
        <v/>
      </c>
      <c r="AH5" s="1" t="str">
        <f>IFERROR(VLOOKUP($A5,pbks_bowling!$B:$M,COLUMN(AH4)-23,FALSE),"")</f>
        <v/>
      </c>
      <c r="AI5" s="1" t="str">
        <f>IFERROR(VLOOKUP($A5,pbks_bowling!$B:$M,COLUMN(AI4)-23,FALSE),"")</f>
        <v/>
      </c>
      <c r="AJ5" s="23">
        <f>IFERROR((M5 - VALUE(SUBSTITUTE(Q5,"*","")))/(O5-1),0)</f>
        <v>0</v>
      </c>
      <c r="AK5" s="22" t="str">
        <f>IFERROR(F5/E5,"")</f>
        <v/>
      </c>
      <c r="AL5" s="22" t="str">
        <f>IFERROR(J5/E5,"")</f>
        <v/>
      </c>
      <c r="AM5" s="22" t="str">
        <f>IFERROR(AJ5*1 + AK5*25 + AL5*15,"")</f>
        <v/>
      </c>
      <c r="AN5" s="22" t="str">
        <f>IFERROR(AJ5*1 + AK5*25 + AL5*15 + IFERROR(K5/E5,"")*15,"")</f>
        <v/>
      </c>
      <c r="AO5" s="29" t="str">
        <f>IFERROR(AVERAGE(RANK(AJ5,$AJ$2:$AJ$28),RANK(AK5,$AK$2:$AK$28),RANK(AL5,$AL$2:$AL$28)),"")</f>
        <v/>
      </c>
      <c r="AP5" s="20" t="str">
        <f>IFERROR(RANK(AO5,$AO$2:$AO$28,1),"")</f>
        <v/>
      </c>
      <c r="AQ5" s="49">
        <f>MAX(E5,N5,Z5)</f>
        <v>0</v>
      </c>
      <c r="AR5" s="49" t="str">
        <f>A5</f>
        <v>Aaron Hardie</v>
      </c>
    </row>
    <row r="6" spans="1:44" x14ac:dyDescent="0.2">
      <c r="A6" s="3" t="s">
        <v>84</v>
      </c>
      <c r="B6" s="1" t="s">
        <v>26</v>
      </c>
      <c r="C6" s="4" t="s">
        <v>70</v>
      </c>
      <c r="D6" s="3" t="str">
        <f>IFERROR(VLOOKUP($A6,pbks_mvp!$B:$K,COLUMN(D5)-2,FALSE),"")</f>
        <v/>
      </c>
      <c r="E6" s="1" t="str">
        <f>IFERROR(VLOOKUP($A6,pbks_mvp!$B:$K,COLUMN(E5)-2,FALSE),"")</f>
        <v/>
      </c>
      <c r="F6" s="1" t="str">
        <f>IFERROR(VLOOKUP($A6,pbks_mvp!$B:$K,COLUMN(F5)-2,FALSE),"")</f>
        <v/>
      </c>
      <c r="G6" s="1" t="str">
        <f>IFERROR(VLOOKUP($A6,pbks_mvp!$B:$K,COLUMN(G5)-2,FALSE),"")</f>
        <v/>
      </c>
      <c r="H6" s="1" t="str">
        <f>IFERROR(VLOOKUP($A6,pbks_mvp!$B:$K,COLUMN(H5)-2,FALSE),"")</f>
        <v/>
      </c>
      <c r="I6" s="1" t="str">
        <f>IFERROR(VLOOKUP($A6,pbks_mvp!$B:$K,COLUMN(I5)-2,FALSE),"")</f>
        <v/>
      </c>
      <c r="J6" s="1" t="str">
        <f>IFERROR(VLOOKUP($A6,pbks_mvp!$B:$K,COLUMN(J5)-2,FALSE),"")</f>
        <v/>
      </c>
      <c r="K6" s="1" t="str">
        <f>IFERROR(VLOOKUP($A6,pbks_mvp!$B:$K,COLUMN(K5)-2,FALSE),"")</f>
        <v/>
      </c>
      <c r="L6" s="4" t="str">
        <f>IFERROR(VLOOKUP($A6,pbks_mvp!$B:$K,COLUMN(L5)-2,FALSE),"")</f>
        <v/>
      </c>
      <c r="M6" s="3" t="str">
        <f>IFERROR(VLOOKUP($A6,pbks_batting!$B:$N,COLUMN(M5)-11,FALSE),"")</f>
        <v/>
      </c>
      <c r="N6" s="1" t="str">
        <f>IFERROR(VLOOKUP($A6,pbks_batting!$B:$N,COLUMN(N5)-11,FALSE),"")</f>
        <v/>
      </c>
      <c r="O6" s="1" t="str">
        <f>IFERROR(VLOOKUP($A6,pbks_batting!$B:$N,COLUMN(O5)-11,FALSE),"")</f>
        <v/>
      </c>
      <c r="P6" s="1" t="str">
        <f>IFERROR(VLOOKUP($A6,pbks_batting!$B:$N,COLUMN(P5)-11,FALSE),"")</f>
        <v/>
      </c>
      <c r="Q6" s="1" t="str">
        <f>IFERROR(VLOOKUP($A6,pbks_batting!$B:$N,COLUMN(Q5)-11,FALSE),"")</f>
        <v/>
      </c>
      <c r="R6" s="1" t="str">
        <f>IFERROR(VLOOKUP($A6,pbks_batting!$B:$N,COLUMN(R5)-11,FALSE),"")</f>
        <v/>
      </c>
      <c r="S6" s="1" t="str">
        <f>IFERROR(VLOOKUP($A6,pbks_batting!$B:$N,COLUMN(S5)-11,FALSE),"")</f>
        <v/>
      </c>
      <c r="T6" s="1" t="str">
        <f>IFERROR(VLOOKUP($A6,pbks_batting!$B:$N,COLUMN(T5)-11,FALSE),"")</f>
        <v/>
      </c>
      <c r="U6" s="1" t="str">
        <f>IFERROR(VLOOKUP($A6,pbks_batting!$B:$N,COLUMN(U5)-11,FALSE),"")</f>
        <v/>
      </c>
      <c r="V6" s="1" t="str">
        <f>IFERROR(VLOOKUP($A6,pbks_batting!$B:$N,COLUMN(V5)-11,FALSE),"")</f>
        <v/>
      </c>
      <c r="W6" s="1" t="str">
        <f>IFERROR(VLOOKUP($A6,pbks_batting!$B:$N,COLUMN(W5)-11,FALSE),"")</f>
        <v/>
      </c>
      <c r="X6" s="4" t="str">
        <f>IFERROR(VLOOKUP($A6,pbks_batting!$B:$N,COLUMN(X5)-11,FALSE),"")</f>
        <v/>
      </c>
      <c r="Y6" s="3" t="str">
        <f>IFERROR(VLOOKUP($A6,pbks_bowling!$B:$M,COLUMN(Y5)-23,FALSE),"")</f>
        <v/>
      </c>
      <c r="Z6" s="1" t="str">
        <f>IFERROR(VLOOKUP($A6,pbks_bowling!$B:$M,COLUMN(Z5)-23,FALSE),"")</f>
        <v/>
      </c>
      <c r="AA6" s="1" t="str">
        <f>IFERROR(VLOOKUP($A6,pbks_bowling!$B:$M,COLUMN(AA5)-23,FALSE),"")</f>
        <v/>
      </c>
      <c r="AB6" s="1" t="str">
        <f>IFERROR(VLOOKUP($A6,pbks_bowling!$B:$M,COLUMN(AB5)-23,FALSE),"")</f>
        <v/>
      </c>
      <c r="AC6" s="1" t="str">
        <f>IFERROR(VLOOKUP($A6,pbks_bowling!$B:$M,COLUMN(AC5)-23,FALSE),"")</f>
        <v/>
      </c>
      <c r="AD6" s="1" t="str">
        <f>IFERROR(VLOOKUP($A6,pbks_bowling!$B:$M,COLUMN(AD5)-23,FALSE),"")</f>
        <v/>
      </c>
      <c r="AE6" s="1" t="str">
        <f>IFERROR(VLOOKUP($A6,pbks_bowling!$B:$M,COLUMN(AE5)-23,FALSE),"")</f>
        <v/>
      </c>
      <c r="AF6" s="1" t="str">
        <f>IFERROR(VLOOKUP($A6,pbks_bowling!$B:$M,COLUMN(AF5)-23,FALSE),"")</f>
        <v/>
      </c>
      <c r="AG6" s="1" t="str">
        <f>IFERROR(VLOOKUP($A6,pbks_bowling!$B:$M,COLUMN(AG5)-23,FALSE),"")</f>
        <v/>
      </c>
      <c r="AH6" s="1" t="str">
        <f>IFERROR(VLOOKUP($A6,pbks_bowling!$B:$M,COLUMN(AH5)-23,FALSE),"")</f>
        <v/>
      </c>
      <c r="AI6" s="1" t="str">
        <f>IFERROR(VLOOKUP($A6,pbks_bowling!$B:$M,COLUMN(AI5)-23,FALSE),"")</f>
        <v/>
      </c>
      <c r="AJ6" s="23">
        <f>IFERROR((M6 - VALUE(SUBSTITUTE(Q6,"*","")))/(O6-1),0)</f>
        <v>0</v>
      </c>
      <c r="AK6" s="22" t="str">
        <f>IFERROR(F6/E6,"")</f>
        <v/>
      </c>
      <c r="AL6" s="22" t="str">
        <f>IFERROR(J6/E6,"")</f>
        <v/>
      </c>
      <c r="AM6" s="22" t="str">
        <f>IFERROR(AJ6*1 + AK6*25 + AL6*15,"")</f>
        <v/>
      </c>
      <c r="AN6" s="22" t="str">
        <f>IFERROR(AJ6*1 + AK6*25 + AL6*15 + IFERROR(K6/E6,"")*15,"")</f>
        <v/>
      </c>
      <c r="AO6" s="29" t="str">
        <f>IFERROR(AVERAGE(RANK(AJ6,$AJ$2:$AJ$28),RANK(AK6,$AK$2:$AK$28),RANK(AL6,$AL$2:$AL$28)),"")</f>
        <v/>
      </c>
      <c r="AP6" s="20" t="str">
        <f>IFERROR(RANK(AO6,$AO$2:$AO$28,1),"")</f>
        <v/>
      </c>
      <c r="AQ6" s="49">
        <f>MAX(E6,N6,Z6)</f>
        <v>0</v>
      </c>
      <c r="AR6" s="49" t="str">
        <f>A6</f>
        <v>Musheer Khan</v>
      </c>
    </row>
    <row r="7" spans="1:44" x14ac:dyDescent="0.2">
      <c r="A7" s="3" t="s">
        <v>87</v>
      </c>
      <c r="B7" s="1" t="s">
        <v>26</v>
      </c>
      <c r="C7" s="4" t="s">
        <v>68</v>
      </c>
      <c r="D7" s="3" t="str">
        <f>IFERROR(VLOOKUP($A7,pbks_mvp!$B:$K,COLUMN(D6)-2,FALSE),"")</f>
        <v/>
      </c>
      <c r="E7" s="1" t="str">
        <f>IFERROR(VLOOKUP($A7,pbks_mvp!$B:$K,COLUMN(E6)-2,FALSE),"")</f>
        <v/>
      </c>
      <c r="F7" s="1" t="str">
        <f>IFERROR(VLOOKUP($A7,pbks_mvp!$B:$K,COLUMN(F6)-2,FALSE),"")</f>
        <v/>
      </c>
      <c r="G7" s="1" t="str">
        <f>IFERROR(VLOOKUP($A7,pbks_mvp!$B:$K,COLUMN(G6)-2,FALSE),"")</f>
        <v/>
      </c>
      <c r="H7" s="1" t="str">
        <f>IFERROR(VLOOKUP($A7,pbks_mvp!$B:$K,COLUMN(H6)-2,FALSE),"")</f>
        <v/>
      </c>
      <c r="I7" s="1" t="str">
        <f>IFERROR(VLOOKUP($A7,pbks_mvp!$B:$K,COLUMN(I6)-2,FALSE),"")</f>
        <v/>
      </c>
      <c r="J7" s="1" t="str">
        <f>IFERROR(VLOOKUP($A7,pbks_mvp!$B:$K,COLUMN(J6)-2,FALSE),"")</f>
        <v/>
      </c>
      <c r="K7" s="1" t="str">
        <f>IFERROR(VLOOKUP($A7,pbks_mvp!$B:$K,COLUMN(K6)-2,FALSE),"")</f>
        <v/>
      </c>
      <c r="L7" s="4" t="str">
        <f>IFERROR(VLOOKUP($A7,pbks_mvp!$B:$K,COLUMN(L6)-2,FALSE),"")</f>
        <v/>
      </c>
      <c r="M7" s="3" t="str">
        <f>IFERROR(VLOOKUP($A7,pbks_batting!$B:$N,COLUMN(M6)-11,FALSE),"")</f>
        <v/>
      </c>
      <c r="N7" s="1" t="str">
        <f>IFERROR(VLOOKUP($A7,pbks_batting!$B:$N,COLUMN(N6)-11,FALSE),"")</f>
        <v/>
      </c>
      <c r="O7" s="1" t="str">
        <f>IFERROR(VLOOKUP($A7,pbks_batting!$B:$N,COLUMN(O6)-11,FALSE),"")</f>
        <v/>
      </c>
      <c r="P7" s="1" t="str">
        <f>IFERROR(VLOOKUP($A7,pbks_batting!$B:$N,COLUMN(P6)-11,FALSE),"")</f>
        <v/>
      </c>
      <c r="Q7" s="1" t="str">
        <f>IFERROR(VLOOKUP($A7,pbks_batting!$B:$N,COLUMN(Q6)-11,FALSE),"")</f>
        <v/>
      </c>
      <c r="R7" s="1" t="str">
        <f>IFERROR(VLOOKUP($A7,pbks_batting!$B:$N,COLUMN(R6)-11,FALSE),"")</f>
        <v/>
      </c>
      <c r="S7" s="1" t="str">
        <f>IFERROR(VLOOKUP($A7,pbks_batting!$B:$N,COLUMN(S6)-11,FALSE),"")</f>
        <v/>
      </c>
      <c r="T7" s="1" t="str">
        <f>IFERROR(VLOOKUP($A7,pbks_batting!$B:$N,COLUMN(T6)-11,FALSE),"")</f>
        <v/>
      </c>
      <c r="U7" s="1" t="str">
        <f>IFERROR(VLOOKUP($A7,pbks_batting!$B:$N,COLUMN(U6)-11,FALSE),"")</f>
        <v/>
      </c>
      <c r="V7" s="1" t="str">
        <f>IFERROR(VLOOKUP($A7,pbks_batting!$B:$N,COLUMN(V6)-11,FALSE),"")</f>
        <v/>
      </c>
      <c r="W7" s="1" t="str">
        <f>IFERROR(VLOOKUP($A7,pbks_batting!$B:$N,COLUMN(W6)-11,FALSE),"")</f>
        <v/>
      </c>
      <c r="X7" s="4" t="str">
        <f>IFERROR(VLOOKUP($A7,pbks_batting!$B:$N,COLUMN(X6)-11,FALSE),"")</f>
        <v/>
      </c>
      <c r="Y7" s="3" t="str">
        <f>IFERROR(VLOOKUP($A7,pbks_bowling!$B:$M,COLUMN(Y6)-23,FALSE),"")</f>
        <v/>
      </c>
      <c r="Z7" s="1" t="str">
        <f>IFERROR(VLOOKUP($A7,pbks_bowling!$B:$M,COLUMN(Z6)-23,FALSE),"")</f>
        <v/>
      </c>
      <c r="AA7" s="1" t="str">
        <f>IFERROR(VLOOKUP($A7,pbks_bowling!$B:$M,COLUMN(AA6)-23,FALSE),"")</f>
        <v/>
      </c>
      <c r="AB7" s="1" t="str">
        <f>IFERROR(VLOOKUP($A7,pbks_bowling!$B:$M,COLUMN(AB6)-23,FALSE),"")</f>
        <v/>
      </c>
      <c r="AC7" s="1" t="str">
        <f>IFERROR(VLOOKUP($A7,pbks_bowling!$B:$M,COLUMN(AC6)-23,FALSE),"")</f>
        <v/>
      </c>
      <c r="AD7" s="1" t="str">
        <f>IFERROR(VLOOKUP($A7,pbks_bowling!$B:$M,COLUMN(AD6)-23,FALSE),"")</f>
        <v/>
      </c>
      <c r="AE7" s="1" t="str">
        <f>IFERROR(VLOOKUP($A7,pbks_bowling!$B:$M,COLUMN(AE6)-23,FALSE),"")</f>
        <v/>
      </c>
      <c r="AF7" s="1" t="str">
        <f>IFERROR(VLOOKUP($A7,pbks_bowling!$B:$M,COLUMN(AF6)-23,FALSE),"")</f>
        <v/>
      </c>
      <c r="AG7" s="1" t="str">
        <f>IFERROR(VLOOKUP($A7,pbks_bowling!$B:$M,COLUMN(AG6)-23,FALSE),"")</f>
        <v/>
      </c>
      <c r="AH7" s="1" t="str">
        <f>IFERROR(VLOOKUP($A7,pbks_bowling!$B:$M,COLUMN(AH6)-23,FALSE),"")</f>
        <v/>
      </c>
      <c r="AI7" s="1" t="str">
        <f>IFERROR(VLOOKUP($A7,pbks_bowling!$B:$M,COLUMN(AI6)-23,FALSE),"")</f>
        <v/>
      </c>
      <c r="AJ7" s="23">
        <f>IFERROR((M7 - VALUE(SUBSTITUTE(Q7,"*","")))/(O7-1),0)</f>
        <v>0</v>
      </c>
      <c r="AK7" s="22" t="str">
        <f>IFERROR(F7/E7,"")</f>
        <v/>
      </c>
      <c r="AL7" s="22" t="str">
        <f>IFERROR(J7/E7,"")</f>
        <v/>
      </c>
      <c r="AM7" s="22" t="str">
        <f>IFERROR(AJ7*1 + AK7*25 + AL7*15,"")</f>
        <v/>
      </c>
      <c r="AN7" s="22" t="str">
        <f>IFERROR(AJ7*1 + AK7*25 + AL7*15 + IFERROR(K7/E7,"")*15,"")</f>
        <v/>
      </c>
      <c r="AO7" s="29" t="str">
        <f>IFERROR(AVERAGE(RANK(AJ7,$AJ$2:$AJ$28),RANK(AK7,$AK$2:$AK$28),RANK(AL7,$AL$2:$AL$28)),"")</f>
        <v/>
      </c>
      <c r="AP7" s="20" t="str">
        <f>IFERROR(RANK(AO7,$AO$2:$AO$28,1),"")</f>
        <v/>
      </c>
      <c r="AQ7" s="49">
        <f>MAX(E7,N7,Z7)</f>
        <v>0</v>
      </c>
      <c r="AR7" s="49" t="str">
        <f>A7</f>
        <v>Pyla Avinash</v>
      </c>
    </row>
    <row r="8" spans="1:44" x14ac:dyDescent="0.2">
      <c r="A8" s="3" t="s">
        <v>30</v>
      </c>
      <c r="B8" s="1" t="s">
        <v>26</v>
      </c>
      <c r="C8" s="4" t="s">
        <v>70</v>
      </c>
      <c r="D8" s="3">
        <f>IFERROR(VLOOKUP($A8,pbks_mvp!$B:$K,COLUMN(D7)-2,FALSE),"")</f>
        <v>213.5</v>
      </c>
      <c r="E8" s="1">
        <f>IFERROR(VLOOKUP($A8,pbks_mvp!$B:$K,COLUMN(E7)-2,FALSE),"")</f>
        <v>14</v>
      </c>
      <c r="F8" s="1">
        <f>IFERROR(VLOOKUP($A8,pbks_mvp!$B:$K,COLUMN(F7)-2,FALSE),"")</f>
        <v>16</v>
      </c>
      <c r="G8" s="1">
        <f>IFERROR(VLOOKUP($A8,pbks_mvp!$B:$K,COLUMN(G7)-2,FALSE),"")</f>
        <v>116</v>
      </c>
      <c r="H8" s="1">
        <f>IFERROR(VLOOKUP($A8,pbks_mvp!$B:$K,COLUMN(H7)-2,FALSE),"")</f>
        <v>3</v>
      </c>
      <c r="I8" s="1">
        <f>IFERROR(VLOOKUP($A8,pbks_mvp!$B:$K,COLUMN(I7)-2,FALSE),"")</f>
        <v>4</v>
      </c>
      <c r="J8" s="1">
        <f>IFERROR(VLOOKUP($A8,pbks_mvp!$B:$K,COLUMN(J7)-2,FALSE),"")</f>
        <v>8</v>
      </c>
      <c r="K8" s="1">
        <f>IFERROR(VLOOKUP($A8,pbks_mvp!$B:$K,COLUMN(K7)-2,FALSE),"")</f>
        <v>0</v>
      </c>
      <c r="L8" s="4">
        <f>IFERROR(VLOOKUP($A8,pbks_mvp!$B:$K,COLUMN(L7)-2,FALSE),"")</f>
        <v>0</v>
      </c>
      <c r="M8" s="3">
        <f>IFERROR(VLOOKUP($A8,pbks_batting!$B:$N,COLUMN(M7)-11,FALSE),"")</f>
        <v>75</v>
      </c>
      <c r="N8" s="1">
        <f>IFERROR(VLOOKUP($A8,pbks_batting!$B:$N,COLUMN(N7)-11,FALSE),"")</f>
        <v>14</v>
      </c>
      <c r="O8" s="1">
        <f>IFERROR(VLOOKUP($A8,pbks_batting!$B:$N,COLUMN(O7)-11,FALSE),"")</f>
        <v>8</v>
      </c>
      <c r="P8" s="1">
        <f>IFERROR(VLOOKUP($A8,pbks_batting!$B:$N,COLUMN(P7)-11,FALSE),"")</f>
        <v>4</v>
      </c>
      <c r="Q8" s="1" t="str">
        <f>IFERROR(VLOOKUP($A8,pbks_batting!$B:$N,COLUMN(Q7)-11,FALSE),"")</f>
        <v>34*</v>
      </c>
      <c r="R8" s="1">
        <f>IFERROR(VLOOKUP($A8,pbks_batting!$B:$N,COLUMN(R7)-11,FALSE),"")</f>
        <v>18.75</v>
      </c>
      <c r="S8" s="1">
        <f>IFERROR(VLOOKUP($A8,pbks_batting!$B:$N,COLUMN(S7)-11,FALSE),"")</f>
        <v>63</v>
      </c>
      <c r="T8" s="1">
        <f>IFERROR(VLOOKUP($A8,pbks_batting!$B:$N,COLUMN(T7)-11,FALSE),"")</f>
        <v>119.04</v>
      </c>
      <c r="U8" s="1">
        <f>IFERROR(VLOOKUP($A8,pbks_batting!$B:$N,COLUMN(U7)-11,FALSE),"")</f>
        <v>0</v>
      </c>
      <c r="V8" s="1">
        <f>IFERROR(VLOOKUP($A8,pbks_batting!$B:$N,COLUMN(V7)-11,FALSE),"")</f>
        <v>0</v>
      </c>
      <c r="W8" s="1">
        <f>IFERROR(VLOOKUP($A8,pbks_batting!$B:$N,COLUMN(W7)-11,FALSE),"")</f>
        <v>3</v>
      </c>
      <c r="X8" s="4">
        <f>IFERROR(VLOOKUP($A8,pbks_batting!$B:$N,COLUMN(X7)-11,FALSE),"")</f>
        <v>4</v>
      </c>
      <c r="Y8" s="3">
        <f>IFERROR(VLOOKUP($A8,pbks_bowling!$B:$M,COLUMN(Y7)-23,FALSE),"")</f>
        <v>16</v>
      </c>
      <c r="Z8" s="1">
        <f>IFERROR(VLOOKUP($A8,pbks_bowling!$B:$M,COLUMN(Z7)-23,FALSE),"")</f>
        <v>14</v>
      </c>
      <c r="AA8" s="1">
        <f>IFERROR(VLOOKUP($A8,pbks_bowling!$B:$M,COLUMN(AA7)-23,FALSE),"")</f>
        <v>14</v>
      </c>
      <c r="AB8" s="1">
        <f>IFERROR(VLOOKUP($A8,pbks_bowling!$B:$M,COLUMN(AB7)-23,FALSE),"")</f>
        <v>47.1</v>
      </c>
      <c r="AC8" s="1">
        <f>IFERROR(VLOOKUP($A8,pbks_bowling!$B:$M,COLUMN(AC7)-23,FALSE),"")</f>
        <v>434</v>
      </c>
      <c r="AD8" s="1">
        <f>IFERROR(VLOOKUP($A8,pbks_bowling!$B:$M,COLUMN(AD7)-23,FALSE),"")</f>
        <v>45733</v>
      </c>
      <c r="AE8" s="1">
        <f>IFERROR(VLOOKUP($A8,pbks_bowling!$B:$M,COLUMN(AE7)-23,FALSE),"")</f>
        <v>27.12</v>
      </c>
      <c r="AF8" s="1">
        <f>IFERROR(VLOOKUP($A8,pbks_bowling!$B:$M,COLUMN(AF7)-23,FALSE),"")</f>
        <v>9.1999999999999993</v>
      </c>
      <c r="AG8" s="1">
        <f>IFERROR(VLOOKUP($A8,pbks_bowling!$B:$M,COLUMN(AG7)-23,FALSE),"")</f>
        <v>17.68</v>
      </c>
      <c r="AH8" s="1">
        <f>IFERROR(VLOOKUP($A8,pbks_bowling!$B:$M,COLUMN(AH7)-23,FALSE),"")</f>
        <v>0</v>
      </c>
      <c r="AI8" s="1">
        <f>IFERROR(VLOOKUP($A8,pbks_bowling!$B:$M,COLUMN(AI7)-23,FALSE),"")</f>
        <v>0</v>
      </c>
      <c r="AJ8" s="23">
        <f>IFERROR((M8 - VALUE(SUBSTITUTE(Q8,"*","")))/(O8-1),0)</f>
        <v>5.8571428571428568</v>
      </c>
      <c r="AK8" s="22">
        <f>IFERROR(F8/E8,"")</f>
        <v>1.1428571428571428</v>
      </c>
      <c r="AL8" s="22">
        <f>IFERROR(J8/E8,"")</f>
        <v>0.5714285714285714</v>
      </c>
      <c r="AM8" s="22">
        <f>IFERROR(AJ8*1 + AK8*25 + AL8*15,"")</f>
        <v>42.999999999999993</v>
      </c>
      <c r="AN8" s="22">
        <f>IFERROR(AJ8*1 + AK8*25 + AL8*15 + IFERROR(K8/E8,"")*15,"")</f>
        <v>42.999999999999993</v>
      </c>
      <c r="AO8" s="29">
        <f>IFERROR(AVERAGE(RANK(AJ8,$AJ$2:$AJ$28),RANK(AK8,$AK$2:$AK$28),RANK(AL8,$AL$2:$AL$28)),"")</f>
        <v>6.666666666666667</v>
      </c>
      <c r="AP8" s="20">
        <f>IFERROR(RANK(AO8,$AO$2:$AO$28,1),"")</f>
        <v>1</v>
      </c>
      <c r="AQ8" s="49">
        <f>MAX(E8,N8,Z8)</f>
        <v>14</v>
      </c>
      <c r="AR8" s="49" t="str">
        <f>A8</f>
        <v>Marco Jansen</v>
      </c>
    </row>
    <row r="9" spans="1:44" x14ac:dyDescent="0.2">
      <c r="A9" s="3" t="s">
        <v>406</v>
      </c>
      <c r="B9" s="1" t="s">
        <v>26</v>
      </c>
      <c r="C9" s="4" t="s">
        <v>70</v>
      </c>
      <c r="D9" s="3">
        <f>IFERROR(VLOOKUP($A9,pbks_mvp!$B:$K,COLUMN(D8)-2,FALSE),"")</f>
        <v>10</v>
      </c>
      <c r="E9" s="1">
        <f>IFERROR(VLOOKUP($A9,pbks_mvp!$B:$K,COLUMN(E8)-2,FALSE),"")</f>
        <v>1</v>
      </c>
      <c r="F9" s="1">
        <f>IFERROR(VLOOKUP($A9,pbks_mvp!$B:$K,COLUMN(F8)-2,FALSE),"")</f>
        <v>1</v>
      </c>
      <c r="G9" s="1">
        <f>IFERROR(VLOOKUP($A9,pbks_mvp!$B:$K,COLUMN(G8)-2,FALSE),"")</f>
        <v>4</v>
      </c>
      <c r="H9" s="1">
        <f>IFERROR(VLOOKUP($A9,pbks_mvp!$B:$K,COLUMN(H8)-2,FALSE),"")</f>
        <v>0</v>
      </c>
      <c r="I9" s="1">
        <f>IFERROR(VLOOKUP($A9,pbks_mvp!$B:$K,COLUMN(I8)-2,FALSE),"")</f>
        <v>0</v>
      </c>
      <c r="J9" s="1">
        <f>IFERROR(VLOOKUP($A9,pbks_mvp!$B:$K,COLUMN(J8)-2,FALSE),"")</f>
        <v>1</v>
      </c>
      <c r="K9" s="1">
        <f>IFERROR(VLOOKUP($A9,pbks_mvp!$B:$K,COLUMN(K8)-2,FALSE),"")</f>
        <v>0</v>
      </c>
      <c r="L9" s="4">
        <f>IFERROR(VLOOKUP($A9,pbks_mvp!$B:$K,COLUMN(L8)-2,FALSE),"")</f>
        <v>0</v>
      </c>
      <c r="M9" s="3" t="str">
        <f>IFERROR(VLOOKUP($A9,pbks_batting!$B:$N,COLUMN(M8)-11,FALSE),"")</f>
        <v/>
      </c>
      <c r="N9" s="1" t="str">
        <f>IFERROR(VLOOKUP($A9,pbks_batting!$B:$N,COLUMN(N8)-11,FALSE),"")</f>
        <v/>
      </c>
      <c r="O9" s="1" t="str">
        <f>IFERROR(VLOOKUP($A9,pbks_batting!$B:$N,COLUMN(O8)-11,FALSE),"")</f>
        <v/>
      </c>
      <c r="P9" s="1" t="str">
        <f>IFERROR(VLOOKUP($A9,pbks_batting!$B:$N,COLUMN(P8)-11,FALSE),"")</f>
        <v/>
      </c>
      <c r="Q9" s="1" t="str">
        <f>IFERROR(VLOOKUP($A9,pbks_batting!$B:$N,COLUMN(Q8)-11,FALSE),"")</f>
        <v/>
      </c>
      <c r="R9" s="1" t="str">
        <f>IFERROR(VLOOKUP($A9,pbks_batting!$B:$N,COLUMN(R8)-11,FALSE),"")</f>
        <v/>
      </c>
      <c r="S9" s="1" t="str">
        <f>IFERROR(VLOOKUP($A9,pbks_batting!$B:$N,COLUMN(S8)-11,FALSE),"")</f>
        <v/>
      </c>
      <c r="T9" s="1" t="str">
        <f>IFERROR(VLOOKUP($A9,pbks_batting!$B:$N,COLUMN(T8)-11,FALSE),"")</f>
        <v/>
      </c>
      <c r="U9" s="1" t="str">
        <f>IFERROR(VLOOKUP($A9,pbks_batting!$B:$N,COLUMN(U8)-11,FALSE),"")</f>
        <v/>
      </c>
      <c r="V9" s="1" t="str">
        <f>IFERROR(VLOOKUP($A9,pbks_batting!$B:$N,COLUMN(V8)-11,FALSE),"")</f>
        <v/>
      </c>
      <c r="W9" s="1" t="str">
        <f>IFERROR(VLOOKUP($A9,pbks_batting!$B:$N,COLUMN(W8)-11,FALSE),"")</f>
        <v/>
      </c>
      <c r="X9" s="4" t="str">
        <f>IFERROR(VLOOKUP($A9,pbks_batting!$B:$N,COLUMN(X8)-11,FALSE),"")</f>
        <v/>
      </c>
      <c r="Y9" s="3">
        <f>IFERROR(VLOOKUP($A9,pbks_bowling!$B:$M,COLUMN(Y8)-23,FALSE),"")</f>
        <v>1</v>
      </c>
      <c r="Z9" s="1">
        <f>IFERROR(VLOOKUP($A9,pbks_bowling!$B:$M,COLUMN(Z8)-23,FALSE),"")</f>
        <v>1</v>
      </c>
      <c r="AA9" s="1">
        <f>IFERROR(VLOOKUP($A9,pbks_bowling!$B:$M,COLUMN(AA8)-23,FALSE),"")</f>
        <v>1</v>
      </c>
      <c r="AB9" s="1">
        <f>IFERROR(VLOOKUP($A9,pbks_bowling!$B:$M,COLUMN(AB8)-23,FALSE),"")</f>
        <v>2</v>
      </c>
      <c r="AC9" s="1">
        <f>IFERROR(VLOOKUP($A9,pbks_bowling!$B:$M,COLUMN(AC8)-23,FALSE),"")</f>
        <v>20</v>
      </c>
      <c r="AD9" s="1">
        <f>IFERROR(VLOOKUP($A9,pbks_bowling!$B:$M,COLUMN(AD8)-23,FALSE),"")</f>
        <v>45677</v>
      </c>
      <c r="AE9" s="1">
        <f>IFERROR(VLOOKUP($A9,pbks_bowling!$B:$M,COLUMN(AE8)-23,FALSE),"")</f>
        <v>20</v>
      </c>
      <c r="AF9" s="1">
        <f>IFERROR(VLOOKUP($A9,pbks_bowling!$B:$M,COLUMN(AF8)-23,FALSE),"")</f>
        <v>10</v>
      </c>
      <c r="AG9" s="1">
        <f>IFERROR(VLOOKUP($A9,pbks_bowling!$B:$M,COLUMN(AG8)-23,FALSE),"")</f>
        <v>12</v>
      </c>
      <c r="AH9" s="1">
        <f>IFERROR(VLOOKUP($A9,pbks_bowling!$B:$M,COLUMN(AH8)-23,FALSE),"")</f>
        <v>0</v>
      </c>
      <c r="AI9" s="1">
        <f>IFERROR(VLOOKUP($A9,pbks_bowling!$B:$M,COLUMN(AI8)-23,FALSE),"")</f>
        <v>0</v>
      </c>
      <c r="AJ9" s="23">
        <f>IFERROR((M9 - VALUE(SUBSTITUTE(Q9,"*","")))/(O9-1),0)</f>
        <v>0</v>
      </c>
      <c r="AK9" s="22">
        <f>IFERROR(F9/E9,"")</f>
        <v>1</v>
      </c>
      <c r="AL9" s="22">
        <f>IFERROR(J9/E9,"")</f>
        <v>1</v>
      </c>
      <c r="AM9" s="22">
        <f>IFERROR(AJ9*1 + AK9*25 + AL9*15,"")</f>
        <v>40</v>
      </c>
      <c r="AN9" s="22">
        <f>IFERROR(AJ9*1 + AK9*25 + AL9*15 + IFERROR(K9/E9,"")*15,"")</f>
        <v>40</v>
      </c>
      <c r="AO9" s="29">
        <f>IFERROR(AVERAGE(RANK(AJ9,$AJ$2:$AJ$28),RANK(AK9,$AK$2:$AK$28),RANK(AL9,$AL$2:$AL$28)),"")</f>
        <v>7.333333333333333</v>
      </c>
      <c r="AP9" s="20">
        <f>IFERROR(RANK(AO9,$AO$2:$AO$28,1),"")</f>
        <v>2</v>
      </c>
      <c r="AQ9" s="49">
        <f>MAX(E9,N9,Z9)</f>
        <v>1</v>
      </c>
      <c r="AR9" s="49" t="str">
        <f>A9</f>
        <v>Pravin Dubey</v>
      </c>
    </row>
    <row r="10" spans="1:44" x14ac:dyDescent="0.2">
      <c r="A10" s="3" t="s">
        <v>25</v>
      </c>
      <c r="B10" s="1" t="s">
        <v>26</v>
      </c>
      <c r="C10" s="4" t="s">
        <v>68</v>
      </c>
      <c r="D10" s="3">
        <f>IFERROR(VLOOKUP($A10,pbks_mvp!$B:$K,COLUMN(D9)-2,FALSE),"")</f>
        <v>213.5</v>
      </c>
      <c r="E10" s="1">
        <f>IFERROR(VLOOKUP($A10,pbks_mvp!$B:$K,COLUMN(E9)-2,FALSE),"")</f>
        <v>14</v>
      </c>
      <c r="F10" s="1">
        <f>IFERROR(VLOOKUP($A10,pbks_mvp!$B:$K,COLUMN(F9)-2,FALSE),"")</f>
        <v>0</v>
      </c>
      <c r="G10" s="1">
        <f>IFERROR(VLOOKUP($A10,pbks_mvp!$B:$K,COLUMN(G9)-2,FALSE),"")</f>
        <v>0</v>
      </c>
      <c r="H10" s="1">
        <f>IFERROR(VLOOKUP($A10,pbks_mvp!$B:$K,COLUMN(H9)-2,FALSE),"")</f>
        <v>38</v>
      </c>
      <c r="I10" s="1">
        <f>IFERROR(VLOOKUP($A10,pbks_mvp!$B:$K,COLUMN(I9)-2,FALSE),"")</f>
        <v>31</v>
      </c>
      <c r="J10" s="1">
        <f>IFERROR(VLOOKUP($A10,pbks_mvp!$B:$K,COLUMN(J9)-2,FALSE),"")</f>
        <v>4</v>
      </c>
      <c r="K10" s="1">
        <f>IFERROR(VLOOKUP($A10,pbks_mvp!$B:$K,COLUMN(K9)-2,FALSE),"")</f>
        <v>0</v>
      </c>
      <c r="L10" s="4">
        <f>IFERROR(VLOOKUP($A10,pbks_mvp!$B:$K,COLUMN(L9)-2,FALSE),"")</f>
        <v>0</v>
      </c>
      <c r="M10" s="3">
        <f>IFERROR(VLOOKUP($A10,pbks_batting!$B:$N,COLUMN(M9)-11,FALSE),"")</f>
        <v>514</v>
      </c>
      <c r="N10" s="1">
        <f>IFERROR(VLOOKUP($A10,pbks_batting!$B:$N,COLUMN(N9)-11,FALSE),"")</f>
        <v>14</v>
      </c>
      <c r="O10" s="1">
        <f>IFERROR(VLOOKUP($A10,pbks_batting!$B:$N,COLUMN(O9)-11,FALSE),"")</f>
        <v>14</v>
      </c>
      <c r="P10" s="1">
        <f>IFERROR(VLOOKUP($A10,pbks_batting!$B:$N,COLUMN(P9)-11,FALSE),"")</f>
        <v>4</v>
      </c>
      <c r="Q10" s="1" t="str">
        <f>IFERROR(VLOOKUP($A10,pbks_batting!$B:$N,COLUMN(Q9)-11,FALSE),"")</f>
        <v>97*</v>
      </c>
      <c r="R10" s="1">
        <f>IFERROR(VLOOKUP($A10,pbks_batting!$B:$N,COLUMN(R9)-11,FALSE),"")</f>
        <v>51.4</v>
      </c>
      <c r="S10" s="1">
        <f>IFERROR(VLOOKUP($A10,pbks_batting!$B:$N,COLUMN(S9)-11,FALSE),"")</f>
        <v>299</v>
      </c>
      <c r="T10" s="1">
        <f>IFERROR(VLOOKUP($A10,pbks_batting!$B:$N,COLUMN(T9)-11,FALSE),"")</f>
        <v>171.9</v>
      </c>
      <c r="U10" s="1">
        <f>IFERROR(VLOOKUP($A10,pbks_batting!$B:$N,COLUMN(U9)-11,FALSE),"")</f>
        <v>0</v>
      </c>
      <c r="V10" s="1">
        <f>IFERROR(VLOOKUP($A10,pbks_batting!$B:$N,COLUMN(V9)-11,FALSE),"")</f>
        <v>5</v>
      </c>
      <c r="W10" s="1">
        <f>IFERROR(VLOOKUP($A10,pbks_batting!$B:$N,COLUMN(W9)-11,FALSE),"")</f>
        <v>38</v>
      </c>
      <c r="X10" s="4">
        <f>IFERROR(VLOOKUP($A10,pbks_batting!$B:$N,COLUMN(X9)-11,FALSE),"")</f>
        <v>31</v>
      </c>
      <c r="Y10" s="3" t="str">
        <f>IFERROR(VLOOKUP($A10,pbks_bowling!$B:$M,COLUMN(Y9)-23,FALSE),"")</f>
        <v/>
      </c>
      <c r="Z10" s="1" t="str">
        <f>IFERROR(VLOOKUP($A10,pbks_bowling!$B:$M,COLUMN(Z9)-23,FALSE),"")</f>
        <v/>
      </c>
      <c r="AA10" s="1" t="str">
        <f>IFERROR(VLOOKUP($A10,pbks_bowling!$B:$M,COLUMN(AA9)-23,FALSE),"")</f>
        <v/>
      </c>
      <c r="AB10" s="1" t="str">
        <f>IFERROR(VLOOKUP($A10,pbks_bowling!$B:$M,COLUMN(AB9)-23,FALSE),"")</f>
        <v/>
      </c>
      <c r="AC10" s="1" t="str">
        <f>IFERROR(VLOOKUP($A10,pbks_bowling!$B:$M,COLUMN(AC9)-23,FALSE),"")</f>
        <v/>
      </c>
      <c r="AD10" s="1" t="str">
        <f>IFERROR(VLOOKUP($A10,pbks_bowling!$B:$M,COLUMN(AD9)-23,FALSE),"")</f>
        <v/>
      </c>
      <c r="AE10" s="1" t="str">
        <f>IFERROR(VLOOKUP($A10,pbks_bowling!$B:$M,COLUMN(AE9)-23,FALSE),"")</f>
        <v/>
      </c>
      <c r="AF10" s="1" t="str">
        <f>IFERROR(VLOOKUP($A10,pbks_bowling!$B:$M,COLUMN(AF9)-23,FALSE),"")</f>
        <v/>
      </c>
      <c r="AG10" s="1" t="str">
        <f>IFERROR(VLOOKUP($A10,pbks_bowling!$B:$M,COLUMN(AG9)-23,FALSE),"")</f>
        <v/>
      </c>
      <c r="AH10" s="1" t="str">
        <f>IFERROR(VLOOKUP($A10,pbks_bowling!$B:$M,COLUMN(AH9)-23,FALSE),"")</f>
        <v/>
      </c>
      <c r="AI10" s="1" t="str">
        <f>IFERROR(VLOOKUP($A10,pbks_bowling!$B:$M,COLUMN(AI9)-23,FALSE),"")</f>
        <v/>
      </c>
      <c r="AJ10" s="23">
        <f>IFERROR((M10 - VALUE(SUBSTITUTE(Q10,"*","")))/(O10-1),0)</f>
        <v>32.07692307692308</v>
      </c>
      <c r="AK10" s="22">
        <f>IFERROR(F10/E10,"")</f>
        <v>0</v>
      </c>
      <c r="AL10" s="22">
        <f>IFERROR(J10/E10,"")</f>
        <v>0.2857142857142857</v>
      </c>
      <c r="AM10" s="22">
        <f>IFERROR(AJ10*1 + AK10*25 + AL10*15,"")</f>
        <v>36.362637362637365</v>
      </c>
      <c r="AN10" s="22">
        <f>IFERROR(AJ10*1 + AK10*25 + AL10*15 + IFERROR(K10/E10,"")*15,"")</f>
        <v>36.362637362637365</v>
      </c>
      <c r="AO10" s="29">
        <f>IFERROR(AVERAGE(RANK(AJ10,$AJ$2:$AJ$28),RANK(AK10,$AK$2:$AK$28),RANK(AL10,$AL$2:$AL$28)),"")</f>
        <v>7.666666666666667</v>
      </c>
      <c r="AP10" s="20">
        <f>IFERROR(RANK(AO10,$AO$2:$AO$28,1),"")</f>
        <v>4</v>
      </c>
      <c r="AQ10" s="49">
        <f>MAX(E10,N10,Z10)</f>
        <v>14</v>
      </c>
      <c r="AR10" s="49" t="str">
        <f>A10</f>
        <v>Shreyas Iyer</v>
      </c>
    </row>
    <row r="11" spans="1:44" x14ac:dyDescent="0.2">
      <c r="A11" s="3" t="s">
        <v>28</v>
      </c>
      <c r="B11" s="1" t="s">
        <v>26</v>
      </c>
      <c r="C11" s="4" t="s">
        <v>69</v>
      </c>
      <c r="D11" s="3">
        <f>IFERROR(VLOOKUP($A11,pbks_mvp!$B:$K,COLUMN(D10)-2,FALSE),"")</f>
        <v>195.5</v>
      </c>
      <c r="E11" s="1">
        <f>IFERROR(VLOOKUP($A11,pbks_mvp!$B:$K,COLUMN(E10)-2,FALSE),"")</f>
        <v>14</v>
      </c>
      <c r="F11" s="1">
        <f>IFERROR(VLOOKUP($A11,pbks_mvp!$B:$K,COLUMN(F10)-2,FALSE),"")</f>
        <v>18</v>
      </c>
      <c r="G11" s="1">
        <f>IFERROR(VLOOKUP($A11,pbks_mvp!$B:$K,COLUMN(G10)-2,FALSE),"")</f>
        <v>122</v>
      </c>
      <c r="H11" s="1">
        <f>IFERROR(VLOOKUP($A11,pbks_mvp!$B:$K,COLUMN(H10)-2,FALSE),"")</f>
        <v>0</v>
      </c>
      <c r="I11" s="1">
        <f>IFERROR(VLOOKUP($A11,pbks_mvp!$B:$K,COLUMN(I10)-2,FALSE),"")</f>
        <v>0</v>
      </c>
      <c r="J11" s="1">
        <f>IFERROR(VLOOKUP($A11,pbks_mvp!$B:$K,COLUMN(J10)-2,FALSE),"")</f>
        <v>3</v>
      </c>
      <c r="K11" s="1">
        <f>IFERROR(VLOOKUP($A11,pbks_mvp!$B:$K,COLUMN(K10)-2,FALSE),"")</f>
        <v>3</v>
      </c>
      <c r="L11" s="4">
        <f>IFERROR(VLOOKUP($A11,pbks_mvp!$B:$K,COLUMN(L10)-2,FALSE),"")</f>
        <v>0</v>
      </c>
      <c r="M11" s="3">
        <f>IFERROR(VLOOKUP($A11,pbks_batting!$B:$N,COLUMN(M10)-11,FALSE),"")</f>
        <v>2</v>
      </c>
      <c r="N11" s="1">
        <f>IFERROR(VLOOKUP($A11,pbks_batting!$B:$N,COLUMN(N10)-11,FALSE),"")</f>
        <v>14</v>
      </c>
      <c r="O11" s="1">
        <f>IFERROR(VLOOKUP($A11,pbks_batting!$B:$N,COLUMN(O10)-11,FALSE),"")</f>
        <v>2</v>
      </c>
      <c r="P11" s="1">
        <f>IFERROR(VLOOKUP($A11,pbks_batting!$B:$N,COLUMN(P10)-11,FALSE),"")</f>
        <v>1</v>
      </c>
      <c r="Q11" s="1" t="str">
        <f>IFERROR(VLOOKUP($A11,pbks_batting!$B:$N,COLUMN(Q10)-11,FALSE),"")</f>
        <v>1*</v>
      </c>
      <c r="R11" s="1">
        <f>IFERROR(VLOOKUP($A11,pbks_batting!$B:$N,COLUMN(R10)-11,FALSE),"")</f>
        <v>2</v>
      </c>
      <c r="S11" s="1">
        <f>IFERROR(VLOOKUP($A11,pbks_batting!$B:$N,COLUMN(S10)-11,FALSE),"")</f>
        <v>6</v>
      </c>
      <c r="T11" s="1">
        <f>IFERROR(VLOOKUP($A11,pbks_batting!$B:$N,COLUMN(T10)-11,FALSE),"")</f>
        <v>33.33</v>
      </c>
      <c r="U11" s="1">
        <f>IFERROR(VLOOKUP($A11,pbks_batting!$B:$N,COLUMN(U10)-11,FALSE),"")</f>
        <v>0</v>
      </c>
      <c r="V11" s="1">
        <f>IFERROR(VLOOKUP($A11,pbks_batting!$B:$N,COLUMN(V10)-11,FALSE),"")</f>
        <v>0</v>
      </c>
      <c r="W11" s="1">
        <f>IFERROR(VLOOKUP($A11,pbks_batting!$B:$N,COLUMN(W10)-11,FALSE),"")</f>
        <v>0</v>
      </c>
      <c r="X11" s="4">
        <f>IFERROR(VLOOKUP($A11,pbks_batting!$B:$N,COLUMN(X10)-11,FALSE),"")</f>
        <v>0</v>
      </c>
      <c r="Y11" s="3">
        <f>IFERROR(VLOOKUP($A11,pbks_bowling!$B:$M,COLUMN(Y10)-23,FALSE),"")</f>
        <v>18</v>
      </c>
      <c r="Z11" s="1">
        <f>IFERROR(VLOOKUP($A11,pbks_bowling!$B:$M,COLUMN(Z10)-23,FALSE),"")</f>
        <v>14</v>
      </c>
      <c r="AA11" s="1">
        <f>IFERROR(VLOOKUP($A11,pbks_bowling!$B:$M,COLUMN(AA10)-23,FALSE),"")</f>
        <v>13</v>
      </c>
      <c r="AB11" s="1">
        <f>IFERROR(VLOOKUP($A11,pbks_bowling!$B:$M,COLUMN(AB10)-23,FALSE),"")</f>
        <v>48.2</v>
      </c>
      <c r="AC11" s="1">
        <f>IFERROR(VLOOKUP($A11,pbks_bowling!$B:$M,COLUMN(AC10)-23,FALSE),"")</f>
        <v>414</v>
      </c>
      <c r="AD11" s="1">
        <f>IFERROR(VLOOKUP($A11,pbks_bowling!$B:$M,COLUMN(AD10)-23,FALSE),"")</f>
        <v>45732</v>
      </c>
      <c r="AE11" s="1">
        <f>IFERROR(VLOOKUP($A11,pbks_bowling!$B:$M,COLUMN(AE10)-23,FALSE),"")</f>
        <v>23</v>
      </c>
      <c r="AF11" s="1">
        <f>IFERROR(VLOOKUP($A11,pbks_bowling!$B:$M,COLUMN(AF10)-23,FALSE),"")</f>
        <v>8.56</v>
      </c>
      <c r="AG11" s="1">
        <f>IFERROR(VLOOKUP($A11,pbks_bowling!$B:$M,COLUMN(AG10)-23,FALSE),"")</f>
        <v>16.11</v>
      </c>
      <c r="AH11" s="1">
        <f>IFERROR(VLOOKUP($A11,pbks_bowling!$B:$M,COLUMN(AH10)-23,FALSE),"")</f>
        <v>0</v>
      </c>
      <c r="AI11" s="1">
        <f>IFERROR(VLOOKUP($A11,pbks_bowling!$B:$M,COLUMN(AI10)-23,FALSE),"")</f>
        <v>0</v>
      </c>
      <c r="AJ11" s="23">
        <f>IFERROR((M11 - VALUE(SUBSTITUTE(Q11,"*","")))/(O11-1),0)</f>
        <v>1</v>
      </c>
      <c r="AK11" s="22">
        <f>IFERROR(F11/E11,"")</f>
        <v>1.2857142857142858</v>
      </c>
      <c r="AL11" s="22">
        <f>IFERROR(J11/E11,"")</f>
        <v>0.21428571428571427</v>
      </c>
      <c r="AM11" s="22">
        <f>IFERROR(AJ11*1 + AK11*25 + AL11*15,"")</f>
        <v>36.357142857142861</v>
      </c>
      <c r="AN11" s="22">
        <f>IFERROR(AJ11*1 + AK11*25 + AL11*15 + IFERROR(K11/E11,"")*15,"")</f>
        <v>39.571428571428577</v>
      </c>
      <c r="AO11" s="29">
        <f>IFERROR(AVERAGE(RANK(AJ11,$AJ$2:$AJ$28),RANK(AK11,$AK$2:$AK$28),RANK(AL11,$AL$2:$AL$28)),"")</f>
        <v>8.3333333333333339</v>
      </c>
      <c r="AP11" s="20">
        <f>IFERROR(RANK(AO11,$AO$2:$AO$28,1),"")</f>
        <v>8</v>
      </c>
      <c r="AQ11" s="49">
        <f>MAX(E11,N11,Z11)</f>
        <v>14</v>
      </c>
      <c r="AR11" s="49" t="str">
        <f>A11</f>
        <v>Arshdeep Singh</v>
      </c>
    </row>
    <row r="12" spans="1:44" x14ac:dyDescent="0.2">
      <c r="A12" s="3" t="s">
        <v>72</v>
      </c>
      <c r="B12" s="1" t="s">
        <v>26</v>
      </c>
      <c r="C12" s="4" t="s">
        <v>70</v>
      </c>
      <c r="D12" s="3">
        <f>IFERROR(VLOOKUP($A12,pbks_mvp!$B:$K,COLUMN(D11)-2,FALSE),"")</f>
        <v>76.5</v>
      </c>
      <c r="E12" s="1">
        <f>IFERROR(VLOOKUP($A12,pbks_mvp!$B:$K,COLUMN(E11)-2,FALSE),"")</f>
        <v>7</v>
      </c>
      <c r="F12" s="1">
        <f>IFERROR(VLOOKUP($A12,pbks_mvp!$B:$K,COLUMN(F11)-2,FALSE),"")</f>
        <v>10</v>
      </c>
      <c r="G12" s="1">
        <f>IFERROR(VLOOKUP($A12,pbks_mvp!$B:$K,COLUMN(G11)-2,FALSE),"")</f>
        <v>38</v>
      </c>
      <c r="H12" s="1">
        <f>IFERROR(VLOOKUP($A12,pbks_mvp!$B:$K,COLUMN(H11)-2,FALSE),"")</f>
        <v>0</v>
      </c>
      <c r="I12" s="1">
        <f>IFERROR(VLOOKUP($A12,pbks_mvp!$B:$K,COLUMN(I11)-2,FALSE),"")</f>
        <v>1</v>
      </c>
      <c r="J12" s="1">
        <f>IFERROR(VLOOKUP($A12,pbks_mvp!$B:$K,COLUMN(J11)-2,FALSE),"")</f>
        <v>0</v>
      </c>
      <c r="K12" s="1">
        <f>IFERROR(VLOOKUP($A12,pbks_mvp!$B:$K,COLUMN(K11)-2,FALSE),"")</f>
        <v>0</v>
      </c>
      <c r="L12" s="4">
        <f>IFERROR(VLOOKUP($A12,pbks_mvp!$B:$K,COLUMN(L11)-2,FALSE),"")</f>
        <v>0</v>
      </c>
      <c r="M12" s="3">
        <f>IFERROR(VLOOKUP($A12,pbks_batting!$B:$N,COLUMN(M11)-11,FALSE),"")</f>
        <v>7</v>
      </c>
      <c r="N12" s="1">
        <f>IFERROR(VLOOKUP($A12,pbks_batting!$B:$N,COLUMN(N11)-11,FALSE),"")</f>
        <v>7</v>
      </c>
      <c r="O12" s="1">
        <f>IFERROR(VLOOKUP($A12,pbks_batting!$B:$N,COLUMN(O11)-11,FALSE),"")</f>
        <v>1</v>
      </c>
      <c r="P12" s="1">
        <f>IFERROR(VLOOKUP($A12,pbks_batting!$B:$N,COLUMN(P11)-11,FALSE),"")</f>
        <v>1</v>
      </c>
      <c r="Q12" s="1" t="str">
        <f>IFERROR(VLOOKUP($A12,pbks_batting!$B:$N,COLUMN(Q11)-11,FALSE),"")</f>
        <v>7*</v>
      </c>
      <c r="R12" s="1" t="str">
        <f>IFERROR(VLOOKUP($A12,pbks_batting!$B:$N,COLUMN(R11)-11,FALSE),"")</f>
        <v>-</v>
      </c>
      <c r="S12" s="1">
        <f>IFERROR(VLOOKUP($A12,pbks_batting!$B:$N,COLUMN(S11)-11,FALSE),"")</f>
        <v>2</v>
      </c>
      <c r="T12" s="1">
        <f>IFERROR(VLOOKUP($A12,pbks_batting!$B:$N,COLUMN(T11)-11,FALSE),"")</f>
        <v>350</v>
      </c>
      <c r="U12" s="1">
        <f>IFERROR(VLOOKUP($A12,pbks_batting!$B:$N,COLUMN(U11)-11,FALSE),"")</f>
        <v>0</v>
      </c>
      <c r="V12" s="1">
        <f>IFERROR(VLOOKUP($A12,pbks_batting!$B:$N,COLUMN(V11)-11,FALSE),"")</f>
        <v>0</v>
      </c>
      <c r="W12" s="1">
        <f>IFERROR(VLOOKUP($A12,pbks_batting!$B:$N,COLUMN(W11)-11,FALSE),"")</f>
        <v>0</v>
      </c>
      <c r="X12" s="4">
        <f>IFERROR(VLOOKUP($A12,pbks_batting!$B:$N,COLUMN(X11)-11,FALSE),"")</f>
        <v>1</v>
      </c>
      <c r="Y12" s="3">
        <f>IFERROR(VLOOKUP($A12,pbks_bowling!$B:$M,COLUMN(Y11)-23,FALSE),"")</f>
        <v>10</v>
      </c>
      <c r="Z12" s="1">
        <f>IFERROR(VLOOKUP($A12,pbks_bowling!$B:$M,COLUMN(Z11)-23,FALSE),"")</f>
        <v>7</v>
      </c>
      <c r="AA12" s="1">
        <f>IFERROR(VLOOKUP($A12,pbks_bowling!$B:$M,COLUMN(AA11)-23,FALSE),"")</f>
        <v>6</v>
      </c>
      <c r="AB12" s="1">
        <f>IFERROR(VLOOKUP($A12,pbks_bowling!$B:$M,COLUMN(AB11)-23,FALSE),"")</f>
        <v>20</v>
      </c>
      <c r="AC12" s="1">
        <f>IFERROR(VLOOKUP($A12,pbks_bowling!$B:$M,COLUMN(AC11)-23,FALSE),"")</f>
        <v>172</v>
      </c>
      <c r="AD12" s="1">
        <f>IFERROR(VLOOKUP($A12,pbks_bowling!$B:$M,COLUMN(AD11)-23,FALSE),"")</f>
        <v>45738</v>
      </c>
      <c r="AE12" s="1">
        <f>IFERROR(VLOOKUP($A12,pbks_bowling!$B:$M,COLUMN(AE11)-23,FALSE),"")</f>
        <v>17.2</v>
      </c>
      <c r="AF12" s="1">
        <f>IFERROR(VLOOKUP($A12,pbks_bowling!$B:$M,COLUMN(AF11)-23,FALSE),"")</f>
        <v>8.6</v>
      </c>
      <c r="AG12" s="1">
        <f>IFERROR(VLOOKUP($A12,pbks_bowling!$B:$M,COLUMN(AG11)-23,FALSE),"")</f>
        <v>12</v>
      </c>
      <c r="AH12" s="1">
        <f>IFERROR(VLOOKUP($A12,pbks_bowling!$B:$M,COLUMN(AH11)-23,FALSE),"")</f>
        <v>0</v>
      </c>
      <c r="AI12" s="1">
        <f>IFERROR(VLOOKUP($A12,pbks_bowling!$B:$M,COLUMN(AI11)-23,FALSE),"")</f>
        <v>0</v>
      </c>
      <c r="AJ12" s="23">
        <f>IFERROR((M12 - VALUE(SUBSTITUTE(Q12,"*","")))/(O12-1),0)</f>
        <v>0</v>
      </c>
      <c r="AK12" s="22">
        <f>IFERROR(F12/E12,"")</f>
        <v>1.4285714285714286</v>
      </c>
      <c r="AL12" s="22">
        <f>IFERROR(J12/E12,"")</f>
        <v>0</v>
      </c>
      <c r="AM12" s="22">
        <f>IFERROR(AJ12*1 + AK12*25 + AL12*15,"")</f>
        <v>35.714285714285715</v>
      </c>
      <c r="AN12" s="22">
        <f>IFERROR(AJ12*1 + AK12*25 + AL12*15 + IFERROR(K12/E12,"")*15,"")</f>
        <v>35.714285714285715</v>
      </c>
      <c r="AO12" s="29">
        <f>IFERROR(AVERAGE(RANK(AJ12,$AJ$2:$AJ$28),RANK(AK12,$AK$2:$AK$28),RANK(AL12,$AL$2:$AL$28)),"")</f>
        <v>9.6666666666666661</v>
      </c>
      <c r="AP12" s="20">
        <f>IFERROR(RANK(AO12,$AO$2:$AO$28,1),"")</f>
        <v>13</v>
      </c>
      <c r="AQ12" s="49">
        <f>MAX(E12,N12,Z12)</f>
        <v>7</v>
      </c>
      <c r="AR12" s="49" t="str">
        <f>A12</f>
        <v>Harpreet Brar</v>
      </c>
    </row>
    <row r="13" spans="1:44" x14ac:dyDescent="0.2">
      <c r="A13" s="3" t="s">
        <v>29</v>
      </c>
      <c r="B13" s="1" t="s">
        <v>26</v>
      </c>
      <c r="C13" s="4" t="s">
        <v>68</v>
      </c>
      <c r="D13" s="3">
        <f>IFERROR(VLOOKUP($A13,pbks_mvp!$B:$K,COLUMN(D12)-2,FALSE),"")</f>
        <v>234.5</v>
      </c>
      <c r="E13" s="1">
        <f>IFERROR(VLOOKUP($A13,pbks_mvp!$B:$K,COLUMN(E12)-2,FALSE),"")</f>
        <v>14</v>
      </c>
      <c r="F13" s="1">
        <f>IFERROR(VLOOKUP($A13,pbks_mvp!$B:$K,COLUMN(F12)-2,FALSE),"")</f>
        <v>0</v>
      </c>
      <c r="G13" s="1">
        <f>IFERROR(VLOOKUP($A13,pbks_mvp!$B:$K,COLUMN(G12)-2,FALSE),"")</f>
        <v>0</v>
      </c>
      <c r="H13" s="1">
        <f>IFERROR(VLOOKUP($A13,pbks_mvp!$B:$K,COLUMN(H12)-2,FALSE),"")</f>
        <v>53</v>
      </c>
      <c r="I13" s="1">
        <f>IFERROR(VLOOKUP($A13,pbks_mvp!$B:$K,COLUMN(I12)-2,FALSE),"")</f>
        <v>27</v>
      </c>
      <c r="J13" s="1">
        <f>IFERROR(VLOOKUP($A13,pbks_mvp!$B:$K,COLUMN(J12)-2,FALSE),"")</f>
        <v>2</v>
      </c>
      <c r="K13" s="1">
        <f>IFERROR(VLOOKUP($A13,pbks_mvp!$B:$K,COLUMN(K12)-2,FALSE),"")</f>
        <v>0</v>
      </c>
      <c r="L13" s="4">
        <f>IFERROR(VLOOKUP($A13,pbks_mvp!$B:$K,COLUMN(L12)-2,FALSE),"")</f>
        <v>1</v>
      </c>
      <c r="M13" s="3">
        <f>IFERROR(VLOOKUP($A13,pbks_batting!$B:$N,COLUMN(M12)-11,FALSE),"")</f>
        <v>499</v>
      </c>
      <c r="N13" s="1">
        <f>IFERROR(VLOOKUP($A13,pbks_batting!$B:$N,COLUMN(N12)-11,FALSE),"")</f>
        <v>14</v>
      </c>
      <c r="O13" s="1">
        <f>IFERROR(VLOOKUP($A13,pbks_batting!$B:$N,COLUMN(O12)-11,FALSE),"")</f>
        <v>14</v>
      </c>
      <c r="P13" s="1">
        <f>IFERROR(VLOOKUP($A13,pbks_batting!$B:$N,COLUMN(P12)-11,FALSE),"")</f>
        <v>0</v>
      </c>
      <c r="Q13" s="1">
        <f>IFERROR(VLOOKUP($A13,pbks_batting!$B:$N,COLUMN(Q12)-11,FALSE),"")</f>
        <v>91</v>
      </c>
      <c r="R13" s="1">
        <f>IFERROR(VLOOKUP($A13,pbks_batting!$B:$N,COLUMN(R12)-11,FALSE),"")</f>
        <v>35.64</v>
      </c>
      <c r="S13" s="1">
        <f>IFERROR(VLOOKUP($A13,pbks_batting!$B:$N,COLUMN(S12)-11,FALSE),"")</f>
        <v>301</v>
      </c>
      <c r="T13" s="1">
        <f>IFERROR(VLOOKUP($A13,pbks_batting!$B:$N,COLUMN(T12)-11,FALSE),"")</f>
        <v>165.78</v>
      </c>
      <c r="U13" s="1">
        <f>IFERROR(VLOOKUP($A13,pbks_batting!$B:$N,COLUMN(U12)-11,FALSE),"")</f>
        <v>0</v>
      </c>
      <c r="V13" s="1">
        <f>IFERROR(VLOOKUP($A13,pbks_batting!$B:$N,COLUMN(V12)-11,FALSE),"")</f>
        <v>4</v>
      </c>
      <c r="W13" s="1">
        <f>IFERROR(VLOOKUP($A13,pbks_batting!$B:$N,COLUMN(W12)-11,FALSE),"")</f>
        <v>53</v>
      </c>
      <c r="X13" s="4">
        <f>IFERROR(VLOOKUP($A13,pbks_batting!$B:$N,COLUMN(X12)-11,FALSE),"")</f>
        <v>27</v>
      </c>
      <c r="Y13" s="3" t="str">
        <f>IFERROR(VLOOKUP($A13,pbks_bowling!$B:$M,COLUMN(Y12)-23,FALSE),"")</f>
        <v/>
      </c>
      <c r="Z13" s="1" t="str">
        <f>IFERROR(VLOOKUP($A13,pbks_bowling!$B:$M,COLUMN(Z12)-23,FALSE),"")</f>
        <v/>
      </c>
      <c r="AA13" s="1" t="str">
        <f>IFERROR(VLOOKUP($A13,pbks_bowling!$B:$M,COLUMN(AA12)-23,FALSE),"")</f>
        <v/>
      </c>
      <c r="AB13" s="1" t="str">
        <f>IFERROR(VLOOKUP($A13,pbks_bowling!$B:$M,COLUMN(AB12)-23,FALSE),"")</f>
        <v/>
      </c>
      <c r="AC13" s="1" t="str">
        <f>IFERROR(VLOOKUP($A13,pbks_bowling!$B:$M,COLUMN(AC12)-23,FALSE),"")</f>
        <v/>
      </c>
      <c r="AD13" s="1" t="str">
        <f>IFERROR(VLOOKUP($A13,pbks_bowling!$B:$M,COLUMN(AD12)-23,FALSE),"")</f>
        <v/>
      </c>
      <c r="AE13" s="1" t="str">
        <f>IFERROR(VLOOKUP($A13,pbks_bowling!$B:$M,COLUMN(AE12)-23,FALSE),"")</f>
        <v/>
      </c>
      <c r="AF13" s="1" t="str">
        <f>IFERROR(VLOOKUP($A13,pbks_bowling!$B:$M,COLUMN(AF12)-23,FALSE),"")</f>
        <v/>
      </c>
      <c r="AG13" s="1" t="str">
        <f>IFERROR(VLOOKUP($A13,pbks_bowling!$B:$M,COLUMN(AG12)-23,FALSE),"")</f>
        <v/>
      </c>
      <c r="AH13" s="1" t="str">
        <f>IFERROR(VLOOKUP($A13,pbks_bowling!$B:$M,COLUMN(AH12)-23,FALSE),"")</f>
        <v/>
      </c>
      <c r="AI13" s="1" t="str">
        <f>IFERROR(VLOOKUP($A13,pbks_bowling!$B:$M,COLUMN(AI12)-23,FALSE),"")</f>
        <v/>
      </c>
      <c r="AJ13" s="23">
        <f>IFERROR((M13 - VALUE(SUBSTITUTE(Q13,"*","")))/(O13-1),0)</f>
        <v>31.384615384615383</v>
      </c>
      <c r="AK13" s="22">
        <f>IFERROR(F13/E13,"")</f>
        <v>0</v>
      </c>
      <c r="AL13" s="22">
        <f>IFERROR(J13/E13,"")</f>
        <v>0.14285714285714285</v>
      </c>
      <c r="AM13" s="22">
        <f>IFERROR(AJ13*1 + AK13*25 + AL13*15,"")</f>
        <v>33.527472527472526</v>
      </c>
      <c r="AN13" s="22">
        <f>IFERROR(AJ13*1 + AK13*25 + AL13*15 + IFERROR(K13/E13,"")*15,"")</f>
        <v>33.527472527472526</v>
      </c>
      <c r="AO13" s="29">
        <f>IFERROR(AVERAGE(RANK(AJ13,$AJ$2:$AJ$28),RANK(AK13,$AK$2:$AK$28),RANK(AL13,$AL$2:$AL$28)),"")</f>
        <v>9.3333333333333339</v>
      </c>
      <c r="AP13" s="20">
        <f>IFERROR(RANK(AO13,$AO$2:$AO$28,1),"")</f>
        <v>12</v>
      </c>
      <c r="AQ13" s="49">
        <f>MAX(E13,N13,Z13)</f>
        <v>14</v>
      </c>
      <c r="AR13" s="49" t="str">
        <f>A13</f>
        <v>Prabhsimran Singh</v>
      </c>
    </row>
    <row r="14" spans="1:44" x14ac:dyDescent="0.2">
      <c r="A14" s="3" t="s">
        <v>33</v>
      </c>
      <c r="B14" s="1" t="s">
        <v>26</v>
      </c>
      <c r="C14" s="4" t="s">
        <v>69</v>
      </c>
      <c r="D14" s="3">
        <f>IFERROR(VLOOKUP($A14,pbks_mvp!$B:$K,COLUMN(D13)-2,FALSE),"")</f>
        <v>117</v>
      </c>
      <c r="E14" s="1">
        <f>IFERROR(VLOOKUP($A14,pbks_mvp!$B:$K,COLUMN(E13)-2,FALSE),"")</f>
        <v>12</v>
      </c>
      <c r="F14" s="1">
        <f>IFERROR(VLOOKUP($A14,pbks_mvp!$B:$K,COLUMN(F13)-2,FALSE),"")</f>
        <v>14</v>
      </c>
      <c r="G14" s="1">
        <f>IFERROR(VLOOKUP($A14,pbks_mvp!$B:$K,COLUMN(G13)-2,FALSE),"")</f>
        <v>63</v>
      </c>
      <c r="H14" s="1">
        <f>IFERROR(VLOOKUP($A14,pbks_mvp!$B:$K,COLUMN(H13)-2,FALSE),"")</f>
        <v>0</v>
      </c>
      <c r="I14" s="1">
        <f>IFERROR(VLOOKUP($A14,pbks_mvp!$B:$K,COLUMN(I13)-2,FALSE),"")</f>
        <v>0</v>
      </c>
      <c r="J14" s="1">
        <f>IFERROR(VLOOKUP($A14,pbks_mvp!$B:$K,COLUMN(J13)-2,FALSE),"")</f>
        <v>2</v>
      </c>
      <c r="K14" s="1">
        <f>IFERROR(VLOOKUP($A14,pbks_mvp!$B:$K,COLUMN(K13)-2,FALSE),"")</f>
        <v>0</v>
      </c>
      <c r="L14" s="4">
        <f>IFERROR(VLOOKUP($A14,pbks_mvp!$B:$K,COLUMN(L13)-2,FALSE),"")</f>
        <v>0</v>
      </c>
      <c r="M14" s="3" t="str">
        <f>IFERROR(VLOOKUP($A14,pbks_batting!$B:$N,COLUMN(M13)-11,FALSE),"")</f>
        <v/>
      </c>
      <c r="N14" s="1" t="str">
        <f>IFERROR(VLOOKUP($A14,pbks_batting!$B:$N,COLUMN(N13)-11,FALSE),"")</f>
        <v/>
      </c>
      <c r="O14" s="1" t="str">
        <f>IFERROR(VLOOKUP($A14,pbks_batting!$B:$N,COLUMN(O13)-11,FALSE),"")</f>
        <v/>
      </c>
      <c r="P14" s="1" t="str">
        <f>IFERROR(VLOOKUP($A14,pbks_batting!$B:$N,COLUMN(P13)-11,FALSE),"")</f>
        <v/>
      </c>
      <c r="Q14" s="1" t="str">
        <f>IFERROR(VLOOKUP($A14,pbks_batting!$B:$N,COLUMN(Q13)-11,FALSE),"")</f>
        <v/>
      </c>
      <c r="R14" s="1" t="str">
        <f>IFERROR(VLOOKUP($A14,pbks_batting!$B:$N,COLUMN(R13)-11,FALSE),"")</f>
        <v/>
      </c>
      <c r="S14" s="1" t="str">
        <f>IFERROR(VLOOKUP($A14,pbks_batting!$B:$N,COLUMN(S13)-11,FALSE),"")</f>
        <v/>
      </c>
      <c r="T14" s="1" t="str">
        <f>IFERROR(VLOOKUP($A14,pbks_batting!$B:$N,COLUMN(T13)-11,FALSE),"")</f>
        <v/>
      </c>
      <c r="U14" s="1" t="str">
        <f>IFERROR(VLOOKUP($A14,pbks_batting!$B:$N,COLUMN(U13)-11,FALSE),"")</f>
        <v/>
      </c>
      <c r="V14" s="1" t="str">
        <f>IFERROR(VLOOKUP($A14,pbks_batting!$B:$N,COLUMN(V13)-11,FALSE),"")</f>
        <v/>
      </c>
      <c r="W14" s="1" t="str">
        <f>IFERROR(VLOOKUP($A14,pbks_batting!$B:$N,COLUMN(W13)-11,FALSE),"")</f>
        <v/>
      </c>
      <c r="X14" s="4" t="str">
        <f>IFERROR(VLOOKUP($A14,pbks_batting!$B:$N,COLUMN(X13)-11,FALSE),"")</f>
        <v/>
      </c>
      <c r="Y14" s="3">
        <f>IFERROR(VLOOKUP($A14,pbks_bowling!$B:$M,COLUMN(Y13)-23,FALSE),"")</f>
        <v>14</v>
      </c>
      <c r="Z14" s="1">
        <f>IFERROR(VLOOKUP($A14,pbks_bowling!$B:$M,COLUMN(Z13)-23,FALSE),"")</f>
        <v>12</v>
      </c>
      <c r="AA14" s="1">
        <f>IFERROR(VLOOKUP($A14,pbks_bowling!$B:$M,COLUMN(AA13)-23,FALSE),"")</f>
        <v>11</v>
      </c>
      <c r="AB14" s="1">
        <f>IFERROR(VLOOKUP($A14,pbks_bowling!$B:$M,COLUMN(AB13)-23,FALSE),"")</f>
        <v>37</v>
      </c>
      <c r="AC14" s="1">
        <f>IFERROR(VLOOKUP($A14,pbks_bowling!$B:$M,COLUMN(AC13)-23,FALSE),"")</f>
        <v>354</v>
      </c>
      <c r="AD14" s="1">
        <f>IFERROR(VLOOKUP($A14,pbks_bowling!$B:$M,COLUMN(AD13)-23,FALSE),"")</f>
        <v>45775</v>
      </c>
      <c r="AE14" s="1">
        <f>IFERROR(VLOOKUP($A14,pbks_bowling!$B:$M,COLUMN(AE13)-23,FALSE),"")</f>
        <v>25.28</v>
      </c>
      <c r="AF14" s="1">
        <f>IFERROR(VLOOKUP($A14,pbks_bowling!$B:$M,COLUMN(AF13)-23,FALSE),"")</f>
        <v>9.56</v>
      </c>
      <c r="AG14" s="1">
        <f>IFERROR(VLOOKUP($A14,pbks_bowling!$B:$M,COLUMN(AG13)-23,FALSE),"")</f>
        <v>15.85</v>
      </c>
      <c r="AH14" s="1">
        <f>IFERROR(VLOOKUP($A14,pbks_bowling!$B:$M,COLUMN(AH13)-23,FALSE),"")</f>
        <v>2</v>
      </c>
      <c r="AI14" s="1">
        <f>IFERROR(VLOOKUP($A14,pbks_bowling!$B:$M,COLUMN(AI13)-23,FALSE),"")</f>
        <v>0</v>
      </c>
      <c r="AJ14" s="23">
        <f>IFERROR((M14 - VALUE(SUBSTITUTE(Q14,"*","")))/(O14-1),0)</f>
        <v>0</v>
      </c>
      <c r="AK14" s="22">
        <f>IFERROR(F14/E14,"")</f>
        <v>1.1666666666666667</v>
      </c>
      <c r="AL14" s="22">
        <f>IFERROR(J14/E14,"")</f>
        <v>0.16666666666666666</v>
      </c>
      <c r="AM14" s="22">
        <f>IFERROR(AJ14*1 + AK14*25 + AL14*15,"")</f>
        <v>31.666666666666668</v>
      </c>
      <c r="AN14" s="22">
        <f>IFERROR(AJ14*1 + AK14*25 + AL14*15 + IFERROR(K14/E14,"")*15,"")</f>
        <v>31.666666666666668</v>
      </c>
      <c r="AO14" s="29">
        <f>IFERROR(AVERAGE(RANK(AJ14,$AJ$2:$AJ$28),RANK(AK14,$AK$2:$AK$28),RANK(AL14,$AL$2:$AL$28)),"")</f>
        <v>10</v>
      </c>
      <c r="AP14" s="20">
        <f>IFERROR(RANK(AO14,$AO$2:$AO$28,1),"")</f>
        <v>14</v>
      </c>
      <c r="AQ14" s="49">
        <f>MAX(E14,N14,Z14)</f>
        <v>12</v>
      </c>
      <c r="AR14" s="49" t="str">
        <f>A14</f>
        <v>Yuzvendra Chahal</v>
      </c>
    </row>
    <row r="15" spans="1:44" x14ac:dyDescent="0.2">
      <c r="A15" s="3" t="s">
        <v>37</v>
      </c>
      <c r="B15" s="1" t="s">
        <v>26</v>
      </c>
      <c r="C15" s="4" t="s">
        <v>69</v>
      </c>
      <c r="D15" s="3">
        <f>IFERROR(VLOOKUP($A15,pbks_mvp!$B:$K,COLUMN(D14)-2,FALSE),"")</f>
        <v>50</v>
      </c>
      <c r="E15" s="1">
        <f>IFERROR(VLOOKUP($A15,pbks_mvp!$B:$K,COLUMN(E14)-2,FALSE),"")</f>
        <v>4</v>
      </c>
      <c r="F15" s="1">
        <f>IFERROR(VLOOKUP($A15,pbks_mvp!$B:$K,COLUMN(F14)-2,FALSE),"")</f>
        <v>2</v>
      </c>
      <c r="G15" s="1">
        <f>IFERROR(VLOOKUP($A15,pbks_mvp!$B:$K,COLUMN(G14)-2,FALSE),"")</f>
        <v>28</v>
      </c>
      <c r="H15" s="1">
        <f>IFERROR(VLOOKUP($A15,pbks_mvp!$B:$K,COLUMN(H14)-2,FALSE),"")</f>
        <v>1</v>
      </c>
      <c r="I15" s="1">
        <f>IFERROR(VLOOKUP($A15,pbks_mvp!$B:$K,COLUMN(I14)-2,FALSE),"")</f>
        <v>0</v>
      </c>
      <c r="J15" s="1">
        <f>IFERROR(VLOOKUP($A15,pbks_mvp!$B:$K,COLUMN(J14)-2,FALSE),"")</f>
        <v>5</v>
      </c>
      <c r="K15" s="1">
        <f>IFERROR(VLOOKUP($A15,pbks_mvp!$B:$K,COLUMN(K14)-2,FALSE),"")</f>
        <v>0</v>
      </c>
      <c r="L15" s="4">
        <f>IFERROR(VLOOKUP($A15,pbks_mvp!$B:$K,COLUMN(L14)-2,FALSE),"")</f>
        <v>0</v>
      </c>
      <c r="M15" s="3">
        <f>IFERROR(VLOOKUP($A15,pbks_batting!$B:$N,COLUMN(M14)-11,FALSE),"")</f>
        <v>11</v>
      </c>
      <c r="N15" s="1">
        <f>IFERROR(VLOOKUP($A15,pbks_batting!$B:$N,COLUMN(N14)-11,FALSE),"")</f>
        <v>4</v>
      </c>
      <c r="O15" s="1">
        <f>IFERROR(VLOOKUP($A15,pbks_batting!$B:$N,COLUMN(O14)-11,FALSE),"")</f>
        <v>1</v>
      </c>
      <c r="P15" s="1">
        <f>IFERROR(VLOOKUP($A15,pbks_batting!$B:$N,COLUMN(P14)-11,FALSE),"")</f>
        <v>0</v>
      </c>
      <c r="Q15" s="1">
        <f>IFERROR(VLOOKUP($A15,pbks_batting!$B:$N,COLUMN(Q14)-11,FALSE),"")</f>
        <v>11</v>
      </c>
      <c r="R15" s="1">
        <f>IFERROR(VLOOKUP($A15,pbks_batting!$B:$N,COLUMN(R14)-11,FALSE),"")</f>
        <v>11</v>
      </c>
      <c r="S15" s="1">
        <f>IFERROR(VLOOKUP($A15,pbks_batting!$B:$N,COLUMN(S14)-11,FALSE),"")</f>
        <v>15</v>
      </c>
      <c r="T15" s="1">
        <f>IFERROR(VLOOKUP($A15,pbks_batting!$B:$N,COLUMN(T14)-11,FALSE),"")</f>
        <v>73.33</v>
      </c>
      <c r="U15" s="1">
        <f>IFERROR(VLOOKUP($A15,pbks_batting!$B:$N,COLUMN(U14)-11,FALSE),"")</f>
        <v>0</v>
      </c>
      <c r="V15" s="1">
        <f>IFERROR(VLOOKUP($A15,pbks_batting!$B:$N,COLUMN(V14)-11,FALSE),"")</f>
        <v>0</v>
      </c>
      <c r="W15" s="1">
        <f>IFERROR(VLOOKUP($A15,pbks_batting!$B:$N,COLUMN(W14)-11,FALSE),"")</f>
        <v>1</v>
      </c>
      <c r="X15" s="4">
        <f>IFERROR(VLOOKUP($A15,pbks_batting!$B:$N,COLUMN(X14)-11,FALSE),"")</f>
        <v>0</v>
      </c>
      <c r="Y15" s="3">
        <f>IFERROR(VLOOKUP($A15,pbks_bowling!$B:$M,COLUMN(Y14)-23,FALSE),"")</f>
        <v>2</v>
      </c>
      <c r="Z15" s="1">
        <f>IFERROR(VLOOKUP($A15,pbks_bowling!$B:$M,COLUMN(Z14)-23,FALSE),"")</f>
        <v>4</v>
      </c>
      <c r="AA15" s="1">
        <f>IFERROR(VLOOKUP($A15,pbks_bowling!$B:$M,COLUMN(AA14)-23,FALSE),"")</f>
        <v>4</v>
      </c>
      <c r="AB15" s="1">
        <f>IFERROR(VLOOKUP($A15,pbks_bowling!$B:$M,COLUMN(AB14)-23,FALSE),"")</f>
        <v>10</v>
      </c>
      <c r="AC15" s="1">
        <f>IFERROR(VLOOKUP($A15,pbks_bowling!$B:$M,COLUMN(AC14)-23,FALSE),"")</f>
        <v>96</v>
      </c>
      <c r="AD15" s="1">
        <f>IFERROR(VLOOKUP($A15,pbks_bowling!$B:$M,COLUMN(AD14)-23,FALSE),"")</f>
        <v>45683</v>
      </c>
      <c r="AE15" s="1">
        <f>IFERROR(VLOOKUP($A15,pbks_bowling!$B:$M,COLUMN(AE14)-23,FALSE),"")</f>
        <v>48</v>
      </c>
      <c r="AF15" s="1">
        <f>IFERROR(VLOOKUP($A15,pbks_bowling!$B:$M,COLUMN(AF14)-23,FALSE),"")</f>
        <v>9.6</v>
      </c>
      <c r="AG15" s="1">
        <f>IFERROR(VLOOKUP($A15,pbks_bowling!$B:$M,COLUMN(AG14)-23,FALSE),"")</f>
        <v>30</v>
      </c>
      <c r="AH15" s="1">
        <f>IFERROR(VLOOKUP($A15,pbks_bowling!$B:$M,COLUMN(AH14)-23,FALSE),"")</f>
        <v>0</v>
      </c>
      <c r="AI15" s="1">
        <f>IFERROR(VLOOKUP($A15,pbks_bowling!$B:$M,COLUMN(AI14)-23,FALSE),"")</f>
        <v>0</v>
      </c>
      <c r="AJ15" s="23">
        <f>IFERROR((M15 - VALUE(SUBSTITUTE(Q15,"*","")))/(O15-1),0)</f>
        <v>0</v>
      </c>
      <c r="AK15" s="22">
        <f>IFERROR(F15/E15,"")</f>
        <v>0.5</v>
      </c>
      <c r="AL15" s="22">
        <f>IFERROR(J15/E15,"")</f>
        <v>1.25</v>
      </c>
      <c r="AM15" s="22">
        <f>IFERROR(AJ15*1 + AK15*25 + AL15*15,"")</f>
        <v>31.25</v>
      </c>
      <c r="AN15" s="22">
        <f>IFERROR(AJ15*1 + AK15*25 + AL15*15 + IFERROR(K15/E15,"")*15,"")</f>
        <v>31.25</v>
      </c>
      <c r="AO15" s="29">
        <f>IFERROR(AVERAGE(RANK(AJ15,$AJ$2:$AJ$28),RANK(AK15,$AK$2:$AK$28),RANK(AL15,$AL$2:$AL$28)),"")</f>
        <v>8.3333333333333339</v>
      </c>
      <c r="AP15" s="20">
        <f>IFERROR(RANK(AO15,$AO$2:$AO$28,1),"")</f>
        <v>8</v>
      </c>
      <c r="AQ15" s="49">
        <f>MAX(E15,N15,Z15)</f>
        <v>4</v>
      </c>
      <c r="AR15" s="49" t="str">
        <f>A15</f>
        <v>Xavier Bartlett</v>
      </c>
    </row>
    <row r="16" spans="1:44" x14ac:dyDescent="0.2">
      <c r="A16" s="3" t="s">
        <v>35</v>
      </c>
      <c r="B16" s="1" t="s">
        <v>26</v>
      </c>
      <c r="C16" s="4" t="s">
        <v>69</v>
      </c>
      <c r="D16" s="3">
        <f>IFERROR(VLOOKUP($A16,pbks_mvp!$B:$K,COLUMN(D15)-2,FALSE),"")</f>
        <v>48</v>
      </c>
      <c r="E16" s="1">
        <f>IFERROR(VLOOKUP($A16,pbks_mvp!$B:$K,COLUMN(E15)-2,FALSE),"")</f>
        <v>4</v>
      </c>
      <c r="F16" s="1">
        <f>IFERROR(VLOOKUP($A16,pbks_mvp!$B:$K,COLUMN(F15)-2,FALSE),"")</f>
        <v>5</v>
      </c>
      <c r="G16" s="1">
        <f>IFERROR(VLOOKUP($A16,pbks_mvp!$B:$K,COLUMN(G15)-2,FALSE),"")</f>
        <v>28</v>
      </c>
      <c r="H16" s="1">
        <f>IFERROR(VLOOKUP($A16,pbks_mvp!$B:$K,COLUMN(H15)-2,FALSE),"")</f>
        <v>1</v>
      </c>
      <c r="I16" s="1">
        <f>IFERROR(VLOOKUP($A16,pbks_mvp!$B:$K,COLUMN(I15)-2,FALSE),"")</f>
        <v>0</v>
      </c>
      <c r="J16" s="1">
        <f>IFERROR(VLOOKUP($A16,pbks_mvp!$B:$K,COLUMN(J15)-2,FALSE),"")</f>
        <v>0</v>
      </c>
      <c r="K16" s="1">
        <f>IFERROR(VLOOKUP($A16,pbks_mvp!$B:$K,COLUMN(K15)-2,FALSE),"")</f>
        <v>0</v>
      </c>
      <c r="L16" s="4">
        <f>IFERROR(VLOOKUP($A16,pbks_mvp!$B:$K,COLUMN(L15)-2,FALSE),"")</f>
        <v>0</v>
      </c>
      <c r="M16" s="3">
        <f>IFERROR(VLOOKUP($A16,pbks_batting!$B:$N,COLUMN(M15)-11,FALSE),"")</f>
        <v>4</v>
      </c>
      <c r="N16" s="1">
        <f>IFERROR(VLOOKUP($A16,pbks_batting!$B:$N,COLUMN(N15)-11,FALSE),"")</f>
        <v>4</v>
      </c>
      <c r="O16" s="1">
        <f>IFERROR(VLOOKUP($A16,pbks_batting!$B:$N,COLUMN(O15)-11,FALSE),"")</f>
        <v>1</v>
      </c>
      <c r="P16" s="1">
        <f>IFERROR(VLOOKUP($A16,pbks_batting!$B:$N,COLUMN(P15)-11,FALSE),"")</f>
        <v>1</v>
      </c>
      <c r="Q16" s="1" t="str">
        <f>IFERROR(VLOOKUP($A16,pbks_batting!$B:$N,COLUMN(Q15)-11,FALSE),"")</f>
        <v>4*</v>
      </c>
      <c r="R16" s="1" t="str">
        <f>IFERROR(VLOOKUP($A16,pbks_batting!$B:$N,COLUMN(R15)-11,FALSE),"")</f>
        <v>-</v>
      </c>
      <c r="S16" s="1">
        <f>IFERROR(VLOOKUP($A16,pbks_batting!$B:$N,COLUMN(S15)-11,FALSE),"")</f>
        <v>1</v>
      </c>
      <c r="T16" s="1">
        <f>IFERROR(VLOOKUP($A16,pbks_batting!$B:$N,COLUMN(T15)-11,FALSE),"")</f>
        <v>400</v>
      </c>
      <c r="U16" s="1">
        <f>IFERROR(VLOOKUP($A16,pbks_batting!$B:$N,COLUMN(U15)-11,FALSE),"")</f>
        <v>0</v>
      </c>
      <c r="V16" s="1">
        <f>IFERROR(VLOOKUP($A16,pbks_batting!$B:$N,COLUMN(V15)-11,FALSE),"")</f>
        <v>0</v>
      </c>
      <c r="W16" s="1">
        <f>IFERROR(VLOOKUP($A16,pbks_batting!$B:$N,COLUMN(W15)-11,FALSE),"")</f>
        <v>1</v>
      </c>
      <c r="X16" s="4">
        <f>IFERROR(VLOOKUP($A16,pbks_batting!$B:$N,COLUMN(X15)-11,FALSE),"")</f>
        <v>0</v>
      </c>
      <c r="Y16" s="3">
        <f>IFERROR(VLOOKUP($A16,pbks_bowling!$B:$M,COLUMN(Y15)-23,FALSE),"")</f>
        <v>5</v>
      </c>
      <c r="Z16" s="1">
        <f>IFERROR(VLOOKUP($A16,pbks_bowling!$B:$M,COLUMN(Z15)-23,FALSE),"")</f>
        <v>4</v>
      </c>
      <c r="AA16" s="1">
        <f>IFERROR(VLOOKUP($A16,pbks_bowling!$B:$M,COLUMN(AA15)-23,FALSE),"")</f>
        <v>4</v>
      </c>
      <c r="AB16" s="1">
        <f>IFERROR(VLOOKUP($A16,pbks_bowling!$B:$M,COLUMN(AB15)-23,FALSE),"")</f>
        <v>11.2</v>
      </c>
      <c r="AC16" s="1">
        <f>IFERROR(VLOOKUP($A16,pbks_bowling!$B:$M,COLUMN(AC15)-23,FALSE),"")</f>
        <v>104</v>
      </c>
      <c r="AD16" s="1" t="str">
        <f>IFERROR(VLOOKUP($A16,pbks_bowling!$B:$M,COLUMN(AD15)-23,FALSE),"")</f>
        <v>37/2</v>
      </c>
      <c r="AE16" s="1">
        <f>IFERROR(VLOOKUP($A16,pbks_bowling!$B:$M,COLUMN(AE15)-23,FALSE),"")</f>
        <v>20.8</v>
      </c>
      <c r="AF16" s="1">
        <f>IFERROR(VLOOKUP($A16,pbks_bowling!$B:$M,COLUMN(AF15)-23,FALSE),"")</f>
        <v>9.17</v>
      </c>
      <c r="AG16" s="1">
        <f>IFERROR(VLOOKUP($A16,pbks_bowling!$B:$M,COLUMN(AG15)-23,FALSE),"")</f>
        <v>13.6</v>
      </c>
      <c r="AH16" s="1">
        <f>IFERROR(VLOOKUP($A16,pbks_bowling!$B:$M,COLUMN(AH15)-23,FALSE),"")</f>
        <v>0</v>
      </c>
      <c r="AI16" s="1">
        <f>IFERROR(VLOOKUP($A16,pbks_bowling!$B:$M,COLUMN(AI15)-23,FALSE),"")</f>
        <v>0</v>
      </c>
      <c r="AJ16" s="23">
        <f>IFERROR((M16 - VALUE(SUBSTITUTE(Q16,"*","")))/(O16-1),0)</f>
        <v>0</v>
      </c>
      <c r="AK16" s="22">
        <f>IFERROR(F16/E16,"")</f>
        <v>1.25</v>
      </c>
      <c r="AL16" s="22">
        <f>IFERROR(J16/E16,"")</f>
        <v>0</v>
      </c>
      <c r="AM16" s="22">
        <f>IFERROR(AJ16*1 + AK16*25 + AL16*15,"")</f>
        <v>31.25</v>
      </c>
      <c r="AN16" s="22">
        <f>IFERROR(AJ16*1 + AK16*25 + AL16*15 + IFERROR(K16/E16,"")*15,"")</f>
        <v>31.25</v>
      </c>
      <c r="AO16" s="29">
        <f>IFERROR(AVERAGE(RANK(AJ16,$AJ$2:$AJ$28),RANK(AK16,$AK$2:$AK$28),RANK(AL16,$AL$2:$AL$28)),"")</f>
        <v>10.333333333333334</v>
      </c>
      <c r="AP16" s="20">
        <f>IFERROR(RANK(AO16,$AO$2:$AO$28,1),"")</f>
        <v>16</v>
      </c>
      <c r="AQ16" s="49">
        <f>MAX(E16,N16,Z16)</f>
        <v>4</v>
      </c>
      <c r="AR16" s="49" t="str">
        <f>A16</f>
        <v>Lockie Ferguson</v>
      </c>
    </row>
    <row r="17" spans="1:44" x14ac:dyDescent="0.2">
      <c r="A17" s="3" t="s">
        <v>27</v>
      </c>
      <c r="B17" s="1" t="s">
        <v>26</v>
      </c>
      <c r="C17" s="4" t="s">
        <v>70</v>
      </c>
      <c r="D17" s="3">
        <f>IFERROR(VLOOKUP($A17,pbks_mvp!$B:$K,COLUMN(D16)-2,FALSE),"")</f>
        <v>219</v>
      </c>
      <c r="E17" s="1">
        <f>IFERROR(VLOOKUP($A17,pbks_mvp!$B:$K,COLUMN(E16)-2,FALSE),"")</f>
        <v>14</v>
      </c>
      <c r="F17" s="1">
        <f>IFERROR(VLOOKUP($A17,pbks_mvp!$B:$K,COLUMN(F16)-2,FALSE),"")</f>
        <v>0</v>
      </c>
      <c r="G17" s="1">
        <f>IFERROR(VLOOKUP($A17,pbks_mvp!$B:$K,COLUMN(G16)-2,FALSE),"")</f>
        <v>0</v>
      </c>
      <c r="H17" s="1">
        <f>IFERROR(VLOOKUP($A17,pbks_mvp!$B:$K,COLUMN(H16)-2,FALSE),"")</f>
        <v>48</v>
      </c>
      <c r="I17" s="1">
        <f>IFERROR(VLOOKUP($A17,pbks_mvp!$B:$K,COLUMN(I16)-2,FALSE),"")</f>
        <v>24</v>
      </c>
      <c r="J17" s="1">
        <f>IFERROR(VLOOKUP($A17,pbks_mvp!$B:$K,COLUMN(J16)-2,FALSE),"")</f>
        <v>6</v>
      </c>
      <c r="K17" s="1">
        <f>IFERROR(VLOOKUP($A17,pbks_mvp!$B:$K,COLUMN(K16)-2,FALSE),"")</f>
        <v>0</v>
      </c>
      <c r="L17" s="4">
        <f>IFERROR(VLOOKUP($A17,pbks_mvp!$B:$K,COLUMN(L16)-2,FALSE),"")</f>
        <v>0</v>
      </c>
      <c r="M17" s="3">
        <f>IFERROR(VLOOKUP($A17,pbks_batting!$B:$N,COLUMN(M16)-11,FALSE),"")</f>
        <v>424</v>
      </c>
      <c r="N17" s="1">
        <f>IFERROR(VLOOKUP($A17,pbks_batting!$B:$N,COLUMN(N16)-11,FALSE),"")</f>
        <v>14</v>
      </c>
      <c r="O17" s="1">
        <f>IFERROR(VLOOKUP($A17,pbks_batting!$B:$N,COLUMN(O16)-11,FALSE),"")</f>
        <v>14</v>
      </c>
      <c r="P17" s="1">
        <f>IFERROR(VLOOKUP($A17,pbks_batting!$B:$N,COLUMN(P16)-11,FALSE),"")</f>
        <v>0</v>
      </c>
      <c r="Q17" s="1">
        <f>IFERROR(VLOOKUP($A17,pbks_batting!$B:$N,COLUMN(Q16)-11,FALSE),"")</f>
        <v>103</v>
      </c>
      <c r="R17" s="1">
        <f>IFERROR(VLOOKUP($A17,pbks_batting!$B:$N,COLUMN(R16)-11,FALSE),"")</f>
        <v>30.29</v>
      </c>
      <c r="S17" s="1">
        <f>IFERROR(VLOOKUP($A17,pbks_batting!$B:$N,COLUMN(S16)-11,FALSE),"")</f>
        <v>231</v>
      </c>
      <c r="T17" s="1">
        <f>IFERROR(VLOOKUP($A17,pbks_batting!$B:$N,COLUMN(T16)-11,FALSE),"")</f>
        <v>183.54</v>
      </c>
      <c r="U17" s="1">
        <f>IFERROR(VLOOKUP($A17,pbks_batting!$B:$N,COLUMN(U16)-11,FALSE),"")</f>
        <v>1</v>
      </c>
      <c r="V17" s="1">
        <f>IFERROR(VLOOKUP($A17,pbks_batting!$B:$N,COLUMN(V16)-11,FALSE),"")</f>
        <v>2</v>
      </c>
      <c r="W17" s="1">
        <f>IFERROR(VLOOKUP($A17,pbks_batting!$B:$N,COLUMN(W16)-11,FALSE),"")</f>
        <v>48</v>
      </c>
      <c r="X17" s="4">
        <f>IFERROR(VLOOKUP($A17,pbks_batting!$B:$N,COLUMN(X16)-11,FALSE),"")</f>
        <v>24</v>
      </c>
      <c r="Y17" s="3" t="str">
        <f>IFERROR(VLOOKUP($A17,pbks_bowling!$B:$M,COLUMN(Y16)-23,FALSE),"")</f>
        <v/>
      </c>
      <c r="Z17" s="1" t="str">
        <f>IFERROR(VLOOKUP($A17,pbks_bowling!$B:$M,COLUMN(Z16)-23,FALSE),"")</f>
        <v/>
      </c>
      <c r="AA17" s="1" t="str">
        <f>IFERROR(VLOOKUP($A17,pbks_bowling!$B:$M,COLUMN(AA16)-23,FALSE),"")</f>
        <v/>
      </c>
      <c r="AB17" s="1" t="str">
        <f>IFERROR(VLOOKUP($A17,pbks_bowling!$B:$M,COLUMN(AB16)-23,FALSE),"")</f>
        <v/>
      </c>
      <c r="AC17" s="1" t="str">
        <f>IFERROR(VLOOKUP($A17,pbks_bowling!$B:$M,COLUMN(AC16)-23,FALSE),"")</f>
        <v/>
      </c>
      <c r="AD17" s="1" t="str">
        <f>IFERROR(VLOOKUP($A17,pbks_bowling!$B:$M,COLUMN(AD16)-23,FALSE),"")</f>
        <v/>
      </c>
      <c r="AE17" s="1" t="str">
        <f>IFERROR(VLOOKUP($A17,pbks_bowling!$B:$M,COLUMN(AE16)-23,FALSE),"")</f>
        <v/>
      </c>
      <c r="AF17" s="1" t="str">
        <f>IFERROR(VLOOKUP($A17,pbks_bowling!$B:$M,COLUMN(AF16)-23,FALSE),"")</f>
        <v/>
      </c>
      <c r="AG17" s="1" t="str">
        <f>IFERROR(VLOOKUP($A17,pbks_bowling!$B:$M,COLUMN(AG16)-23,FALSE),"")</f>
        <v/>
      </c>
      <c r="AH17" s="1" t="str">
        <f>IFERROR(VLOOKUP($A17,pbks_bowling!$B:$M,COLUMN(AH16)-23,FALSE),"")</f>
        <v/>
      </c>
      <c r="AI17" s="1" t="str">
        <f>IFERROR(VLOOKUP($A17,pbks_bowling!$B:$M,COLUMN(AI16)-23,FALSE),"")</f>
        <v/>
      </c>
      <c r="AJ17" s="23">
        <f>IFERROR((M17 - VALUE(SUBSTITUTE(Q17,"*","")))/(O17-1),0)</f>
        <v>24.692307692307693</v>
      </c>
      <c r="AK17" s="22">
        <f>IFERROR(F17/E17,"")</f>
        <v>0</v>
      </c>
      <c r="AL17" s="22">
        <f>IFERROR(J17/E17,"")</f>
        <v>0.42857142857142855</v>
      </c>
      <c r="AM17" s="22">
        <f>IFERROR(AJ17*1 + AK17*25 + AL17*15,"")</f>
        <v>31.12087912087912</v>
      </c>
      <c r="AN17" s="22">
        <f>IFERROR(AJ17*1 + AK17*25 + AL17*15 + IFERROR(K17/E17,"")*15,"")</f>
        <v>31.12087912087912</v>
      </c>
      <c r="AO17" s="29">
        <f>IFERROR(AVERAGE(RANK(AJ17,$AJ$2:$AJ$28),RANK(AK17,$AK$2:$AK$28),RANK(AL17,$AL$2:$AL$28)),"")</f>
        <v>7.666666666666667</v>
      </c>
      <c r="AP17" s="20">
        <f>IFERROR(RANK(AO17,$AO$2:$AO$28,1),"")</f>
        <v>4</v>
      </c>
      <c r="AQ17" s="49">
        <f>MAX(E17,N17,Z17)</f>
        <v>14</v>
      </c>
      <c r="AR17" s="49" t="str">
        <f>A17</f>
        <v>Priyansh Arya</v>
      </c>
    </row>
    <row r="18" spans="1:44" x14ac:dyDescent="0.2">
      <c r="A18" s="3" t="s">
        <v>34</v>
      </c>
      <c r="B18" s="1" t="s">
        <v>26</v>
      </c>
      <c r="C18" s="4" t="s">
        <v>70</v>
      </c>
      <c r="D18" s="3">
        <f>IFERROR(VLOOKUP($A18,pbks_mvp!$B:$K,COLUMN(D17)-2,FALSE),"")</f>
        <v>112.5</v>
      </c>
      <c r="E18" s="1">
        <f>IFERROR(VLOOKUP($A18,pbks_mvp!$B:$K,COLUMN(E17)-2,FALSE),"")</f>
        <v>14</v>
      </c>
      <c r="F18" s="1">
        <f>IFERROR(VLOOKUP($A18,pbks_mvp!$B:$K,COLUMN(F17)-2,FALSE),"")</f>
        <v>0</v>
      </c>
      <c r="G18" s="1">
        <f>IFERROR(VLOOKUP($A18,pbks_mvp!$B:$K,COLUMN(G17)-2,FALSE),"")</f>
        <v>3</v>
      </c>
      <c r="H18" s="1">
        <f>IFERROR(VLOOKUP($A18,pbks_mvp!$B:$K,COLUMN(H17)-2,FALSE),"")</f>
        <v>20</v>
      </c>
      <c r="I18" s="1">
        <f>IFERROR(VLOOKUP($A18,pbks_mvp!$B:$K,COLUMN(I17)-2,FALSE),"")</f>
        <v>12</v>
      </c>
      <c r="J18" s="1">
        <f>IFERROR(VLOOKUP($A18,pbks_mvp!$B:$K,COLUMN(J17)-2,FALSE),"")</f>
        <v>7</v>
      </c>
      <c r="K18" s="1">
        <f>IFERROR(VLOOKUP($A18,pbks_mvp!$B:$K,COLUMN(K17)-2,FALSE),"")</f>
        <v>0</v>
      </c>
      <c r="L18" s="4">
        <f>IFERROR(VLOOKUP($A18,pbks_mvp!$B:$K,COLUMN(L17)-2,FALSE),"")</f>
        <v>0</v>
      </c>
      <c r="M18" s="3">
        <f>IFERROR(VLOOKUP($A18,pbks_batting!$B:$N,COLUMN(M17)-11,FALSE),"")</f>
        <v>284</v>
      </c>
      <c r="N18" s="1">
        <f>IFERROR(VLOOKUP($A18,pbks_batting!$B:$N,COLUMN(N17)-11,FALSE),"")</f>
        <v>14</v>
      </c>
      <c r="O18" s="1">
        <f>IFERROR(VLOOKUP($A18,pbks_batting!$B:$N,COLUMN(O17)-11,FALSE),"")</f>
        <v>11</v>
      </c>
      <c r="P18" s="1">
        <f>IFERROR(VLOOKUP($A18,pbks_batting!$B:$N,COLUMN(P17)-11,FALSE),"")</f>
        <v>6</v>
      </c>
      <c r="Q18" s="1" t="str">
        <f>IFERROR(VLOOKUP($A18,pbks_batting!$B:$N,COLUMN(Q17)-11,FALSE),"")</f>
        <v>59*</v>
      </c>
      <c r="R18" s="1">
        <f>IFERROR(VLOOKUP($A18,pbks_batting!$B:$N,COLUMN(R17)-11,FALSE),"")</f>
        <v>56.8</v>
      </c>
      <c r="S18" s="1">
        <f>IFERROR(VLOOKUP($A18,pbks_batting!$B:$N,COLUMN(S17)-11,FALSE),"")</f>
        <v>190</v>
      </c>
      <c r="T18" s="1">
        <f>IFERROR(VLOOKUP($A18,pbks_batting!$B:$N,COLUMN(T17)-11,FALSE),"")</f>
        <v>149.47</v>
      </c>
      <c r="U18" s="1">
        <f>IFERROR(VLOOKUP($A18,pbks_batting!$B:$N,COLUMN(U17)-11,FALSE),"")</f>
        <v>0</v>
      </c>
      <c r="V18" s="1">
        <f>IFERROR(VLOOKUP($A18,pbks_batting!$B:$N,COLUMN(V17)-11,FALSE),"")</f>
        <v>2</v>
      </c>
      <c r="W18" s="1">
        <f>IFERROR(VLOOKUP($A18,pbks_batting!$B:$N,COLUMN(W17)-11,FALSE),"")</f>
        <v>20</v>
      </c>
      <c r="X18" s="4">
        <f>IFERROR(VLOOKUP($A18,pbks_batting!$B:$N,COLUMN(X17)-11,FALSE),"")</f>
        <v>12</v>
      </c>
      <c r="Y18" s="3" t="str">
        <f>IFERROR(VLOOKUP($A18,pbks_bowling!$B:$M,COLUMN(Y17)-23,FALSE),"")</f>
        <v/>
      </c>
      <c r="Z18" s="1" t="str">
        <f>IFERROR(VLOOKUP($A18,pbks_bowling!$B:$M,COLUMN(Z17)-23,FALSE),"")</f>
        <v/>
      </c>
      <c r="AA18" s="1" t="str">
        <f>IFERROR(VLOOKUP($A18,pbks_bowling!$B:$M,COLUMN(AA17)-23,FALSE),"")</f>
        <v/>
      </c>
      <c r="AB18" s="1" t="str">
        <f>IFERROR(VLOOKUP($A18,pbks_bowling!$B:$M,COLUMN(AB17)-23,FALSE),"")</f>
        <v/>
      </c>
      <c r="AC18" s="1" t="str">
        <f>IFERROR(VLOOKUP($A18,pbks_bowling!$B:$M,COLUMN(AC17)-23,FALSE),"")</f>
        <v/>
      </c>
      <c r="AD18" s="1" t="str">
        <f>IFERROR(VLOOKUP($A18,pbks_bowling!$B:$M,COLUMN(AD17)-23,FALSE),"")</f>
        <v/>
      </c>
      <c r="AE18" s="1" t="str">
        <f>IFERROR(VLOOKUP($A18,pbks_bowling!$B:$M,COLUMN(AE17)-23,FALSE),"")</f>
        <v/>
      </c>
      <c r="AF18" s="1" t="str">
        <f>IFERROR(VLOOKUP($A18,pbks_bowling!$B:$M,COLUMN(AF17)-23,FALSE),"")</f>
        <v/>
      </c>
      <c r="AG18" s="1" t="str">
        <f>IFERROR(VLOOKUP($A18,pbks_bowling!$B:$M,COLUMN(AG17)-23,FALSE),"")</f>
        <v/>
      </c>
      <c r="AH18" s="1" t="str">
        <f>IFERROR(VLOOKUP($A18,pbks_bowling!$B:$M,COLUMN(AH17)-23,FALSE),"")</f>
        <v/>
      </c>
      <c r="AI18" s="1" t="str">
        <f>IFERROR(VLOOKUP($A18,pbks_bowling!$B:$M,COLUMN(AI17)-23,FALSE),"")</f>
        <v/>
      </c>
      <c r="AJ18" s="23">
        <f>IFERROR((M18 - VALUE(SUBSTITUTE(Q18,"*","")))/(O18-1),0)</f>
        <v>22.5</v>
      </c>
      <c r="AK18" s="22">
        <f>IFERROR(F18/E18,"")</f>
        <v>0</v>
      </c>
      <c r="AL18" s="22">
        <f>IFERROR(J18/E18,"")</f>
        <v>0.5</v>
      </c>
      <c r="AM18" s="22">
        <f>IFERROR(AJ18*1 + AK18*25 + AL18*15,"")</f>
        <v>30</v>
      </c>
      <c r="AN18" s="22">
        <f>IFERROR(AJ18*1 + AK18*25 + AL18*15 + IFERROR(K18/E18,"")*15,"")</f>
        <v>30</v>
      </c>
      <c r="AO18" s="29">
        <f>IFERROR(AVERAGE(RANK(AJ18,$AJ$2:$AJ$28),RANK(AK18,$AK$2:$AK$28),RANK(AL18,$AL$2:$AL$28)),"")</f>
        <v>7.666666666666667</v>
      </c>
      <c r="AP18" s="20">
        <f>IFERROR(RANK(AO18,$AO$2:$AO$28,1),"")</f>
        <v>4</v>
      </c>
      <c r="AQ18" s="49">
        <f>MAX(E18,N18,Z18)</f>
        <v>14</v>
      </c>
      <c r="AR18" s="49" t="str">
        <f>A18</f>
        <v>Shashank Singh</v>
      </c>
    </row>
    <row r="19" spans="1:44" x14ac:dyDescent="0.2">
      <c r="A19" s="3" t="s">
        <v>401</v>
      </c>
      <c r="B19" s="1" t="s">
        <v>26</v>
      </c>
      <c r="C19" s="4"/>
      <c r="D19" s="3">
        <f>IFERROR(VLOOKUP($A19,pbks_mvp!$B:$K,COLUMN(D18)-2,FALSE),"")</f>
        <v>5</v>
      </c>
      <c r="E19" s="1">
        <f>IFERROR(VLOOKUP($A19,pbks_mvp!$B:$K,COLUMN(E18)-2,FALSE),"")</f>
        <v>1</v>
      </c>
      <c r="F19" s="1">
        <f>IFERROR(VLOOKUP($A19,pbks_mvp!$B:$K,COLUMN(F18)-2,FALSE),"")</f>
        <v>0</v>
      </c>
      <c r="G19" s="1">
        <f>IFERROR(VLOOKUP($A19,pbks_mvp!$B:$K,COLUMN(G18)-2,FALSE),"")</f>
        <v>0</v>
      </c>
      <c r="H19" s="1">
        <f>IFERROR(VLOOKUP($A19,pbks_mvp!$B:$K,COLUMN(H18)-2,FALSE),"")</f>
        <v>0</v>
      </c>
      <c r="I19" s="1">
        <f>IFERROR(VLOOKUP($A19,pbks_mvp!$B:$K,COLUMN(I18)-2,FALSE),"")</f>
        <v>0</v>
      </c>
      <c r="J19" s="1">
        <f>IFERROR(VLOOKUP($A19,pbks_mvp!$B:$K,COLUMN(J18)-2,FALSE),"")</f>
        <v>2</v>
      </c>
      <c r="K19" s="1">
        <f>IFERROR(VLOOKUP($A19,pbks_mvp!$B:$K,COLUMN(K18)-2,FALSE),"")</f>
        <v>0</v>
      </c>
      <c r="L19" s="4">
        <f>IFERROR(VLOOKUP($A19,pbks_mvp!$B:$K,COLUMN(L18)-2,FALSE),"")</f>
        <v>0</v>
      </c>
      <c r="M19" s="3" t="str">
        <f>IFERROR(VLOOKUP($A19,pbks_batting!$B:$N,COLUMN(M18)-11,FALSE),"")</f>
        <v/>
      </c>
      <c r="N19" s="1" t="str">
        <f>IFERROR(VLOOKUP($A19,pbks_batting!$B:$N,COLUMN(N18)-11,FALSE),"")</f>
        <v/>
      </c>
      <c r="O19" s="1" t="str">
        <f>IFERROR(VLOOKUP($A19,pbks_batting!$B:$N,COLUMN(O18)-11,FALSE),"")</f>
        <v/>
      </c>
      <c r="P19" s="1" t="str">
        <f>IFERROR(VLOOKUP($A19,pbks_batting!$B:$N,COLUMN(P18)-11,FALSE),"")</f>
        <v/>
      </c>
      <c r="Q19" s="1" t="str">
        <f>IFERROR(VLOOKUP($A19,pbks_batting!$B:$N,COLUMN(Q18)-11,FALSE),"")</f>
        <v/>
      </c>
      <c r="R19" s="1" t="str">
        <f>IFERROR(VLOOKUP($A19,pbks_batting!$B:$N,COLUMN(R18)-11,FALSE),"")</f>
        <v/>
      </c>
      <c r="S19" s="1" t="str">
        <f>IFERROR(VLOOKUP($A19,pbks_batting!$B:$N,COLUMN(S18)-11,FALSE),"")</f>
        <v/>
      </c>
      <c r="T19" s="1" t="str">
        <f>IFERROR(VLOOKUP($A19,pbks_batting!$B:$N,COLUMN(T18)-11,FALSE),"")</f>
        <v/>
      </c>
      <c r="U19" s="1" t="str">
        <f>IFERROR(VLOOKUP($A19,pbks_batting!$B:$N,COLUMN(U18)-11,FALSE),"")</f>
        <v/>
      </c>
      <c r="V19" s="1" t="str">
        <f>IFERROR(VLOOKUP($A19,pbks_batting!$B:$N,COLUMN(V18)-11,FALSE),"")</f>
        <v/>
      </c>
      <c r="W19" s="1" t="str">
        <f>IFERROR(VLOOKUP($A19,pbks_batting!$B:$N,COLUMN(W18)-11,FALSE),"")</f>
        <v/>
      </c>
      <c r="X19" s="4" t="str">
        <f>IFERROR(VLOOKUP($A19,pbks_batting!$B:$N,COLUMN(X18)-11,FALSE),"")</f>
        <v/>
      </c>
      <c r="Y19" s="3" t="str">
        <f>IFERROR(VLOOKUP($A19,pbks_bowling!$B:$M,COLUMN(Y18)-23,FALSE),"")</f>
        <v/>
      </c>
      <c r="Z19" s="1" t="str">
        <f>IFERROR(VLOOKUP($A19,pbks_bowling!$B:$M,COLUMN(Z18)-23,FALSE),"")</f>
        <v/>
      </c>
      <c r="AA19" s="1" t="str">
        <f>IFERROR(VLOOKUP($A19,pbks_bowling!$B:$M,COLUMN(AA18)-23,FALSE),"")</f>
        <v/>
      </c>
      <c r="AB19" s="1" t="str">
        <f>IFERROR(VLOOKUP($A19,pbks_bowling!$B:$M,COLUMN(AB18)-23,FALSE),"")</f>
        <v/>
      </c>
      <c r="AC19" s="1" t="str">
        <f>IFERROR(VLOOKUP($A19,pbks_bowling!$B:$M,COLUMN(AC18)-23,FALSE),"")</f>
        <v/>
      </c>
      <c r="AD19" s="1" t="str">
        <f>IFERROR(VLOOKUP($A19,pbks_bowling!$B:$M,COLUMN(AD18)-23,FALSE),"")</f>
        <v/>
      </c>
      <c r="AE19" s="1" t="str">
        <f>IFERROR(VLOOKUP($A19,pbks_bowling!$B:$M,COLUMN(AE18)-23,FALSE),"")</f>
        <v/>
      </c>
      <c r="AF19" s="1" t="str">
        <f>IFERROR(VLOOKUP($A19,pbks_bowling!$B:$M,COLUMN(AF18)-23,FALSE),"")</f>
        <v/>
      </c>
      <c r="AG19" s="1" t="str">
        <f>IFERROR(VLOOKUP($A19,pbks_bowling!$B:$M,COLUMN(AG18)-23,FALSE),"")</f>
        <v/>
      </c>
      <c r="AH19" s="1" t="str">
        <f>IFERROR(VLOOKUP($A19,pbks_bowling!$B:$M,COLUMN(AH18)-23,FALSE),"")</f>
        <v/>
      </c>
      <c r="AI19" s="1" t="str">
        <f>IFERROR(VLOOKUP($A19,pbks_bowling!$B:$M,COLUMN(AI18)-23,FALSE),"")</f>
        <v/>
      </c>
      <c r="AJ19" s="23">
        <f>IFERROR((M19 - VALUE(SUBSTITUTE(Q19,"*","")))/(O19-1),0)</f>
        <v>0</v>
      </c>
      <c r="AK19" s="22">
        <f>IFERROR(F19/E19,"")</f>
        <v>0</v>
      </c>
      <c r="AL19" s="22">
        <f>IFERROR(J19/E19,"")</f>
        <v>2</v>
      </c>
      <c r="AM19" s="22">
        <f>IFERROR(AJ19*1 + AK19*25 + AL19*15,"")</f>
        <v>30</v>
      </c>
      <c r="AN19" s="22">
        <f>IFERROR(AJ19*1 + AK19*25 + AL19*15 + IFERROR(K19/E19,"")*15,"")</f>
        <v>30</v>
      </c>
      <c r="AO19" s="29">
        <f>IFERROR(AVERAGE(RANK(AJ19,$AJ$2:$AJ$28),RANK(AK19,$AK$2:$AK$28),RANK(AL19,$AL$2:$AL$28)),"")</f>
        <v>8.6666666666666661</v>
      </c>
      <c r="AP19" s="20">
        <f>IFERROR(RANK(AO19,$AO$2:$AO$28,1),"")</f>
        <v>10</v>
      </c>
      <c r="AQ19" s="49">
        <f>MAX(E19,N19,Z19)</f>
        <v>1</v>
      </c>
      <c r="AR19" s="49" t="str">
        <f>A19</f>
        <v>Mitchell J Owen</v>
      </c>
    </row>
    <row r="20" spans="1:44" x14ac:dyDescent="0.2">
      <c r="A20" s="3" t="s">
        <v>39</v>
      </c>
      <c r="B20" s="1" t="s">
        <v>26</v>
      </c>
      <c r="C20" s="4" t="s">
        <v>70</v>
      </c>
      <c r="D20" s="3">
        <f>IFERROR(VLOOKUP($A20,pbks_mvp!$B:$K,COLUMN(D19)-2,FALSE),"")</f>
        <v>70</v>
      </c>
      <c r="E20" s="1">
        <f>IFERROR(VLOOKUP($A20,pbks_mvp!$B:$K,COLUMN(E19)-2,FALSE),"")</f>
        <v>6</v>
      </c>
      <c r="F20" s="1">
        <f>IFERROR(VLOOKUP($A20,pbks_mvp!$B:$K,COLUMN(F19)-2,FALSE),"")</f>
        <v>5</v>
      </c>
      <c r="G20" s="1">
        <f>IFERROR(VLOOKUP($A20,pbks_mvp!$B:$K,COLUMN(G19)-2,FALSE),"")</f>
        <v>33</v>
      </c>
      <c r="H20" s="1">
        <f>IFERROR(VLOOKUP($A20,pbks_mvp!$B:$K,COLUMN(H19)-2,FALSE),"")</f>
        <v>5</v>
      </c>
      <c r="I20" s="1">
        <f>IFERROR(VLOOKUP($A20,pbks_mvp!$B:$K,COLUMN(I19)-2,FALSE),"")</f>
        <v>2</v>
      </c>
      <c r="J20" s="1">
        <f>IFERROR(VLOOKUP($A20,pbks_mvp!$B:$K,COLUMN(J19)-2,FALSE),"")</f>
        <v>0</v>
      </c>
      <c r="K20" s="1">
        <f>IFERROR(VLOOKUP($A20,pbks_mvp!$B:$K,COLUMN(K19)-2,FALSE),"")</f>
        <v>0</v>
      </c>
      <c r="L20" s="4">
        <f>IFERROR(VLOOKUP($A20,pbks_mvp!$B:$K,COLUMN(L19)-2,FALSE),"")</f>
        <v>0</v>
      </c>
      <c r="M20" s="3">
        <f>IFERROR(VLOOKUP($A20,pbks_batting!$B:$N,COLUMN(M19)-11,FALSE),"")</f>
        <v>38</v>
      </c>
      <c r="N20" s="1">
        <f>IFERROR(VLOOKUP($A20,pbks_batting!$B:$N,COLUMN(N19)-11,FALSE),"")</f>
        <v>6</v>
      </c>
      <c r="O20" s="1">
        <f>IFERROR(VLOOKUP($A20,pbks_batting!$B:$N,COLUMN(O19)-11,FALSE),"")</f>
        <v>3</v>
      </c>
      <c r="P20" s="1">
        <f>IFERROR(VLOOKUP($A20,pbks_batting!$B:$N,COLUMN(P19)-11,FALSE),"")</f>
        <v>1</v>
      </c>
      <c r="Q20" s="1" t="str">
        <f>IFERROR(VLOOKUP($A20,pbks_batting!$B:$N,COLUMN(Q19)-11,FALSE),"")</f>
        <v>21*</v>
      </c>
      <c r="R20" s="1">
        <f>IFERROR(VLOOKUP($A20,pbks_batting!$B:$N,COLUMN(R19)-11,FALSE),"")</f>
        <v>19</v>
      </c>
      <c r="S20" s="1">
        <f>IFERROR(VLOOKUP($A20,pbks_batting!$B:$N,COLUMN(S19)-11,FALSE),"")</f>
        <v>27</v>
      </c>
      <c r="T20" s="1">
        <f>IFERROR(VLOOKUP($A20,pbks_batting!$B:$N,COLUMN(T19)-11,FALSE),"")</f>
        <v>140.74</v>
      </c>
      <c r="U20" s="1">
        <f>IFERROR(VLOOKUP($A20,pbks_batting!$B:$N,COLUMN(U19)-11,FALSE),"")</f>
        <v>0</v>
      </c>
      <c r="V20" s="1">
        <f>IFERROR(VLOOKUP($A20,pbks_batting!$B:$N,COLUMN(V19)-11,FALSE),"")</f>
        <v>0</v>
      </c>
      <c r="W20" s="1">
        <f>IFERROR(VLOOKUP($A20,pbks_batting!$B:$N,COLUMN(W19)-11,FALSE),"")</f>
        <v>5</v>
      </c>
      <c r="X20" s="4">
        <f>IFERROR(VLOOKUP($A20,pbks_batting!$B:$N,COLUMN(X19)-11,FALSE),"")</f>
        <v>2</v>
      </c>
      <c r="Y20" s="3">
        <f>IFERROR(VLOOKUP($A20,pbks_bowling!$B:$M,COLUMN(Y19)-23,FALSE),"")</f>
        <v>5</v>
      </c>
      <c r="Z20" s="1">
        <f>IFERROR(VLOOKUP($A20,pbks_bowling!$B:$M,COLUMN(Z19)-23,FALSE),"")</f>
        <v>6</v>
      </c>
      <c r="AA20" s="1">
        <f>IFERROR(VLOOKUP($A20,pbks_bowling!$B:$M,COLUMN(AA19)-23,FALSE),"")</f>
        <v>5</v>
      </c>
      <c r="AB20" s="1">
        <f>IFERROR(VLOOKUP($A20,pbks_bowling!$B:$M,COLUMN(AB19)-23,FALSE),"")</f>
        <v>18</v>
      </c>
      <c r="AC20" s="1">
        <f>IFERROR(VLOOKUP($A20,pbks_bowling!$B:$M,COLUMN(AC19)-23,FALSE),"")</f>
        <v>191</v>
      </c>
      <c r="AD20" s="1" t="str">
        <f>IFERROR(VLOOKUP($A20,pbks_bowling!$B:$M,COLUMN(AD19)-23,FALSE),"")</f>
        <v>33/2</v>
      </c>
      <c r="AE20" s="1">
        <f>IFERROR(VLOOKUP($A20,pbks_bowling!$B:$M,COLUMN(AE19)-23,FALSE),"")</f>
        <v>38.200000000000003</v>
      </c>
      <c r="AF20" s="1">
        <f>IFERROR(VLOOKUP($A20,pbks_bowling!$B:$M,COLUMN(AF19)-23,FALSE),"")</f>
        <v>10.61</v>
      </c>
      <c r="AG20" s="1">
        <f>IFERROR(VLOOKUP($A20,pbks_bowling!$B:$M,COLUMN(AG19)-23,FALSE),"")</f>
        <v>21.6</v>
      </c>
      <c r="AH20" s="1">
        <f>IFERROR(VLOOKUP($A20,pbks_bowling!$B:$M,COLUMN(AH19)-23,FALSE),"")</f>
        <v>0</v>
      </c>
      <c r="AI20" s="1">
        <f>IFERROR(VLOOKUP($A20,pbks_bowling!$B:$M,COLUMN(AI19)-23,FALSE),"")</f>
        <v>0</v>
      </c>
      <c r="AJ20" s="23">
        <f>IFERROR((M20 - VALUE(SUBSTITUTE(Q20,"*","")))/(O20-1),0)</f>
        <v>8.5</v>
      </c>
      <c r="AK20" s="22">
        <f>IFERROR(F20/E20,"")</f>
        <v>0.83333333333333337</v>
      </c>
      <c r="AL20" s="22">
        <f>IFERROR(J20/E20,"")</f>
        <v>0</v>
      </c>
      <c r="AM20" s="22">
        <f>IFERROR(AJ20*1 + AK20*25 + AL20*15,"")</f>
        <v>29.333333333333336</v>
      </c>
      <c r="AN20" s="22">
        <f>IFERROR(AJ20*1 + AK20*25 + AL20*15 + IFERROR(K20/E20,"")*15,"")</f>
        <v>29.333333333333336</v>
      </c>
      <c r="AO20" s="29">
        <f>IFERROR(AVERAGE(RANK(AJ20,$AJ$2:$AJ$28),RANK(AK20,$AK$2:$AK$28),RANK(AL20,$AL$2:$AL$28)),"")</f>
        <v>10</v>
      </c>
      <c r="AP20" s="20">
        <f>IFERROR(RANK(AO20,$AO$2:$AO$28,1),"")</f>
        <v>14</v>
      </c>
      <c r="AQ20" s="49">
        <f>MAX(E20,N20,Z20)</f>
        <v>6</v>
      </c>
      <c r="AR20" s="49" t="str">
        <f>A20</f>
        <v>Azmatullah Omarzai</v>
      </c>
    </row>
    <row r="21" spans="1:44" x14ac:dyDescent="0.2">
      <c r="A21" s="3" t="s">
        <v>41</v>
      </c>
      <c r="B21" s="1" t="s">
        <v>26</v>
      </c>
      <c r="C21" s="4" t="s">
        <v>68</v>
      </c>
      <c r="D21" s="3">
        <f>IFERROR(VLOOKUP($A21,pbks_mvp!$B:$K,COLUMN(D20)-2,FALSE),"")</f>
        <v>102.5</v>
      </c>
      <c r="E21" s="1">
        <f>IFERROR(VLOOKUP($A21,pbks_mvp!$B:$K,COLUMN(E20)-2,FALSE),"")</f>
        <v>8</v>
      </c>
      <c r="F21" s="1">
        <f>IFERROR(VLOOKUP($A21,pbks_mvp!$B:$K,COLUMN(F20)-2,FALSE),"")</f>
        <v>0</v>
      </c>
      <c r="G21" s="1">
        <f>IFERROR(VLOOKUP($A21,pbks_mvp!$B:$K,COLUMN(G20)-2,FALSE),"")</f>
        <v>0</v>
      </c>
      <c r="H21" s="1">
        <f>IFERROR(VLOOKUP($A21,pbks_mvp!$B:$K,COLUMN(H20)-2,FALSE),"")</f>
        <v>20</v>
      </c>
      <c r="I21" s="1">
        <f>IFERROR(VLOOKUP($A21,pbks_mvp!$B:$K,COLUMN(I20)-2,FALSE),"")</f>
        <v>10</v>
      </c>
      <c r="J21" s="1">
        <f>IFERROR(VLOOKUP($A21,pbks_mvp!$B:$K,COLUMN(J20)-2,FALSE),"")</f>
        <v>6</v>
      </c>
      <c r="K21" s="1">
        <f>IFERROR(VLOOKUP($A21,pbks_mvp!$B:$K,COLUMN(K20)-2,FALSE),"")</f>
        <v>0</v>
      </c>
      <c r="L21" s="4">
        <f>IFERROR(VLOOKUP($A21,pbks_mvp!$B:$K,COLUMN(L20)-2,FALSE),"")</f>
        <v>1</v>
      </c>
      <c r="M21" s="3">
        <f>IFERROR(VLOOKUP($A21,pbks_batting!$B:$N,COLUMN(M20)-11,FALSE),"")</f>
        <v>197</v>
      </c>
      <c r="N21" s="1">
        <f>IFERROR(VLOOKUP($A21,pbks_batting!$B:$N,COLUMN(N20)-11,FALSE),"")</f>
        <v>8</v>
      </c>
      <c r="O21" s="1">
        <f>IFERROR(VLOOKUP($A21,pbks_batting!$B:$N,COLUMN(O20)-11,FALSE),"")</f>
        <v>8</v>
      </c>
      <c r="P21" s="1">
        <f>IFERROR(VLOOKUP($A21,pbks_batting!$B:$N,COLUMN(P20)-11,FALSE),"")</f>
        <v>2</v>
      </c>
      <c r="Q21" s="1">
        <f>IFERROR(VLOOKUP($A21,pbks_batting!$B:$N,COLUMN(Q20)-11,FALSE),"")</f>
        <v>73</v>
      </c>
      <c r="R21" s="1">
        <f>IFERROR(VLOOKUP($A21,pbks_batting!$B:$N,COLUMN(R20)-11,FALSE),"")</f>
        <v>32.83</v>
      </c>
      <c r="S21" s="1">
        <f>IFERROR(VLOOKUP($A21,pbks_batting!$B:$N,COLUMN(S20)-11,FALSE),"")</f>
        <v>120</v>
      </c>
      <c r="T21" s="1">
        <f>IFERROR(VLOOKUP($A21,pbks_batting!$B:$N,COLUMN(T20)-11,FALSE),"")</f>
        <v>164.16</v>
      </c>
      <c r="U21" s="1">
        <f>IFERROR(VLOOKUP($A21,pbks_batting!$B:$N,COLUMN(U20)-11,FALSE),"")</f>
        <v>0</v>
      </c>
      <c r="V21" s="1">
        <f>IFERROR(VLOOKUP($A21,pbks_batting!$B:$N,COLUMN(V20)-11,FALSE),"")</f>
        <v>1</v>
      </c>
      <c r="W21" s="1">
        <f>IFERROR(VLOOKUP($A21,pbks_batting!$B:$N,COLUMN(W20)-11,FALSE),"")</f>
        <v>20</v>
      </c>
      <c r="X21" s="4">
        <f>IFERROR(VLOOKUP($A21,pbks_batting!$B:$N,COLUMN(X20)-11,FALSE),"")</f>
        <v>10</v>
      </c>
      <c r="Y21" s="3" t="str">
        <f>IFERROR(VLOOKUP($A21,pbks_bowling!$B:$M,COLUMN(Y20)-23,FALSE),"")</f>
        <v/>
      </c>
      <c r="Z21" s="1" t="str">
        <f>IFERROR(VLOOKUP($A21,pbks_bowling!$B:$M,COLUMN(Z20)-23,FALSE),"")</f>
        <v/>
      </c>
      <c r="AA21" s="1" t="str">
        <f>IFERROR(VLOOKUP($A21,pbks_bowling!$B:$M,COLUMN(AA20)-23,FALSE),"")</f>
        <v/>
      </c>
      <c r="AB21" s="1" t="str">
        <f>IFERROR(VLOOKUP($A21,pbks_bowling!$B:$M,COLUMN(AB20)-23,FALSE),"")</f>
        <v/>
      </c>
      <c r="AC21" s="1" t="str">
        <f>IFERROR(VLOOKUP($A21,pbks_bowling!$B:$M,COLUMN(AC20)-23,FALSE),"")</f>
        <v/>
      </c>
      <c r="AD21" s="1" t="str">
        <f>IFERROR(VLOOKUP($A21,pbks_bowling!$B:$M,COLUMN(AD20)-23,FALSE),"")</f>
        <v/>
      </c>
      <c r="AE21" s="1" t="str">
        <f>IFERROR(VLOOKUP($A21,pbks_bowling!$B:$M,COLUMN(AE20)-23,FALSE),"")</f>
        <v/>
      </c>
      <c r="AF21" s="1" t="str">
        <f>IFERROR(VLOOKUP($A21,pbks_bowling!$B:$M,COLUMN(AF20)-23,FALSE),"")</f>
        <v/>
      </c>
      <c r="AG21" s="1" t="str">
        <f>IFERROR(VLOOKUP($A21,pbks_bowling!$B:$M,COLUMN(AG20)-23,FALSE),"")</f>
        <v/>
      </c>
      <c r="AH21" s="1" t="str">
        <f>IFERROR(VLOOKUP($A21,pbks_bowling!$B:$M,COLUMN(AH20)-23,FALSE),"")</f>
        <v/>
      </c>
      <c r="AI21" s="1" t="str">
        <f>IFERROR(VLOOKUP($A21,pbks_bowling!$B:$M,COLUMN(AI20)-23,FALSE),"")</f>
        <v/>
      </c>
      <c r="AJ21" s="23">
        <f>IFERROR((M21 - VALUE(SUBSTITUTE(Q21,"*","")))/(O21-1),0)</f>
        <v>17.714285714285715</v>
      </c>
      <c r="AK21" s="22">
        <f>IFERROR(F21/E21,"")</f>
        <v>0</v>
      </c>
      <c r="AL21" s="22">
        <f>IFERROR(J21/E21,"")</f>
        <v>0.75</v>
      </c>
      <c r="AM21" s="22">
        <f>IFERROR(AJ21*1 + AK21*25 + AL21*15,"")</f>
        <v>28.964285714285715</v>
      </c>
      <c r="AN21" s="22">
        <f>IFERROR(AJ21*1 + AK21*25 + AL21*15 + IFERROR(K21/E21,"")*15,"")</f>
        <v>28.964285714285715</v>
      </c>
      <c r="AO21" s="29">
        <f>IFERROR(AVERAGE(RANK(AJ21,$AJ$2:$AJ$28),RANK(AK21,$AK$2:$AK$28),RANK(AL21,$AL$2:$AL$28)),"")</f>
        <v>7.333333333333333</v>
      </c>
      <c r="AP21" s="20">
        <f>IFERROR(RANK(AO21,$AO$2:$AO$28,1),"")</f>
        <v>2</v>
      </c>
      <c r="AQ21" s="49">
        <f>MAX(E21,N21,Z21)</f>
        <v>8</v>
      </c>
      <c r="AR21" s="49" t="str">
        <f>A21</f>
        <v>Josh Inglis</v>
      </c>
    </row>
    <row r="22" spans="1:44" x14ac:dyDescent="0.2">
      <c r="A22" s="3" t="s">
        <v>31</v>
      </c>
      <c r="B22" s="1" t="s">
        <v>26</v>
      </c>
      <c r="C22" s="4" t="s">
        <v>70</v>
      </c>
      <c r="D22" s="3">
        <f>IFERROR(VLOOKUP($A22,pbks_mvp!$B:$K,COLUMN(D21)-2,FALSE),"")</f>
        <v>70.5</v>
      </c>
      <c r="E22" s="1">
        <f>IFERROR(VLOOKUP($A22,pbks_mvp!$B:$K,COLUMN(E21)-2,FALSE),"")</f>
        <v>7</v>
      </c>
      <c r="F22" s="1">
        <f>IFERROR(VLOOKUP($A22,pbks_mvp!$B:$K,COLUMN(F21)-2,FALSE),"")</f>
        <v>4</v>
      </c>
      <c r="G22" s="1">
        <f>IFERROR(VLOOKUP($A22,pbks_mvp!$B:$K,COLUMN(G21)-2,FALSE),"")</f>
        <v>28</v>
      </c>
      <c r="H22" s="1">
        <f>IFERROR(VLOOKUP($A22,pbks_mvp!$B:$K,COLUMN(H21)-2,FALSE),"")</f>
        <v>5</v>
      </c>
      <c r="I22" s="1">
        <f>IFERROR(VLOOKUP($A22,pbks_mvp!$B:$K,COLUMN(I21)-2,FALSE),"")</f>
        <v>1</v>
      </c>
      <c r="J22" s="1">
        <f>IFERROR(VLOOKUP($A22,pbks_mvp!$B:$K,COLUMN(J21)-2,FALSE),"")</f>
        <v>5</v>
      </c>
      <c r="K22" s="1">
        <f>IFERROR(VLOOKUP($A22,pbks_mvp!$B:$K,COLUMN(K21)-2,FALSE),"")</f>
        <v>0</v>
      </c>
      <c r="L22" s="4">
        <f>IFERROR(VLOOKUP($A22,pbks_mvp!$B:$K,COLUMN(L21)-2,FALSE),"")</f>
        <v>0</v>
      </c>
      <c r="M22" s="3">
        <f>IFERROR(VLOOKUP($A22,pbks_batting!$B:$N,COLUMN(M21)-11,FALSE),"")</f>
        <v>48</v>
      </c>
      <c r="N22" s="1">
        <f>IFERROR(VLOOKUP($A22,pbks_batting!$B:$N,COLUMN(N21)-11,FALSE),"")</f>
        <v>7</v>
      </c>
      <c r="O22" s="1">
        <f>IFERROR(VLOOKUP($A22,pbks_batting!$B:$N,COLUMN(O21)-11,FALSE),"")</f>
        <v>6</v>
      </c>
      <c r="P22" s="1">
        <f>IFERROR(VLOOKUP($A22,pbks_batting!$B:$N,COLUMN(P21)-11,FALSE),"")</f>
        <v>0</v>
      </c>
      <c r="Q22" s="1">
        <f>IFERROR(VLOOKUP($A22,pbks_batting!$B:$N,COLUMN(Q21)-11,FALSE),"")</f>
        <v>30</v>
      </c>
      <c r="R22" s="1">
        <f>IFERROR(VLOOKUP($A22,pbks_batting!$B:$N,COLUMN(R21)-11,FALSE),"")</f>
        <v>8</v>
      </c>
      <c r="S22" s="1">
        <f>IFERROR(VLOOKUP($A22,pbks_batting!$B:$N,COLUMN(S21)-11,FALSE),"")</f>
        <v>49</v>
      </c>
      <c r="T22" s="1">
        <f>IFERROR(VLOOKUP($A22,pbks_batting!$B:$N,COLUMN(T21)-11,FALSE),"")</f>
        <v>97.95</v>
      </c>
      <c r="U22" s="1">
        <f>IFERROR(VLOOKUP($A22,pbks_batting!$B:$N,COLUMN(U21)-11,FALSE),"")</f>
        <v>0</v>
      </c>
      <c r="V22" s="1">
        <f>IFERROR(VLOOKUP($A22,pbks_batting!$B:$N,COLUMN(V21)-11,FALSE),"")</f>
        <v>0</v>
      </c>
      <c r="W22" s="1">
        <f>IFERROR(VLOOKUP($A22,pbks_batting!$B:$N,COLUMN(W21)-11,FALSE),"")</f>
        <v>5</v>
      </c>
      <c r="X22" s="4">
        <f>IFERROR(VLOOKUP($A22,pbks_batting!$B:$N,COLUMN(X21)-11,FALSE),"")</f>
        <v>1</v>
      </c>
      <c r="Y22" s="3">
        <f>IFERROR(VLOOKUP($A22,pbks_bowling!$B:$M,COLUMN(Y21)-23,FALSE),"")</f>
        <v>4</v>
      </c>
      <c r="Z22" s="1">
        <f>IFERROR(VLOOKUP($A22,pbks_bowling!$B:$M,COLUMN(Z21)-23,FALSE),"")</f>
        <v>7</v>
      </c>
      <c r="AA22" s="1">
        <f>IFERROR(VLOOKUP($A22,pbks_bowling!$B:$M,COLUMN(AA21)-23,FALSE),"")</f>
        <v>6</v>
      </c>
      <c r="AB22" s="1">
        <f>IFERROR(VLOOKUP($A22,pbks_bowling!$B:$M,COLUMN(AB21)-23,FALSE),"")</f>
        <v>13</v>
      </c>
      <c r="AC22" s="1">
        <f>IFERROR(VLOOKUP($A22,pbks_bowling!$B:$M,COLUMN(AC21)-23,FALSE),"")</f>
        <v>110</v>
      </c>
      <c r="AD22" s="1">
        <f>IFERROR(VLOOKUP($A22,pbks_bowling!$B:$M,COLUMN(AD21)-23,FALSE),"")</f>
        <v>45662</v>
      </c>
      <c r="AE22" s="1">
        <f>IFERROR(VLOOKUP($A22,pbks_bowling!$B:$M,COLUMN(AE21)-23,FALSE),"")</f>
        <v>27.5</v>
      </c>
      <c r="AF22" s="1">
        <f>IFERROR(VLOOKUP($A22,pbks_bowling!$B:$M,COLUMN(AF21)-23,FALSE),"")</f>
        <v>8.4600000000000009</v>
      </c>
      <c r="AG22" s="1">
        <f>IFERROR(VLOOKUP($A22,pbks_bowling!$B:$M,COLUMN(AG21)-23,FALSE),"")</f>
        <v>19.5</v>
      </c>
      <c r="AH22" s="1">
        <f>IFERROR(VLOOKUP($A22,pbks_bowling!$B:$M,COLUMN(AH21)-23,FALSE),"")</f>
        <v>0</v>
      </c>
      <c r="AI22" s="1">
        <f>IFERROR(VLOOKUP($A22,pbks_bowling!$B:$M,COLUMN(AI21)-23,FALSE),"")</f>
        <v>0</v>
      </c>
      <c r="AJ22" s="23">
        <f>IFERROR((M22 - VALUE(SUBSTITUTE(Q22,"*","")))/(O22-1),0)</f>
        <v>3.6</v>
      </c>
      <c r="AK22" s="22">
        <f>IFERROR(F22/E22,"")</f>
        <v>0.5714285714285714</v>
      </c>
      <c r="AL22" s="22">
        <f>IFERROR(J22/E22,"")</f>
        <v>0.7142857142857143</v>
      </c>
      <c r="AM22" s="22">
        <f>IFERROR(AJ22*1 + AK22*25 + AL22*15,"")</f>
        <v>28.6</v>
      </c>
      <c r="AN22" s="22">
        <f>IFERROR(AJ22*1 + AK22*25 + AL22*15 + IFERROR(K22/E22,"")*15,"")</f>
        <v>28.6</v>
      </c>
      <c r="AO22" s="29">
        <f>IFERROR(AVERAGE(RANK(AJ22,$AJ$2:$AJ$28),RANK(AK22,$AK$2:$AK$28),RANK(AL22,$AL$2:$AL$28)),"")</f>
        <v>8</v>
      </c>
      <c r="AP22" s="20">
        <f>IFERROR(RANK(AO22,$AO$2:$AO$28,1),"")</f>
        <v>7</v>
      </c>
      <c r="AQ22" s="49">
        <f>MAX(E22,N22,Z22)</f>
        <v>7</v>
      </c>
      <c r="AR22" s="49" t="str">
        <f>A22</f>
        <v>Glenn Maxwell</v>
      </c>
    </row>
    <row r="23" spans="1:44" x14ac:dyDescent="0.2">
      <c r="A23" s="3" t="s">
        <v>32</v>
      </c>
      <c r="B23" s="1" t="s">
        <v>26</v>
      </c>
      <c r="C23" s="4" t="s">
        <v>68</v>
      </c>
      <c r="D23" s="3">
        <f>IFERROR(VLOOKUP($A23,pbks_mvp!$B:$K,COLUMN(D22)-2,FALSE),"")</f>
        <v>134</v>
      </c>
      <c r="E23" s="1">
        <f>IFERROR(VLOOKUP($A23,pbks_mvp!$B:$K,COLUMN(E22)-2,FALSE),"")</f>
        <v>13</v>
      </c>
      <c r="F23" s="1">
        <f>IFERROR(VLOOKUP($A23,pbks_mvp!$B:$K,COLUMN(F22)-2,FALSE),"")</f>
        <v>0</v>
      </c>
      <c r="G23" s="1">
        <f>IFERROR(VLOOKUP($A23,pbks_mvp!$B:$K,COLUMN(G22)-2,FALSE),"")</f>
        <v>1</v>
      </c>
      <c r="H23" s="1">
        <f>IFERROR(VLOOKUP($A23,pbks_mvp!$B:$K,COLUMN(H22)-2,FALSE),"")</f>
        <v>23</v>
      </c>
      <c r="I23" s="1">
        <f>IFERROR(VLOOKUP($A23,pbks_mvp!$B:$K,COLUMN(I22)-2,FALSE),"")</f>
        <v>18</v>
      </c>
      <c r="J23" s="1">
        <f>IFERROR(VLOOKUP($A23,pbks_mvp!$B:$K,COLUMN(J22)-2,FALSE),"")</f>
        <v>5</v>
      </c>
      <c r="K23" s="1">
        <f>IFERROR(VLOOKUP($A23,pbks_mvp!$B:$K,COLUMN(K22)-2,FALSE),"")</f>
        <v>0</v>
      </c>
      <c r="L23" s="4">
        <f>IFERROR(VLOOKUP($A23,pbks_mvp!$B:$K,COLUMN(L22)-2,FALSE),"")</f>
        <v>0</v>
      </c>
      <c r="M23" s="3">
        <f>IFERROR(VLOOKUP($A23,pbks_batting!$B:$N,COLUMN(M22)-11,FALSE),"")</f>
        <v>298</v>
      </c>
      <c r="N23" s="1">
        <f>IFERROR(VLOOKUP($A23,pbks_batting!$B:$N,COLUMN(N22)-11,FALSE),"")</f>
        <v>13</v>
      </c>
      <c r="O23" s="1">
        <f>IFERROR(VLOOKUP($A23,pbks_batting!$B:$N,COLUMN(O22)-11,FALSE),"")</f>
        <v>12</v>
      </c>
      <c r="P23" s="1">
        <f>IFERROR(VLOOKUP($A23,pbks_batting!$B:$N,COLUMN(P22)-11,FALSE),"")</f>
        <v>3</v>
      </c>
      <c r="Q23" s="1">
        <f>IFERROR(VLOOKUP($A23,pbks_batting!$B:$N,COLUMN(Q22)-11,FALSE),"")</f>
        <v>70</v>
      </c>
      <c r="R23" s="1">
        <f>IFERROR(VLOOKUP($A23,pbks_batting!$B:$N,COLUMN(R22)-11,FALSE),"")</f>
        <v>33.11</v>
      </c>
      <c r="S23" s="1">
        <f>IFERROR(VLOOKUP($A23,pbks_batting!$B:$N,COLUMN(S22)-11,FALSE),"")</f>
        <v>196</v>
      </c>
      <c r="T23" s="1">
        <f>IFERROR(VLOOKUP($A23,pbks_batting!$B:$N,COLUMN(T22)-11,FALSE),"")</f>
        <v>152.04</v>
      </c>
      <c r="U23" s="1">
        <f>IFERROR(VLOOKUP($A23,pbks_batting!$B:$N,COLUMN(U22)-11,FALSE),"")</f>
        <v>0</v>
      </c>
      <c r="V23" s="1">
        <f>IFERROR(VLOOKUP($A23,pbks_batting!$B:$N,COLUMN(V22)-11,FALSE),"")</f>
        <v>2</v>
      </c>
      <c r="W23" s="1">
        <f>IFERROR(VLOOKUP($A23,pbks_batting!$B:$N,COLUMN(W22)-11,FALSE),"")</f>
        <v>23</v>
      </c>
      <c r="X23" s="4">
        <f>IFERROR(VLOOKUP($A23,pbks_batting!$B:$N,COLUMN(X22)-11,FALSE),"")</f>
        <v>18</v>
      </c>
      <c r="Y23" s="3" t="str">
        <f>IFERROR(VLOOKUP($A23,pbks_bowling!$B:$M,COLUMN(Y22)-23,FALSE),"")</f>
        <v/>
      </c>
      <c r="Z23" s="1" t="str">
        <f>IFERROR(VLOOKUP($A23,pbks_bowling!$B:$M,COLUMN(Z22)-23,FALSE),"")</f>
        <v/>
      </c>
      <c r="AA23" s="1" t="str">
        <f>IFERROR(VLOOKUP($A23,pbks_bowling!$B:$M,COLUMN(AA22)-23,FALSE),"")</f>
        <v/>
      </c>
      <c r="AB23" s="1" t="str">
        <f>IFERROR(VLOOKUP($A23,pbks_bowling!$B:$M,COLUMN(AB22)-23,FALSE),"")</f>
        <v/>
      </c>
      <c r="AC23" s="1" t="str">
        <f>IFERROR(VLOOKUP($A23,pbks_bowling!$B:$M,COLUMN(AC22)-23,FALSE),"")</f>
        <v/>
      </c>
      <c r="AD23" s="1" t="str">
        <f>IFERROR(VLOOKUP($A23,pbks_bowling!$B:$M,COLUMN(AD22)-23,FALSE),"")</f>
        <v/>
      </c>
      <c r="AE23" s="1" t="str">
        <f>IFERROR(VLOOKUP($A23,pbks_bowling!$B:$M,COLUMN(AE22)-23,FALSE),"")</f>
        <v/>
      </c>
      <c r="AF23" s="1" t="str">
        <f>IFERROR(VLOOKUP($A23,pbks_bowling!$B:$M,COLUMN(AF22)-23,FALSE),"")</f>
        <v/>
      </c>
      <c r="AG23" s="1" t="str">
        <f>IFERROR(VLOOKUP($A23,pbks_bowling!$B:$M,COLUMN(AG22)-23,FALSE),"")</f>
        <v/>
      </c>
      <c r="AH23" s="1" t="str">
        <f>IFERROR(VLOOKUP($A23,pbks_bowling!$B:$M,COLUMN(AH22)-23,FALSE),"")</f>
        <v/>
      </c>
      <c r="AI23" s="1" t="str">
        <f>IFERROR(VLOOKUP($A23,pbks_bowling!$B:$M,COLUMN(AI22)-23,FALSE),"")</f>
        <v/>
      </c>
      <c r="AJ23" s="23">
        <f>IFERROR((M23 - VALUE(SUBSTITUTE(Q23,"*","")))/(O23-1),0)</f>
        <v>20.727272727272727</v>
      </c>
      <c r="AK23" s="22">
        <f>IFERROR(F23/E23,"")</f>
        <v>0</v>
      </c>
      <c r="AL23" s="22">
        <f>IFERROR(J23/E23,"")</f>
        <v>0.38461538461538464</v>
      </c>
      <c r="AM23" s="22">
        <f>IFERROR(AJ23*1 + AK23*25 + AL23*15,"")</f>
        <v>26.496503496503497</v>
      </c>
      <c r="AN23" s="22">
        <f>IFERROR(AJ23*1 + AK23*25 + AL23*15 + IFERROR(K23/E23,"")*15,"")</f>
        <v>26.496503496503497</v>
      </c>
      <c r="AO23" s="29">
        <f>IFERROR(AVERAGE(RANK(AJ23,$AJ$2:$AJ$28),RANK(AK23,$AK$2:$AK$28),RANK(AL23,$AL$2:$AL$28)),"")</f>
        <v>8.6666666666666661</v>
      </c>
      <c r="AP23" s="20">
        <f>IFERROR(RANK(AO23,$AO$2:$AO$28,1),"")</f>
        <v>10</v>
      </c>
      <c r="AQ23" s="49">
        <f>MAX(E23,N23,Z23)</f>
        <v>13</v>
      </c>
      <c r="AR23" s="49" t="str">
        <f>A23</f>
        <v>Nehal Wadhera</v>
      </c>
    </row>
    <row r="24" spans="1:44" x14ac:dyDescent="0.2">
      <c r="A24" s="3" t="s">
        <v>40</v>
      </c>
      <c r="B24" s="91" t="s">
        <v>26</v>
      </c>
      <c r="C24" s="4" t="s">
        <v>69</v>
      </c>
      <c r="D24" s="3">
        <f>IFERROR(VLOOKUP($A24,pbks_mvp!$B:$K,COLUMN(D21)-2,FALSE),"")</f>
        <v>27</v>
      </c>
      <c r="E24" s="91">
        <f>IFERROR(VLOOKUP($A24,pbks_mvp!$B:$K,COLUMN(E21)-2,FALSE),"")</f>
        <v>3</v>
      </c>
      <c r="F24" s="91">
        <f>IFERROR(VLOOKUP($A24,pbks_mvp!$B:$K,COLUMN(F21)-2,FALSE),"")</f>
        <v>2</v>
      </c>
      <c r="G24" s="91">
        <f>IFERROR(VLOOKUP($A24,pbks_mvp!$B:$K,COLUMN(G21)-2,FALSE),"")</f>
        <v>20</v>
      </c>
      <c r="H24" s="91">
        <f>IFERROR(VLOOKUP($A24,pbks_mvp!$B:$K,COLUMN(H21)-2,FALSE),"")</f>
        <v>0</v>
      </c>
      <c r="I24" s="91">
        <f>IFERROR(VLOOKUP($A24,pbks_mvp!$B:$K,COLUMN(I21)-2,FALSE),"")</f>
        <v>0</v>
      </c>
      <c r="J24" s="91">
        <f>IFERROR(VLOOKUP($A24,pbks_mvp!$B:$K,COLUMN(J21)-2,FALSE),"")</f>
        <v>0</v>
      </c>
      <c r="K24" s="91">
        <f>IFERROR(VLOOKUP($A24,pbks_mvp!$B:$K,COLUMN(K21)-2,FALSE),"")</f>
        <v>0</v>
      </c>
      <c r="L24" s="4">
        <f>IFERROR(VLOOKUP($A24,pbks_mvp!$B:$K,COLUMN(L21)-2,FALSE),"")</f>
        <v>0</v>
      </c>
      <c r="M24" s="3" t="str">
        <f>IFERROR(VLOOKUP($A24,pbks_batting!$B:$N,COLUMN(M21)-11,FALSE),"")</f>
        <v/>
      </c>
      <c r="N24" s="91" t="str">
        <f>IFERROR(VLOOKUP($A24,pbks_batting!$B:$N,COLUMN(N21)-11,FALSE),"")</f>
        <v/>
      </c>
      <c r="O24" s="91" t="str">
        <f>IFERROR(VLOOKUP($A24,pbks_batting!$B:$N,COLUMN(O21)-11,FALSE),"")</f>
        <v/>
      </c>
      <c r="P24" s="91" t="str">
        <f>IFERROR(VLOOKUP($A24,pbks_batting!$B:$N,COLUMN(P21)-11,FALSE),"")</f>
        <v/>
      </c>
      <c r="Q24" s="91" t="str">
        <f>IFERROR(VLOOKUP($A24,pbks_batting!$B:$N,COLUMN(Q21)-11,FALSE),"")</f>
        <v/>
      </c>
      <c r="R24" s="91" t="str">
        <f>IFERROR(VLOOKUP($A24,pbks_batting!$B:$N,COLUMN(R21)-11,FALSE),"")</f>
        <v/>
      </c>
      <c r="S24" s="91" t="str">
        <f>IFERROR(VLOOKUP($A24,pbks_batting!$B:$N,COLUMN(S21)-11,FALSE),"")</f>
        <v/>
      </c>
      <c r="T24" s="91" t="str">
        <f>IFERROR(VLOOKUP($A24,pbks_batting!$B:$N,COLUMN(T21)-11,FALSE),"")</f>
        <v/>
      </c>
      <c r="U24" s="91" t="str">
        <f>IFERROR(VLOOKUP($A24,pbks_batting!$B:$N,COLUMN(U21)-11,FALSE),"")</f>
        <v/>
      </c>
      <c r="V24" s="91" t="str">
        <f>IFERROR(VLOOKUP($A24,pbks_batting!$B:$N,COLUMN(V21)-11,FALSE),"")</f>
        <v/>
      </c>
      <c r="W24" s="91" t="str">
        <f>IFERROR(VLOOKUP($A24,pbks_batting!$B:$N,COLUMN(W21)-11,FALSE),"")</f>
        <v/>
      </c>
      <c r="X24" s="4" t="str">
        <f>IFERROR(VLOOKUP($A24,pbks_batting!$B:$N,COLUMN(X21)-11,FALSE),"")</f>
        <v/>
      </c>
      <c r="Y24" s="3">
        <f>IFERROR(VLOOKUP($A24,pbks_bowling!$B:$M,COLUMN(Y21)-23,FALSE),"")</f>
        <v>2</v>
      </c>
      <c r="Z24" s="91">
        <f>IFERROR(VLOOKUP($A24,pbks_bowling!$B:$M,COLUMN(Z21)-23,FALSE),"")</f>
        <v>3</v>
      </c>
      <c r="AA24" s="91">
        <f>IFERROR(VLOOKUP($A24,pbks_bowling!$B:$M,COLUMN(AA21)-23,FALSE),"")</f>
        <v>3</v>
      </c>
      <c r="AB24" s="91">
        <f>IFERROR(VLOOKUP($A24,pbks_bowling!$B:$M,COLUMN(AB21)-23,FALSE),"")</f>
        <v>10</v>
      </c>
      <c r="AC24" s="91">
        <f>IFERROR(VLOOKUP($A24,pbks_bowling!$B:$M,COLUMN(AC21)-23,FALSE),"")</f>
        <v>121</v>
      </c>
      <c r="AD24" s="91" t="str">
        <f>IFERROR(VLOOKUP($A24,pbks_bowling!$B:$M,COLUMN(AD21)-23,FALSE),"")</f>
        <v>44/2</v>
      </c>
      <c r="AE24" s="91">
        <f>IFERROR(VLOOKUP($A24,pbks_bowling!$B:$M,COLUMN(AE21)-23,FALSE),"")</f>
        <v>60.5</v>
      </c>
      <c r="AF24" s="91">
        <f>IFERROR(VLOOKUP($A24,pbks_bowling!$B:$M,COLUMN(AF21)-23,FALSE),"")</f>
        <v>12.1</v>
      </c>
      <c r="AG24" s="91">
        <f>IFERROR(VLOOKUP($A24,pbks_bowling!$B:$M,COLUMN(AG21)-23,FALSE),"")</f>
        <v>30</v>
      </c>
      <c r="AH24" s="91">
        <f>IFERROR(VLOOKUP($A24,pbks_bowling!$B:$M,COLUMN(AH21)-23,FALSE),"")</f>
        <v>0</v>
      </c>
      <c r="AI24" s="91">
        <f>IFERROR(VLOOKUP($A24,pbks_bowling!$B:$M,COLUMN(AI21)-23,FALSE),"")</f>
        <v>0</v>
      </c>
      <c r="AJ24" s="23">
        <f>IFERROR((M24 - VALUE(SUBSTITUTE(Q24,"*","")))/(O24-1),0)</f>
        <v>0</v>
      </c>
      <c r="AK24" s="92">
        <f>IFERROR(F24/E24,"")</f>
        <v>0.66666666666666663</v>
      </c>
      <c r="AL24" s="92">
        <f>IFERROR(J24/E24,"")</f>
        <v>0</v>
      </c>
      <c r="AM24" s="92">
        <f>IFERROR(AJ24*1 + AK24*25 + AL24*15,"")</f>
        <v>16.666666666666664</v>
      </c>
      <c r="AN24" s="92">
        <f>IFERROR(AJ24*1 + AK24*25 + AL24*15 + IFERROR(K24/E24,"")*15,"")</f>
        <v>16.666666666666664</v>
      </c>
      <c r="AO24" s="29">
        <f>IFERROR(AVERAGE(RANK(AJ24,$AJ$2:$AJ$28),RANK(AK24,$AK$2:$AK$28),RANK(AL24,$AL$2:$AL$28)),"")</f>
        <v>12</v>
      </c>
      <c r="AP24" s="20">
        <f>IFERROR(RANK(AO24,$AO$2:$AO$28,1),"")</f>
        <v>19</v>
      </c>
      <c r="AQ24" s="49">
        <f>MAX(E24,N24,Z24)</f>
        <v>3</v>
      </c>
      <c r="AR24" s="49" t="str">
        <f>A24</f>
        <v>Vyshak Vijay kumar</v>
      </c>
    </row>
    <row r="25" spans="1:44" x14ac:dyDescent="0.2">
      <c r="A25" s="3" t="s">
        <v>38</v>
      </c>
      <c r="B25" s="1" t="s">
        <v>26</v>
      </c>
      <c r="C25" s="4" t="s">
        <v>69</v>
      </c>
      <c r="D25" s="3">
        <f>IFERROR(VLOOKUP($A25,pbks_mvp!$B:$K,COLUMN(D24)-2,FALSE),"")</f>
        <v>14.5</v>
      </c>
      <c r="E25" s="1">
        <f>IFERROR(VLOOKUP($A25,pbks_mvp!$B:$K,COLUMN(E24)-2,FALSE),"")</f>
        <v>2</v>
      </c>
      <c r="F25" s="1">
        <f>IFERROR(VLOOKUP($A25,pbks_mvp!$B:$K,COLUMN(F24)-2,FALSE),"")</f>
        <v>1</v>
      </c>
      <c r="G25" s="1">
        <f>IFERROR(VLOOKUP($A25,pbks_mvp!$B:$K,COLUMN(G24)-2,FALSE),"")</f>
        <v>11</v>
      </c>
      <c r="H25" s="1">
        <f>IFERROR(VLOOKUP($A25,pbks_mvp!$B:$K,COLUMN(H24)-2,FALSE),"")</f>
        <v>0</v>
      </c>
      <c r="I25" s="1">
        <f>IFERROR(VLOOKUP($A25,pbks_mvp!$B:$K,COLUMN(I24)-2,FALSE),"")</f>
        <v>0</v>
      </c>
      <c r="J25" s="1">
        <f>IFERROR(VLOOKUP($A25,pbks_mvp!$B:$K,COLUMN(J24)-2,FALSE),"")</f>
        <v>0</v>
      </c>
      <c r="K25" s="1">
        <f>IFERROR(VLOOKUP($A25,pbks_mvp!$B:$K,COLUMN(K24)-2,FALSE),"")</f>
        <v>0</v>
      </c>
      <c r="L25" s="4">
        <f>IFERROR(VLOOKUP($A25,pbks_mvp!$B:$K,COLUMN(L24)-2,FALSE),"")</f>
        <v>0</v>
      </c>
      <c r="M25" s="3" t="str">
        <f>IFERROR(VLOOKUP($A25,pbks_batting!$B:$N,COLUMN(M24)-11,FALSE),"")</f>
        <v/>
      </c>
      <c r="N25" s="1" t="str">
        <f>IFERROR(VLOOKUP($A25,pbks_batting!$B:$N,COLUMN(N24)-11,FALSE),"")</f>
        <v/>
      </c>
      <c r="O25" s="1" t="str">
        <f>IFERROR(VLOOKUP($A25,pbks_batting!$B:$N,COLUMN(O24)-11,FALSE),"")</f>
        <v/>
      </c>
      <c r="P25" s="1" t="str">
        <f>IFERROR(VLOOKUP($A25,pbks_batting!$B:$N,COLUMN(P24)-11,FALSE),"")</f>
        <v/>
      </c>
      <c r="Q25" s="1" t="str">
        <f>IFERROR(VLOOKUP($A25,pbks_batting!$B:$N,COLUMN(Q24)-11,FALSE),"")</f>
        <v/>
      </c>
      <c r="R25" s="1" t="str">
        <f>IFERROR(VLOOKUP($A25,pbks_batting!$B:$N,COLUMN(R24)-11,FALSE),"")</f>
        <v/>
      </c>
      <c r="S25" s="1" t="str">
        <f>IFERROR(VLOOKUP($A25,pbks_batting!$B:$N,COLUMN(S24)-11,FALSE),"")</f>
        <v/>
      </c>
      <c r="T25" s="1" t="str">
        <f>IFERROR(VLOOKUP($A25,pbks_batting!$B:$N,COLUMN(T24)-11,FALSE),"")</f>
        <v/>
      </c>
      <c r="U25" s="1" t="str">
        <f>IFERROR(VLOOKUP($A25,pbks_batting!$B:$N,COLUMN(U24)-11,FALSE),"")</f>
        <v/>
      </c>
      <c r="V25" s="1" t="str">
        <f>IFERROR(VLOOKUP($A25,pbks_batting!$B:$N,COLUMN(V24)-11,FALSE),"")</f>
        <v/>
      </c>
      <c r="W25" s="1" t="str">
        <f>IFERROR(VLOOKUP($A25,pbks_batting!$B:$N,COLUMN(W24)-11,FALSE),"")</f>
        <v/>
      </c>
      <c r="X25" s="4" t="str">
        <f>IFERROR(VLOOKUP($A25,pbks_batting!$B:$N,COLUMN(X24)-11,FALSE),"")</f>
        <v/>
      </c>
      <c r="Y25" s="3">
        <f>IFERROR(VLOOKUP($A25,pbks_bowling!$B:$M,COLUMN(Y24)-23,FALSE),"")</f>
        <v>1</v>
      </c>
      <c r="Z25" s="1">
        <f>IFERROR(VLOOKUP($A25,pbks_bowling!$B:$M,COLUMN(Z24)-23,FALSE),"")</f>
        <v>2</v>
      </c>
      <c r="AA25" s="1">
        <f>IFERROR(VLOOKUP($A25,pbks_bowling!$B:$M,COLUMN(AA24)-23,FALSE),"")</f>
        <v>2</v>
      </c>
      <c r="AB25" s="1">
        <f>IFERROR(VLOOKUP($A25,pbks_bowling!$B:$M,COLUMN(AB24)-23,FALSE),"")</f>
        <v>6.3</v>
      </c>
      <c r="AC25" s="1">
        <f>IFERROR(VLOOKUP($A25,pbks_bowling!$B:$M,COLUMN(AC24)-23,FALSE),"")</f>
        <v>79</v>
      </c>
      <c r="AD25" s="1" t="str">
        <f>IFERROR(VLOOKUP($A25,pbks_bowling!$B:$M,COLUMN(AD24)-23,FALSE),"")</f>
        <v>39/1</v>
      </c>
      <c r="AE25" s="1">
        <f>IFERROR(VLOOKUP($A25,pbks_bowling!$B:$M,COLUMN(AE24)-23,FALSE),"")</f>
        <v>79</v>
      </c>
      <c r="AF25" s="1">
        <f>IFERROR(VLOOKUP($A25,pbks_bowling!$B:$M,COLUMN(AF24)-23,FALSE),"")</f>
        <v>12.15</v>
      </c>
      <c r="AG25" s="1">
        <f>IFERROR(VLOOKUP($A25,pbks_bowling!$B:$M,COLUMN(AG24)-23,FALSE),"")</f>
        <v>39</v>
      </c>
      <c r="AH25" s="1">
        <f>IFERROR(VLOOKUP($A25,pbks_bowling!$B:$M,COLUMN(AH24)-23,FALSE),"")</f>
        <v>0</v>
      </c>
      <c r="AI25" s="1">
        <f>IFERROR(VLOOKUP($A25,pbks_bowling!$B:$M,COLUMN(AI24)-23,FALSE),"")</f>
        <v>0</v>
      </c>
      <c r="AJ25" s="23">
        <f>IFERROR((M25 - VALUE(SUBSTITUTE(Q25,"*","")))/(O25-1),0)</f>
        <v>0</v>
      </c>
      <c r="AK25" s="22">
        <f>IFERROR(F25/E25,"")</f>
        <v>0.5</v>
      </c>
      <c r="AL25" s="22">
        <f>IFERROR(J25/E25,"")</f>
        <v>0</v>
      </c>
      <c r="AM25" s="22">
        <f>IFERROR(AJ25*1 + AK25*25 + AL25*15,"")</f>
        <v>12.5</v>
      </c>
      <c r="AN25" s="22">
        <f>IFERROR(AJ25*1 + AK25*25 + AL25*15 + IFERROR(K25/E25,"")*15,"")</f>
        <v>12.5</v>
      </c>
      <c r="AO25" s="29">
        <f>IFERROR(AVERAGE(RANK(AJ25,$AJ$2:$AJ$28),RANK(AK25,$AK$2:$AK$28),RANK(AL25,$AL$2:$AL$28)),"")</f>
        <v>12.666666666666666</v>
      </c>
      <c r="AP25" s="20">
        <f>IFERROR(RANK(AO25,$AO$2:$AO$28,1),"")</f>
        <v>20</v>
      </c>
      <c r="AQ25" s="49">
        <f>MAX(E25,N25,Z25)</f>
        <v>2</v>
      </c>
      <c r="AR25" s="49" t="str">
        <f>A25</f>
        <v>Yash Thakur</v>
      </c>
    </row>
    <row r="26" spans="1:44" x14ac:dyDescent="0.2">
      <c r="A26" s="3" t="s">
        <v>36</v>
      </c>
      <c r="B26" s="1" t="s">
        <v>26</v>
      </c>
      <c r="C26" s="4" t="s">
        <v>70</v>
      </c>
      <c r="D26" s="3">
        <f>IFERROR(VLOOKUP($A26,pbks_mvp!$B:$K,COLUMN(D25)-2,FALSE),"")</f>
        <v>76</v>
      </c>
      <c r="E26" s="1">
        <f>IFERROR(VLOOKUP($A26,pbks_mvp!$B:$K,COLUMN(E25)-2,FALSE),"")</f>
        <v>10</v>
      </c>
      <c r="F26" s="1">
        <f>IFERROR(VLOOKUP($A26,pbks_mvp!$B:$K,COLUMN(F25)-2,FALSE),"")</f>
        <v>0</v>
      </c>
      <c r="G26" s="1">
        <f>IFERROR(VLOOKUP($A26,pbks_mvp!$B:$K,COLUMN(G25)-2,FALSE),"")</f>
        <v>19</v>
      </c>
      <c r="H26" s="1">
        <f>IFERROR(VLOOKUP($A26,pbks_mvp!$B:$K,COLUMN(H25)-2,FALSE),"")</f>
        <v>6</v>
      </c>
      <c r="I26" s="1">
        <f>IFERROR(VLOOKUP($A26,pbks_mvp!$B:$K,COLUMN(I25)-2,FALSE),"")</f>
        <v>12</v>
      </c>
      <c r="J26" s="1">
        <f>IFERROR(VLOOKUP($A26,pbks_mvp!$B:$K,COLUMN(J25)-2,FALSE),"")</f>
        <v>0</v>
      </c>
      <c r="K26" s="1">
        <f>IFERROR(VLOOKUP($A26,pbks_mvp!$B:$K,COLUMN(K25)-2,FALSE),"")</f>
        <v>0</v>
      </c>
      <c r="L26" s="4">
        <f>IFERROR(VLOOKUP($A26,pbks_mvp!$B:$K,COLUMN(L25)-2,FALSE),"")</f>
        <v>0</v>
      </c>
      <c r="M26" s="3">
        <f>IFERROR(VLOOKUP($A26,pbks_batting!$B:$N,COLUMN(M25)-11,FALSE),"")</f>
        <v>126</v>
      </c>
      <c r="N26" s="1">
        <f>IFERROR(VLOOKUP($A26,pbks_batting!$B:$N,COLUMN(N25)-11,FALSE),"")</f>
        <v>10</v>
      </c>
      <c r="O26" s="1">
        <f>IFERROR(VLOOKUP($A26,pbks_batting!$B:$N,COLUMN(O25)-11,FALSE),"")</f>
        <v>8</v>
      </c>
      <c r="P26" s="1">
        <f>IFERROR(VLOOKUP($A26,pbks_batting!$B:$N,COLUMN(P25)-11,FALSE),"")</f>
        <v>4</v>
      </c>
      <c r="Q26" s="1" t="str">
        <f>IFERROR(VLOOKUP($A26,pbks_batting!$B:$N,COLUMN(Q25)-11,FALSE),"")</f>
        <v>44*</v>
      </c>
      <c r="R26" s="1">
        <f>IFERROR(VLOOKUP($A26,pbks_batting!$B:$N,COLUMN(R25)-11,FALSE),"")</f>
        <v>31.5</v>
      </c>
      <c r="S26" s="1">
        <f>IFERROR(VLOOKUP($A26,pbks_batting!$B:$N,COLUMN(S25)-11,FALSE),"")</f>
        <v>65</v>
      </c>
      <c r="T26" s="1">
        <f>IFERROR(VLOOKUP($A26,pbks_batting!$B:$N,COLUMN(T25)-11,FALSE),"")</f>
        <v>193.84</v>
      </c>
      <c r="U26" s="1">
        <f>IFERROR(VLOOKUP($A26,pbks_batting!$B:$N,COLUMN(U25)-11,FALSE),"")</f>
        <v>0</v>
      </c>
      <c r="V26" s="1">
        <f>IFERROR(VLOOKUP($A26,pbks_batting!$B:$N,COLUMN(V25)-11,FALSE),"")</f>
        <v>0</v>
      </c>
      <c r="W26" s="1">
        <f>IFERROR(VLOOKUP($A26,pbks_batting!$B:$N,COLUMN(W25)-11,FALSE),"")</f>
        <v>6</v>
      </c>
      <c r="X26" s="4">
        <f>IFERROR(VLOOKUP($A26,pbks_batting!$B:$N,COLUMN(X25)-11,FALSE),"")</f>
        <v>12</v>
      </c>
      <c r="Y26" s="3" t="str">
        <f>IFERROR(VLOOKUP($A26,pbks_bowling!$B:$M,COLUMN(Y25)-23,FALSE),"")</f>
        <v/>
      </c>
      <c r="Z26" s="1" t="str">
        <f>IFERROR(VLOOKUP($A26,pbks_bowling!$B:$M,COLUMN(Z25)-23,FALSE),"")</f>
        <v/>
      </c>
      <c r="AA26" s="1" t="str">
        <f>IFERROR(VLOOKUP($A26,pbks_bowling!$B:$M,COLUMN(AA25)-23,FALSE),"")</f>
        <v/>
      </c>
      <c r="AB26" s="1" t="str">
        <f>IFERROR(VLOOKUP($A26,pbks_bowling!$B:$M,COLUMN(AB25)-23,FALSE),"")</f>
        <v/>
      </c>
      <c r="AC26" s="1" t="str">
        <f>IFERROR(VLOOKUP($A26,pbks_bowling!$B:$M,COLUMN(AC25)-23,FALSE),"")</f>
        <v/>
      </c>
      <c r="AD26" s="1" t="str">
        <f>IFERROR(VLOOKUP($A26,pbks_bowling!$B:$M,COLUMN(AD25)-23,FALSE),"")</f>
        <v/>
      </c>
      <c r="AE26" s="1" t="str">
        <f>IFERROR(VLOOKUP($A26,pbks_bowling!$B:$M,COLUMN(AE25)-23,FALSE),"")</f>
        <v/>
      </c>
      <c r="AF26" s="1" t="str">
        <f>IFERROR(VLOOKUP($A26,pbks_bowling!$B:$M,COLUMN(AF25)-23,FALSE),"")</f>
        <v/>
      </c>
      <c r="AG26" s="1" t="str">
        <f>IFERROR(VLOOKUP($A26,pbks_bowling!$B:$M,COLUMN(AG25)-23,FALSE),"")</f>
        <v/>
      </c>
      <c r="AH26" s="1" t="str">
        <f>IFERROR(VLOOKUP($A26,pbks_bowling!$B:$M,COLUMN(AH25)-23,FALSE),"")</f>
        <v/>
      </c>
      <c r="AI26" s="1" t="str">
        <f>IFERROR(VLOOKUP($A26,pbks_bowling!$B:$M,COLUMN(AI25)-23,FALSE),"")</f>
        <v/>
      </c>
      <c r="AJ26" s="23">
        <f>IFERROR((M26 - VALUE(SUBSTITUTE(Q26,"*","")))/(O26-1),0)</f>
        <v>11.714285714285714</v>
      </c>
      <c r="AK26" s="22">
        <f>IFERROR(F26/E26,"")</f>
        <v>0</v>
      </c>
      <c r="AL26" s="22">
        <f>IFERROR(J26/E26,"")</f>
        <v>0</v>
      </c>
      <c r="AM26" s="22">
        <f>IFERROR(AJ26*1 + AK26*25 + AL26*15,"")</f>
        <v>11.714285714285714</v>
      </c>
      <c r="AN26" s="22">
        <f>IFERROR(AJ26*1 + AK26*25 + AL26*15 + IFERROR(K26/E26,"")*15,"")</f>
        <v>11.714285714285714</v>
      </c>
      <c r="AO26" s="29">
        <f>IFERROR(AVERAGE(RANK(AJ26,$AJ$2:$AJ$28),RANK(AK26,$AK$2:$AK$28),RANK(AL26,$AL$2:$AL$28)),"")</f>
        <v>11.333333333333334</v>
      </c>
      <c r="AP26" s="20">
        <f>IFERROR(RANK(AO26,$AO$2:$AO$28,1),"")</f>
        <v>17</v>
      </c>
      <c r="AQ26" s="49">
        <f>MAX(E26,N26,Z26)</f>
        <v>10</v>
      </c>
      <c r="AR26" s="49" t="str">
        <f>A26</f>
        <v>Marcus Stoinis</v>
      </c>
    </row>
    <row r="27" spans="1:44" x14ac:dyDescent="0.2">
      <c r="A27" s="3" t="s">
        <v>42</v>
      </c>
      <c r="B27" s="1" t="s">
        <v>26</v>
      </c>
      <c r="C27" s="4" t="s">
        <v>70</v>
      </c>
      <c r="D27" s="3">
        <f>IFERROR(VLOOKUP($A27,pbks_mvp!$B:$K,COLUMN(D26)-2,FALSE),"")</f>
        <v>3.5</v>
      </c>
      <c r="E27" s="1">
        <f>IFERROR(VLOOKUP($A27,pbks_mvp!$B:$K,COLUMN(E26)-2,FALSE),"")</f>
        <v>5</v>
      </c>
      <c r="F27" s="1">
        <f>IFERROR(VLOOKUP($A27,pbks_mvp!$B:$K,COLUMN(F26)-2,FALSE),"")</f>
        <v>0</v>
      </c>
      <c r="G27" s="1">
        <f>IFERROR(VLOOKUP($A27,pbks_mvp!$B:$K,COLUMN(G26)-2,FALSE),"")</f>
        <v>1</v>
      </c>
      <c r="H27" s="1">
        <f>IFERROR(VLOOKUP($A27,pbks_mvp!$B:$K,COLUMN(H26)-2,FALSE),"")</f>
        <v>0</v>
      </c>
      <c r="I27" s="1">
        <f>IFERROR(VLOOKUP($A27,pbks_mvp!$B:$K,COLUMN(I26)-2,FALSE),"")</f>
        <v>0</v>
      </c>
      <c r="J27" s="1">
        <f>IFERROR(VLOOKUP($A27,pbks_mvp!$B:$K,COLUMN(J26)-2,FALSE),"")</f>
        <v>1</v>
      </c>
      <c r="K27" s="1">
        <f>IFERROR(VLOOKUP($A27,pbks_mvp!$B:$K,COLUMN(K26)-2,FALSE),"")</f>
        <v>0</v>
      </c>
      <c r="L27" s="4">
        <f>IFERROR(VLOOKUP($A27,pbks_mvp!$B:$K,COLUMN(L26)-2,FALSE),"")</f>
        <v>0</v>
      </c>
      <c r="M27" s="3">
        <f>IFERROR(VLOOKUP($A27,pbks_batting!$B:$N,COLUMN(M26)-11,FALSE),"")</f>
        <v>7</v>
      </c>
      <c r="N27" s="1">
        <f>IFERROR(VLOOKUP($A27,pbks_batting!$B:$N,COLUMN(N26)-11,FALSE),"")</f>
        <v>5</v>
      </c>
      <c r="O27" s="1">
        <f>IFERROR(VLOOKUP($A27,pbks_batting!$B:$N,COLUMN(O26)-11,FALSE),"")</f>
        <v>3</v>
      </c>
      <c r="P27" s="1">
        <f>IFERROR(VLOOKUP($A27,pbks_batting!$B:$N,COLUMN(P26)-11,FALSE),"")</f>
        <v>0</v>
      </c>
      <c r="Q27" s="1">
        <f>IFERROR(VLOOKUP($A27,pbks_batting!$B:$N,COLUMN(Q26)-11,FALSE),"")</f>
        <v>4</v>
      </c>
      <c r="R27" s="1">
        <f>IFERROR(VLOOKUP($A27,pbks_batting!$B:$N,COLUMN(R26)-11,FALSE),"")</f>
        <v>2.33</v>
      </c>
      <c r="S27" s="1">
        <f>IFERROR(VLOOKUP($A27,pbks_batting!$B:$N,COLUMN(S26)-11,FALSE),"")</f>
        <v>11</v>
      </c>
      <c r="T27" s="1">
        <f>IFERROR(VLOOKUP($A27,pbks_batting!$B:$N,COLUMN(T26)-11,FALSE),"")</f>
        <v>63.63</v>
      </c>
      <c r="U27" s="1">
        <f>IFERROR(VLOOKUP($A27,pbks_batting!$B:$N,COLUMN(U26)-11,FALSE),"")</f>
        <v>0</v>
      </c>
      <c r="V27" s="1">
        <f>IFERROR(VLOOKUP($A27,pbks_batting!$B:$N,COLUMN(V26)-11,FALSE),"")</f>
        <v>0</v>
      </c>
      <c r="W27" s="1">
        <f>IFERROR(VLOOKUP($A27,pbks_batting!$B:$N,COLUMN(W26)-11,FALSE),"")</f>
        <v>0</v>
      </c>
      <c r="X27" s="4">
        <f>IFERROR(VLOOKUP($A27,pbks_batting!$B:$N,COLUMN(X26)-11,FALSE),"")</f>
        <v>0</v>
      </c>
      <c r="Y27" s="3" t="str">
        <f>IFERROR(VLOOKUP($A27,pbks_bowling!$B:$M,COLUMN(Y26)-23,FALSE),"")</f>
        <v/>
      </c>
      <c r="Z27" s="1" t="str">
        <f>IFERROR(VLOOKUP($A27,pbks_bowling!$B:$M,COLUMN(Z26)-23,FALSE),"")</f>
        <v/>
      </c>
      <c r="AA27" s="1" t="str">
        <f>IFERROR(VLOOKUP($A27,pbks_bowling!$B:$M,COLUMN(AA26)-23,FALSE),"")</f>
        <v/>
      </c>
      <c r="AB27" s="1" t="str">
        <f>IFERROR(VLOOKUP($A27,pbks_bowling!$B:$M,COLUMN(AB26)-23,FALSE),"")</f>
        <v/>
      </c>
      <c r="AC27" s="1" t="str">
        <f>IFERROR(VLOOKUP($A27,pbks_bowling!$B:$M,COLUMN(AC26)-23,FALSE),"")</f>
        <v/>
      </c>
      <c r="AD27" s="1" t="str">
        <f>IFERROR(VLOOKUP($A27,pbks_bowling!$B:$M,COLUMN(AD26)-23,FALSE),"")</f>
        <v/>
      </c>
      <c r="AE27" s="1" t="str">
        <f>IFERROR(VLOOKUP($A27,pbks_bowling!$B:$M,COLUMN(AE26)-23,FALSE),"")</f>
        <v/>
      </c>
      <c r="AF27" s="1" t="str">
        <f>IFERROR(VLOOKUP($A27,pbks_bowling!$B:$M,COLUMN(AF26)-23,FALSE),"")</f>
        <v/>
      </c>
      <c r="AG27" s="1" t="str">
        <f>IFERROR(VLOOKUP($A27,pbks_bowling!$B:$M,COLUMN(AG26)-23,FALSE),"")</f>
        <v/>
      </c>
      <c r="AH27" s="1" t="str">
        <f>IFERROR(VLOOKUP($A27,pbks_bowling!$B:$M,COLUMN(AH26)-23,FALSE),"")</f>
        <v/>
      </c>
      <c r="AI27" s="1" t="str">
        <f>IFERROR(VLOOKUP($A27,pbks_bowling!$B:$M,COLUMN(AI26)-23,FALSE),"")</f>
        <v/>
      </c>
      <c r="AJ27" s="23">
        <f>IFERROR((M27 - VALUE(SUBSTITUTE(Q27,"*","")))/(O27-1),0)</f>
        <v>1.5</v>
      </c>
      <c r="AK27" s="22">
        <f>IFERROR(F27/E27,"")</f>
        <v>0</v>
      </c>
      <c r="AL27" s="22">
        <f>IFERROR(J27/E27,"")</f>
        <v>0.2</v>
      </c>
      <c r="AM27" s="22">
        <f>IFERROR(AJ27*1 + AK27*25 + AL27*15,"")</f>
        <v>4.5</v>
      </c>
      <c r="AN27" s="22">
        <f>IFERROR(AJ27*1 + AK27*25 + AL27*15 + IFERROR(K27/E27,"")*15,"")</f>
        <v>4.5</v>
      </c>
      <c r="AO27" s="29">
        <f>IFERROR(AVERAGE(RANK(AJ27,$AJ$2:$AJ$28),RANK(AK27,$AK$2:$AK$28),RANK(AL27,$AL$2:$AL$28)),"")</f>
        <v>11.666666666666666</v>
      </c>
      <c r="AP27" s="20">
        <f>IFERROR(RANK(AO27,$AO$2:$AO$28,1),"")</f>
        <v>18</v>
      </c>
      <c r="AQ27" s="49">
        <f>MAX(E27,N27,Z27)</f>
        <v>5</v>
      </c>
      <c r="AR27" s="49" t="str">
        <f>A27</f>
        <v>Suryansh Shedge</v>
      </c>
    </row>
    <row r="28" spans="1:44" ht="12.75" thickBot="1" x14ac:dyDescent="0.25">
      <c r="A28" s="5" t="s">
        <v>407</v>
      </c>
      <c r="B28" s="6" t="s">
        <v>26</v>
      </c>
      <c r="C28" s="7"/>
      <c r="D28" s="5">
        <f>IFERROR(VLOOKUP($A28,pbks_mvp!$B:$K,COLUMN(D27)-2,FALSE),"")</f>
        <v>8</v>
      </c>
      <c r="E28" s="6">
        <f>IFERROR(VLOOKUP($A28,pbks_mvp!$B:$K,COLUMN(E27)-2,FALSE),"")</f>
        <v>1</v>
      </c>
      <c r="F28" s="6">
        <f>IFERROR(VLOOKUP($A28,pbks_mvp!$B:$K,COLUMN(F27)-2,FALSE),"")</f>
        <v>0</v>
      </c>
      <c r="G28" s="6">
        <f>IFERROR(VLOOKUP($A28,pbks_mvp!$B:$K,COLUMN(G27)-2,FALSE),"")</f>
        <v>8</v>
      </c>
      <c r="H28" s="6">
        <f>IFERROR(VLOOKUP($A28,pbks_mvp!$B:$K,COLUMN(H27)-2,FALSE),"")</f>
        <v>0</v>
      </c>
      <c r="I28" s="6">
        <f>IFERROR(VLOOKUP($A28,pbks_mvp!$B:$K,COLUMN(I27)-2,FALSE),"")</f>
        <v>0</v>
      </c>
      <c r="J28" s="6">
        <f>IFERROR(VLOOKUP($A28,pbks_mvp!$B:$K,COLUMN(J27)-2,FALSE),"")</f>
        <v>0</v>
      </c>
      <c r="K28" s="6">
        <f>IFERROR(VLOOKUP($A28,pbks_mvp!$B:$K,COLUMN(K27)-2,FALSE),"")</f>
        <v>0</v>
      </c>
      <c r="L28" s="7">
        <f>IFERROR(VLOOKUP($A28,pbks_mvp!$B:$K,COLUMN(L27)-2,FALSE),"")</f>
        <v>0</v>
      </c>
      <c r="M28" s="5" t="str">
        <f>IFERROR(VLOOKUP($A28,pbks_batting!$B:$N,COLUMN(M27)-11,FALSE),"")</f>
        <v/>
      </c>
      <c r="N28" s="6" t="str">
        <f>IFERROR(VLOOKUP($A28,pbks_batting!$B:$N,COLUMN(N27)-11,FALSE),"")</f>
        <v/>
      </c>
      <c r="O28" s="6" t="str">
        <f>IFERROR(VLOOKUP($A28,pbks_batting!$B:$N,COLUMN(O27)-11,FALSE),"")</f>
        <v/>
      </c>
      <c r="P28" s="6" t="str">
        <f>IFERROR(VLOOKUP($A28,pbks_batting!$B:$N,COLUMN(P27)-11,FALSE),"")</f>
        <v/>
      </c>
      <c r="Q28" s="6" t="str">
        <f>IFERROR(VLOOKUP($A28,pbks_batting!$B:$N,COLUMN(Q27)-11,FALSE),"")</f>
        <v/>
      </c>
      <c r="R28" s="6" t="str">
        <f>IFERROR(VLOOKUP($A28,pbks_batting!$B:$N,COLUMN(R27)-11,FALSE),"")</f>
        <v/>
      </c>
      <c r="S28" s="6" t="str">
        <f>IFERROR(VLOOKUP($A28,pbks_batting!$B:$N,COLUMN(S27)-11,FALSE),"")</f>
        <v/>
      </c>
      <c r="T28" s="6" t="str">
        <f>IFERROR(VLOOKUP($A28,pbks_batting!$B:$N,COLUMN(T27)-11,FALSE),"")</f>
        <v/>
      </c>
      <c r="U28" s="6" t="str">
        <f>IFERROR(VLOOKUP($A28,pbks_batting!$B:$N,COLUMN(U27)-11,FALSE),"")</f>
        <v/>
      </c>
      <c r="V28" s="6" t="str">
        <f>IFERROR(VLOOKUP($A28,pbks_batting!$B:$N,COLUMN(V27)-11,FALSE),"")</f>
        <v/>
      </c>
      <c r="W28" s="6" t="str">
        <f>IFERROR(VLOOKUP($A28,pbks_batting!$B:$N,COLUMN(W27)-11,FALSE),"")</f>
        <v/>
      </c>
      <c r="X28" s="7" t="str">
        <f>IFERROR(VLOOKUP($A28,pbks_batting!$B:$N,COLUMN(X27)-11,FALSE),"")</f>
        <v/>
      </c>
      <c r="Y28" s="5" t="str">
        <f>IFERROR(VLOOKUP($A28,pbks_bowling!$B:$M,COLUMN(Y27)-23,FALSE),"")</f>
        <v/>
      </c>
      <c r="Z28" s="6" t="str">
        <f>IFERROR(VLOOKUP($A28,pbks_bowling!$B:$M,COLUMN(Z27)-23,FALSE),"")</f>
        <v/>
      </c>
      <c r="AA28" s="6" t="str">
        <f>IFERROR(VLOOKUP($A28,pbks_bowling!$B:$M,COLUMN(AA27)-23,FALSE),"")</f>
        <v/>
      </c>
      <c r="AB28" s="6" t="str">
        <f>IFERROR(VLOOKUP($A28,pbks_bowling!$B:$M,COLUMN(AB27)-23,FALSE),"")</f>
        <v/>
      </c>
      <c r="AC28" s="6" t="str">
        <f>IFERROR(VLOOKUP($A28,pbks_bowling!$B:$M,COLUMN(AC27)-23,FALSE),"")</f>
        <v/>
      </c>
      <c r="AD28" s="6" t="str">
        <f>IFERROR(VLOOKUP($A28,pbks_bowling!$B:$M,COLUMN(AD27)-23,FALSE),"")</f>
        <v/>
      </c>
      <c r="AE28" s="6" t="str">
        <f>IFERROR(VLOOKUP($A28,pbks_bowling!$B:$M,COLUMN(AE27)-23,FALSE),"")</f>
        <v/>
      </c>
      <c r="AF28" s="6" t="str">
        <f>IFERROR(VLOOKUP($A28,pbks_bowling!$B:$M,COLUMN(AF27)-23,FALSE),"")</f>
        <v/>
      </c>
      <c r="AG28" s="6" t="str">
        <f>IFERROR(VLOOKUP($A28,pbks_bowling!$B:$M,COLUMN(AG27)-23,FALSE),"")</f>
        <v/>
      </c>
      <c r="AH28" s="6" t="str">
        <f>IFERROR(VLOOKUP($A28,pbks_bowling!$B:$M,COLUMN(AH27)-23,FALSE),"")</f>
        <v/>
      </c>
      <c r="AI28" s="6" t="str">
        <f>IFERROR(VLOOKUP($A28,pbks_bowling!$B:$M,COLUMN(AI27)-23,FALSE),"")</f>
        <v/>
      </c>
      <c r="AJ28" s="24">
        <f>IFERROR((M28 - VALUE(SUBSTITUTE(Q28,"*","")))/(O28-1),0)</f>
        <v>0</v>
      </c>
      <c r="AK28" s="25">
        <f>IFERROR(F28/E28,"")</f>
        <v>0</v>
      </c>
      <c r="AL28" s="25">
        <f>IFERROR(J28/E28,"")</f>
        <v>0</v>
      </c>
      <c r="AM28" s="25">
        <f>IFERROR(AJ28*1 + AK28*25 + AL28*15,"")</f>
        <v>0</v>
      </c>
      <c r="AN28" s="25">
        <f>IFERROR(AJ28*1 + AK28*25 + AL28*15 + IFERROR(K28/E28,"")*15,"")</f>
        <v>0</v>
      </c>
      <c r="AO28" s="30">
        <f>IFERROR(AVERAGE(RANK(AJ28,$AJ$2:$AJ$28),RANK(AK28,$AK$2:$AK$28),RANK(AL28,$AL$2:$AL$28)),"")</f>
        <v>13.333333333333334</v>
      </c>
      <c r="AP28" s="21">
        <f>IFERROR(RANK(AO28,$AO$2:$AO$28,1),"")</f>
        <v>21</v>
      </c>
      <c r="AQ28" s="49">
        <f>MAX(E28,N28,Z28)</f>
        <v>1</v>
      </c>
      <c r="AR28" s="49" t="str">
        <f>A28</f>
        <v>Kyle Jamieson</v>
      </c>
    </row>
    <row r="32" spans="1:44" x14ac:dyDescent="0.2">
      <c r="D32" s="52" t="s">
        <v>208</v>
      </c>
    </row>
    <row r="33" spans="4:5" x14ac:dyDescent="0.2">
      <c r="D33" s="51" t="s">
        <v>209</v>
      </c>
      <c r="E33" s="51">
        <f>SUM(D2:L28)-SUM(pbks_mvp!C:K)</f>
        <v>0</v>
      </c>
    </row>
    <row r="34" spans="4:5" x14ac:dyDescent="0.2">
      <c r="D34" s="51" t="s">
        <v>210</v>
      </c>
      <c r="E34" s="51">
        <f>SUM(M2:X28)-SUM(pbks_batting!C2:N100)</f>
        <v>0</v>
      </c>
    </row>
    <row r="35" spans="4:5" x14ac:dyDescent="0.2">
      <c r="D35" s="51" t="s">
        <v>211</v>
      </c>
      <c r="E35" s="51">
        <f>SUM(Y2:AI28)-SUM(pbks_bowling!C:M)</f>
        <v>0</v>
      </c>
    </row>
  </sheetData>
  <conditionalFormatting sqref="D2:D28">
    <cfRule type="containsBlanks" dxfId="491" priority="16">
      <formula>LEN(TRIM(D2))=0</formula>
    </cfRule>
  </conditionalFormatting>
  <conditionalFormatting sqref="E33:E35">
    <cfRule type="cellIs" dxfId="490" priority="3" operator="notEqual">
      <formula>0</formula>
    </cfRule>
  </conditionalFormatting>
  <conditionalFormatting sqref="J2:J28">
    <cfRule type="colorScale" priority="15">
      <colorScale>
        <cfvo type="min"/>
        <cfvo type="max"/>
        <color rgb="FFFCFCFF"/>
        <color rgb="FF63BE7B"/>
      </colorScale>
    </cfRule>
  </conditionalFormatting>
  <conditionalFormatting sqref="K2:K28">
    <cfRule type="cellIs" dxfId="489" priority="12" operator="greaterThanOrEqual">
      <formula>1</formula>
    </cfRule>
  </conditionalFormatting>
  <conditionalFormatting sqref="M2:M28">
    <cfRule type="colorScale" priority="14">
      <colorScale>
        <cfvo type="min"/>
        <cfvo type="max"/>
        <color rgb="FFFCFCFF"/>
        <color rgb="FF63BE7B"/>
      </colorScale>
    </cfRule>
  </conditionalFormatting>
  <conditionalFormatting sqref="Y2:Y28">
    <cfRule type="colorScale" priority="13">
      <colorScale>
        <cfvo type="min"/>
        <cfvo type="max"/>
        <color rgb="FFFCFCFF"/>
        <color rgb="FF63BE7B"/>
      </colorScale>
    </cfRule>
  </conditionalFormatting>
  <conditionalFormatting sqref="AJ2:AJ28">
    <cfRule type="colorScale" priority="11">
      <colorScale>
        <cfvo type="min"/>
        <cfvo type="max"/>
        <color rgb="FFFCFCFF"/>
        <color rgb="FF63BE7B"/>
      </colorScale>
    </cfRule>
  </conditionalFormatting>
  <conditionalFormatting sqref="AK2:AK28">
    <cfRule type="colorScale" priority="10">
      <colorScale>
        <cfvo type="min"/>
        <cfvo type="max"/>
        <color rgb="FFFCFCFF"/>
        <color rgb="FF63BE7B"/>
      </colorScale>
    </cfRule>
  </conditionalFormatting>
  <conditionalFormatting sqref="AL2:AL28">
    <cfRule type="colorScale" priority="9">
      <colorScale>
        <cfvo type="min"/>
        <cfvo type="max"/>
        <color rgb="FFFCFCFF"/>
        <color rgb="FF63BE7B"/>
      </colorScale>
    </cfRule>
  </conditionalFormatting>
  <conditionalFormatting sqref="AM2:AM28">
    <cfRule type="colorScale" priority="8">
      <colorScale>
        <cfvo type="min"/>
        <cfvo type="max"/>
        <color rgb="FFFCFCFF"/>
        <color rgb="FF63BE7B"/>
      </colorScale>
    </cfRule>
  </conditionalFormatting>
  <conditionalFormatting sqref="AN2:AN28">
    <cfRule type="colorScale" priority="2">
      <colorScale>
        <cfvo type="min"/>
        <cfvo type="max"/>
        <color rgb="FFFCFCFF"/>
        <color rgb="FF63BE7B"/>
      </colorScale>
    </cfRule>
  </conditionalFormatting>
  <conditionalFormatting sqref="AO2:AO28">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8">
    <cfRule type="iconSet" priority="4">
      <iconSet iconSet="3Symbols2" reverse="1">
        <cfvo type="percent" val="0"/>
        <cfvo type="num" val="5"/>
        <cfvo type="num" val="8"/>
      </iconSet>
    </cfRule>
  </conditionalFormatting>
  <conditionalFormatting sqref="AQ2:AQ28">
    <cfRule type="dataBar" priority="1">
      <dataBar>
        <cfvo type="min"/>
        <cfvo type="max"/>
        <color rgb="FF638EC6"/>
      </dataBar>
      <extLst>
        <ext xmlns:x14="http://schemas.microsoft.com/office/spreadsheetml/2009/9/main" uri="{B025F937-C7B1-47D3-B67F-A62EFF666E3E}">
          <x14:id>{334C7EC7-7BD7-4F35-A9AD-EA3DC871F36E}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34C7EC7-7BD7-4F35-A9AD-EA3DC871F36E}">
            <x14:dataBar minLength="0" maxLength="100" border="1" negativeBarBorderColorSameAsPositive="0">
              <x14:cfvo type="autoMin"/>
              <x14:cfvo type="autoMax"/>
              <x14:borderColor rgb="FF638EC6"/>
              <x14:negativeFillColor rgb="FFFF0000"/>
              <x14:negativeBorderColor rgb="FFFF0000"/>
              <x14:axisColor rgb="FF000000"/>
            </x14:dataBar>
          </x14:cfRule>
          <xm:sqref>AQ2:AQ28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211E-5EA3-44D9-BCA5-2AA80E600455}">
  <dimension ref="A1:N20"/>
  <sheetViews>
    <sheetView workbookViewId="0">
      <selection activeCell="A2" sqref="A2:K23"/>
    </sheetView>
  </sheetViews>
  <sheetFormatPr defaultRowHeight="12" x14ac:dyDescent="0.2"/>
  <cols>
    <col min="1" max="1" width="3.85546875" style="1" bestFit="1" customWidth="1"/>
    <col min="2" max="2" width="18"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19</v>
      </c>
      <c r="B2" s="1" t="s">
        <v>255</v>
      </c>
      <c r="C2" s="1">
        <v>340</v>
      </c>
      <c r="D2" s="1">
        <v>13</v>
      </c>
      <c r="E2" s="1">
        <v>13</v>
      </c>
      <c r="F2" s="1">
        <v>3</v>
      </c>
      <c r="G2" s="1">
        <v>50</v>
      </c>
      <c r="H2" s="1">
        <v>34</v>
      </c>
      <c r="I2" s="1">
        <v>262</v>
      </c>
      <c r="J2" s="1">
        <v>129.77000000000001</v>
      </c>
      <c r="K2" s="1">
        <v>0</v>
      </c>
      <c r="L2" s="1">
        <v>1</v>
      </c>
      <c r="M2" s="1">
        <v>22</v>
      </c>
      <c r="N2" s="1">
        <v>19</v>
      </c>
    </row>
    <row r="3" spans="1:14" x14ac:dyDescent="0.2">
      <c r="A3" s="1">
        <v>31</v>
      </c>
      <c r="B3" s="1" t="s">
        <v>248</v>
      </c>
      <c r="C3" s="1">
        <v>280</v>
      </c>
      <c r="D3" s="1">
        <v>13</v>
      </c>
      <c r="E3" s="1">
        <v>13</v>
      </c>
      <c r="F3" s="1">
        <v>4</v>
      </c>
      <c r="G3" s="1" t="s">
        <v>360</v>
      </c>
      <c r="H3" s="1">
        <v>31.11</v>
      </c>
      <c r="I3" s="1">
        <v>204</v>
      </c>
      <c r="J3" s="1">
        <v>137.25</v>
      </c>
      <c r="K3" s="1">
        <v>0</v>
      </c>
      <c r="L3" s="1">
        <v>2</v>
      </c>
      <c r="M3" s="1">
        <v>24</v>
      </c>
      <c r="N3" s="1">
        <v>9</v>
      </c>
    </row>
    <row r="4" spans="1:14" x14ac:dyDescent="0.2">
      <c r="A4" s="1">
        <v>44</v>
      </c>
      <c r="B4" s="1" t="s">
        <v>343</v>
      </c>
      <c r="C4" s="1">
        <v>206</v>
      </c>
      <c r="D4" s="1">
        <v>6</v>
      </c>
      <c r="E4" s="1">
        <v>6</v>
      </c>
      <c r="F4" s="1">
        <v>0</v>
      </c>
      <c r="G4" s="1">
        <v>94</v>
      </c>
      <c r="H4" s="1">
        <v>34.33</v>
      </c>
      <c r="I4" s="1">
        <v>110</v>
      </c>
      <c r="J4" s="1">
        <v>187.27</v>
      </c>
      <c r="K4" s="1">
        <v>0</v>
      </c>
      <c r="L4" s="1">
        <v>1</v>
      </c>
      <c r="M4" s="1">
        <v>28</v>
      </c>
      <c r="N4" s="1">
        <v>8</v>
      </c>
    </row>
    <row r="5" spans="1:14" x14ac:dyDescent="0.2">
      <c r="A5" s="1">
        <v>47</v>
      </c>
      <c r="B5" s="1" t="s">
        <v>250</v>
      </c>
      <c r="C5" s="1">
        <v>196</v>
      </c>
      <c r="D5" s="1">
        <v>13</v>
      </c>
      <c r="E5" s="1">
        <v>13</v>
      </c>
      <c r="F5" s="1">
        <v>5</v>
      </c>
      <c r="G5" s="1" t="s">
        <v>273</v>
      </c>
      <c r="H5" s="1">
        <v>24.5</v>
      </c>
      <c r="I5" s="1">
        <v>145</v>
      </c>
      <c r="J5" s="1">
        <v>135.16999999999999</v>
      </c>
      <c r="K5" s="1">
        <v>0</v>
      </c>
      <c r="L5" s="1">
        <v>0</v>
      </c>
      <c r="M5" s="1">
        <v>12</v>
      </c>
      <c r="N5" s="1">
        <v>12</v>
      </c>
    </row>
    <row r="6" spans="1:14" x14ac:dyDescent="0.2">
      <c r="A6" s="1">
        <v>48</v>
      </c>
      <c r="B6" s="1" t="s">
        <v>261</v>
      </c>
      <c r="C6" s="1">
        <v>191</v>
      </c>
      <c r="D6" s="1">
        <v>8</v>
      </c>
      <c r="E6" s="1">
        <v>8</v>
      </c>
      <c r="F6" s="1">
        <v>1</v>
      </c>
      <c r="G6" s="1" t="s">
        <v>272</v>
      </c>
      <c r="H6" s="1">
        <v>27.29</v>
      </c>
      <c r="I6" s="1">
        <v>149</v>
      </c>
      <c r="J6" s="1">
        <v>128.18</v>
      </c>
      <c r="K6" s="1">
        <v>0</v>
      </c>
      <c r="L6" s="1">
        <v>1</v>
      </c>
      <c r="M6" s="1">
        <v>18</v>
      </c>
      <c r="N6" s="1">
        <v>4</v>
      </c>
    </row>
    <row r="7" spans="1:14" x14ac:dyDescent="0.2">
      <c r="A7" s="1">
        <v>53</v>
      </c>
      <c r="B7" s="1" t="s">
        <v>349</v>
      </c>
      <c r="C7" s="1">
        <v>168</v>
      </c>
      <c r="D7" s="1">
        <v>5</v>
      </c>
      <c r="E7" s="1">
        <v>5</v>
      </c>
      <c r="F7" s="1">
        <v>0</v>
      </c>
      <c r="G7" s="1">
        <v>52</v>
      </c>
      <c r="H7" s="1">
        <v>33.6</v>
      </c>
      <c r="I7" s="1">
        <v>102</v>
      </c>
      <c r="J7" s="1">
        <v>164.7</v>
      </c>
      <c r="K7" s="1">
        <v>0</v>
      </c>
      <c r="L7" s="1">
        <v>1</v>
      </c>
      <c r="M7" s="1">
        <v>9</v>
      </c>
      <c r="N7" s="1">
        <v>12</v>
      </c>
    </row>
    <row r="8" spans="1:14" x14ac:dyDescent="0.2">
      <c r="A8" s="1">
        <v>65</v>
      </c>
      <c r="B8" s="1" t="s">
        <v>246</v>
      </c>
      <c r="C8" s="1">
        <v>122</v>
      </c>
      <c r="D8" s="1">
        <v>5</v>
      </c>
      <c r="E8" s="1">
        <v>5</v>
      </c>
      <c r="F8" s="1">
        <v>0</v>
      </c>
      <c r="G8" s="1">
        <v>63</v>
      </c>
      <c r="H8" s="1">
        <v>24.4</v>
      </c>
      <c r="I8" s="1">
        <v>81</v>
      </c>
      <c r="J8" s="1">
        <v>150.61000000000001</v>
      </c>
      <c r="K8" s="1">
        <v>0</v>
      </c>
      <c r="L8" s="1">
        <v>2</v>
      </c>
      <c r="M8" s="1">
        <v>14</v>
      </c>
      <c r="N8" s="1">
        <v>4</v>
      </c>
    </row>
    <row r="9" spans="1:14" x14ac:dyDescent="0.2">
      <c r="A9" s="1">
        <v>66</v>
      </c>
      <c r="B9" s="1" t="s">
        <v>263</v>
      </c>
      <c r="C9" s="1">
        <v>118</v>
      </c>
      <c r="D9" s="1">
        <v>6</v>
      </c>
      <c r="E9" s="1">
        <v>5</v>
      </c>
      <c r="F9" s="1">
        <v>2</v>
      </c>
      <c r="G9" s="1" t="s">
        <v>274</v>
      </c>
      <c r="H9" s="1">
        <v>39.33</v>
      </c>
      <c r="I9" s="1">
        <v>91</v>
      </c>
      <c r="J9" s="1">
        <v>129.66999999999999</v>
      </c>
      <c r="K9" s="1">
        <v>0</v>
      </c>
      <c r="L9" s="1">
        <v>1</v>
      </c>
      <c r="M9" s="1">
        <v>8</v>
      </c>
      <c r="N9" s="1">
        <v>3</v>
      </c>
    </row>
    <row r="10" spans="1:14" x14ac:dyDescent="0.2">
      <c r="A10" s="1">
        <v>67</v>
      </c>
      <c r="B10" s="1" t="s">
        <v>252</v>
      </c>
      <c r="C10" s="1">
        <v>114</v>
      </c>
      <c r="D10" s="1">
        <v>5</v>
      </c>
      <c r="E10" s="1">
        <v>5</v>
      </c>
      <c r="F10" s="1">
        <v>0</v>
      </c>
      <c r="G10" s="1">
        <v>88</v>
      </c>
      <c r="H10" s="1">
        <v>22.8</v>
      </c>
      <c r="I10" s="1">
        <v>84</v>
      </c>
      <c r="J10" s="1">
        <v>135.71</v>
      </c>
      <c r="K10" s="1">
        <v>0</v>
      </c>
      <c r="L10" s="1">
        <v>1</v>
      </c>
      <c r="M10" s="1">
        <v>11</v>
      </c>
      <c r="N10" s="1">
        <v>4</v>
      </c>
    </row>
    <row r="11" spans="1:14" x14ac:dyDescent="0.2">
      <c r="A11" s="1">
        <v>70</v>
      </c>
      <c r="B11" s="1" t="s">
        <v>249</v>
      </c>
      <c r="C11" s="1">
        <v>104</v>
      </c>
      <c r="D11" s="1">
        <v>5</v>
      </c>
      <c r="E11" s="1">
        <v>5</v>
      </c>
      <c r="F11" s="1">
        <v>0</v>
      </c>
      <c r="G11" s="1">
        <v>69</v>
      </c>
      <c r="H11" s="1">
        <v>20.8</v>
      </c>
      <c r="I11" s="1">
        <v>84</v>
      </c>
      <c r="J11" s="1">
        <v>123.8</v>
      </c>
      <c r="K11" s="1">
        <v>0</v>
      </c>
      <c r="L11" s="1">
        <v>1</v>
      </c>
      <c r="M11" s="1">
        <v>11</v>
      </c>
      <c r="N11" s="1">
        <v>2</v>
      </c>
    </row>
    <row r="12" spans="1:14" x14ac:dyDescent="0.2">
      <c r="A12" s="1">
        <v>79</v>
      </c>
      <c r="B12" s="1" t="s">
        <v>264</v>
      </c>
      <c r="C12" s="1">
        <v>71</v>
      </c>
      <c r="D12" s="1">
        <v>5</v>
      </c>
      <c r="E12" s="1">
        <v>5</v>
      </c>
      <c r="F12" s="1">
        <v>0</v>
      </c>
      <c r="G12" s="1">
        <v>27</v>
      </c>
      <c r="H12" s="1">
        <v>14.2</v>
      </c>
      <c r="I12" s="1">
        <v>63</v>
      </c>
      <c r="J12" s="1">
        <v>112.69</v>
      </c>
      <c r="K12" s="1">
        <v>0</v>
      </c>
      <c r="L12" s="1">
        <v>0</v>
      </c>
      <c r="M12" s="1">
        <v>9</v>
      </c>
      <c r="N12" s="1">
        <v>2</v>
      </c>
    </row>
    <row r="13" spans="1:14" x14ac:dyDescent="0.2">
      <c r="A13" s="1">
        <v>87</v>
      </c>
      <c r="B13" s="1" t="s">
        <v>251</v>
      </c>
      <c r="C13" s="1">
        <v>55</v>
      </c>
      <c r="D13" s="1">
        <v>5</v>
      </c>
      <c r="E13" s="1">
        <v>5</v>
      </c>
      <c r="F13" s="1">
        <v>0</v>
      </c>
      <c r="G13" s="1">
        <v>23</v>
      </c>
      <c r="H13" s="1">
        <v>11</v>
      </c>
      <c r="I13" s="1">
        <v>57</v>
      </c>
      <c r="J13" s="1">
        <v>96.49</v>
      </c>
      <c r="K13" s="1">
        <v>0</v>
      </c>
      <c r="L13" s="1">
        <v>0</v>
      </c>
      <c r="M13" s="1">
        <v>6</v>
      </c>
      <c r="N13" s="1">
        <v>1</v>
      </c>
    </row>
    <row r="14" spans="1:14" x14ac:dyDescent="0.2">
      <c r="A14" s="1">
        <v>95</v>
      </c>
      <c r="B14" s="1" t="s">
        <v>253</v>
      </c>
      <c r="C14" s="1">
        <v>33</v>
      </c>
      <c r="D14" s="1">
        <v>9</v>
      </c>
      <c r="E14" s="1">
        <v>4</v>
      </c>
      <c r="F14" s="1">
        <v>0</v>
      </c>
      <c r="G14" s="1">
        <v>13</v>
      </c>
      <c r="H14" s="1">
        <v>8.25</v>
      </c>
      <c r="I14" s="1">
        <v>30</v>
      </c>
      <c r="J14" s="1">
        <v>110</v>
      </c>
      <c r="K14" s="1">
        <v>0</v>
      </c>
      <c r="L14" s="1">
        <v>0</v>
      </c>
      <c r="M14" s="1">
        <v>3</v>
      </c>
      <c r="N14" s="1">
        <v>1</v>
      </c>
    </row>
    <row r="15" spans="1:14" x14ac:dyDescent="0.2">
      <c r="A15" s="1">
        <v>96</v>
      </c>
      <c r="B15" s="1" t="s">
        <v>385</v>
      </c>
      <c r="C15" s="1">
        <v>31</v>
      </c>
      <c r="D15" s="1">
        <v>2</v>
      </c>
      <c r="E15" s="1">
        <v>2</v>
      </c>
      <c r="F15" s="1">
        <v>0</v>
      </c>
      <c r="G15" s="1">
        <v>31</v>
      </c>
      <c r="H15" s="1">
        <v>15.5</v>
      </c>
      <c r="I15" s="1">
        <v>13</v>
      </c>
      <c r="J15" s="1">
        <v>238.46</v>
      </c>
      <c r="K15" s="1">
        <v>0</v>
      </c>
      <c r="L15" s="1">
        <v>0</v>
      </c>
      <c r="M15" s="1">
        <v>1</v>
      </c>
      <c r="N15" s="1">
        <v>4</v>
      </c>
    </row>
    <row r="16" spans="1:14" x14ac:dyDescent="0.2">
      <c r="A16" s="1">
        <v>97</v>
      </c>
      <c r="B16" s="1" t="s">
        <v>259</v>
      </c>
      <c r="C16" s="1">
        <v>31</v>
      </c>
      <c r="D16" s="1">
        <v>6</v>
      </c>
      <c r="E16" s="1">
        <v>5</v>
      </c>
      <c r="F16" s="1">
        <v>0</v>
      </c>
      <c r="G16" s="1">
        <v>22</v>
      </c>
      <c r="H16" s="1">
        <v>6.2</v>
      </c>
      <c r="I16" s="1">
        <v>41</v>
      </c>
      <c r="J16" s="1">
        <v>75.599999999999994</v>
      </c>
      <c r="K16" s="1">
        <v>0</v>
      </c>
      <c r="L16" s="1">
        <v>0</v>
      </c>
      <c r="M16" s="1">
        <v>2</v>
      </c>
      <c r="N16" s="1">
        <v>1</v>
      </c>
    </row>
    <row r="17" spans="1:14" x14ac:dyDescent="0.2">
      <c r="A17" s="1">
        <v>104</v>
      </c>
      <c r="B17" s="1" t="s">
        <v>269</v>
      </c>
      <c r="C17" s="1">
        <v>15</v>
      </c>
      <c r="D17" s="1">
        <v>3</v>
      </c>
      <c r="E17" s="1">
        <v>2</v>
      </c>
      <c r="F17" s="1">
        <v>2</v>
      </c>
      <c r="G17" s="1" t="s">
        <v>275</v>
      </c>
      <c r="H17" s="1" t="s">
        <v>52</v>
      </c>
      <c r="I17" s="1">
        <v>7</v>
      </c>
      <c r="J17" s="1">
        <v>214.28</v>
      </c>
      <c r="K17" s="1">
        <v>0</v>
      </c>
      <c r="L17" s="1">
        <v>0</v>
      </c>
      <c r="M17" s="1">
        <v>1</v>
      </c>
      <c r="N17" s="1">
        <v>1</v>
      </c>
    </row>
    <row r="18" spans="1:14" x14ac:dyDescent="0.2">
      <c r="A18" s="1">
        <v>105</v>
      </c>
      <c r="B18" s="1" t="s">
        <v>265</v>
      </c>
      <c r="C18" s="1">
        <v>14</v>
      </c>
      <c r="D18" s="1">
        <v>7</v>
      </c>
      <c r="E18" s="1">
        <v>5</v>
      </c>
      <c r="F18" s="1">
        <v>3</v>
      </c>
      <c r="G18" s="1" t="s">
        <v>404</v>
      </c>
      <c r="H18" s="1">
        <v>7</v>
      </c>
      <c r="I18" s="1">
        <v>12</v>
      </c>
      <c r="J18" s="1">
        <v>116.66</v>
      </c>
      <c r="K18" s="1">
        <v>0</v>
      </c>
      <c r="L18" s="1">
        <v>0</v>
      </c>
      <c r="M18" s="1">
        <v>2</v>
      </c>
      <c r="N18" s="1">
        <v>0</v>
      </c>
    </row>
    <row r="19" spans="1:14" x14ac:dyDescent="0.2">
      <c r="A19" s="1">
        <v>122</v>
      </c>
      <c r="B19" s="1" t="s">
        <v>262</v>
      </c>
      <c r="C19" s="1">
        <v>7</v>
      </c>
      <c r="D19" s="1">
        <v>13</v>
      </c>
      <c r="E19" s="1">
        <v>6</v>
      </c>
      <c r="F19" s="1">
        <v>2</v>
      </c>
      <c r="G19" s="1" t="s">
        <v>201</v>
      </c>
      <c r="H19" s="1">
        <v>1.75</v>
      </c>
      <c r="I19" s="1">
        <v>17</v>
      </c>
      <c r="J19" s="1">
        <v>41.17</v>
      </c>
      <c r="K19" s="1">
        <v>0</v>
      </c>
      <c r="L19" s="1">
        <v>0</v>
      </c>
      <c r="M19" s="1">
        <v>0</v>
      </c>
      <c r="N19" s="1">
        <v>0</v>
      </c>
    </row>
    <row r="20" spans="1:14" x14ac:dyDescent="0.2">
      <c r="A20" s="1">
        <v>145</v>
      </c>
      <c r="B20" s="1" t="s">
        <v>256</v>
      </c>
      <c r="C20" s="1">
        <v>1</v>
      </c>
      <c r="D20" s="1">
        <v>13</v>
      </c>
      <c r="E20" s="1">
        <v>2</v>
      </c>
      <c r="F20" s="1">
        <v>2</v>
      </c>
      <c r="G20" s="1" t="s">
        <v>51</v>
      </c>
      <c r="H20" s="1" t="s">
        <v>52</v>
      </c>
      <c r="I20" s="1">
        <v>2</v>
      </c>
      <c r="J20" s="1">
        <v>50</v>
      </c>
      <c r="K20" s="1">
        <v>0</v>
      </c>
      <c r="L20" s="1">
        <v>0</v>
      </c>
      <c r="M20" s="1">
        <v>0</v>
      </c>
      <c r="N20" s="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7844-87B5-4B61-BF4A-367C73C85102}">
  <dimension ref="A1:M10"/>
  <sheetViews>
    <sheetView workbookViewId="0">
      <selection activeCell="A2" sqref="A2:K23"/>
    </sheetView>
  </sheetViews>
  <sheetFormatPr defaultRowHeight="12" x14ac:dyDescent="0.2"/>
  <cols>
    <col min="1" max="1" width="3.85546875" style="1" bestFit="1" customWidth="1"/>
    <col min="2" max="2" width="18.1406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v>
      </c>
      <c r="B2" s="1" t="s">
        <v>262</v>
      </c>
      <c r="C2" s="1">
        <v>21</v>
      </c>
      <c r="D2" s="1">
        <v>13</v>
      </c>
      <c r="E2" s="1">
        <v>13</v>
      </c>
      <c r="F2" s="1">
        <v>46</v>
      </c>
      <c r="G2" s="1">
        <v>387</v>
      </c>
      <c r="H2" s="2" t="s">
        <v>386</v>
      </c>
      <c r="I2" s="1">
        <v>18.420000000000002</v>
      </c>
      <c r="J2" s="1">
        <v>8.41</v>
      </c>
      <c r="K2" s="1">
        <v>13.14</v>
      </c>
      <c r="L2" s="1">
        <v>2</v>
      </c>
      <c r="M2" s="1">
        <v>0</v>
      </c>
    </row>
    <row r="3" spans="1:13" x14ac:dyDescent="0.2">
      <c r="A3" s="1">
        <v>17</v>
      </c>
      <c r="B3" s="1" t="s">
        <v>256</v>
      </c>
      <c r="C3" s="1">
        <v>14</v>
      </c>
      <c r="D3" s="1">
        <v>13</v>
      </c>
      <c r="E3" s="1">
        <v>13</v>
      </c>
      <c r="F3" s="1">
        <v>43.4</v>
      </c>
      <c r="G3" s="1">
        <v>430</v>
      </c>
      <c r="H3" s="2" t="s">
        <v>369</v>
      </c>
      <c r="I3" s="1">
        <v>30.71</v>
      </c>
      <c r="J3" s="1">
        <v>9.84</v>
      </c>
      <c r="K3" s="1">
        <v>18.71</v>
      </c>
      <c r="L3" s="1">
        <v>0</v>
      </c>
      <c r="M3" s="1">
        <v>0</v>
      </c>
    </row>
    <row r="4" spans="1:13" x14ac:dyDescent="0.2">
      <c r="A4" s="1">
        <v>24</v>
      </c>
      <c r="B4" s="1" t="s">
        <v>254</v>
      </c>
      <c r="C4" s="1">
        <v>12</v>
      </c>
      <c r="D4" s="1">
        <v>11</v>
      </c>
      <c r="E4" s="1">
        <v>11</v>
      </c>
      <c r="F4" s="1">
        <v>38.5</v>
      </c>
      <c r="G4" s="1">
        <v>395</v>
      </c>
      <c r="H4" s="2" t="s">
        <v>361</v>
      </c>
      <c r="I4" s="1">
        <v>32.909999999999997</v>
      </c>
      <c r="J4" s="1">
        <v>10.17</v>
      </c>
      <c r="K4" s="1">
        <v>19.41</v>
      </c>
      <c r="L4" s="1">
        <v>0</v>
      </c>
      <c r="M4" s="1">
        <v>0</v>
      </c>
    </row>
    <row r="5" spans="1:13" x14ac:dyDescent="0.2">
      <c r="A5" s="1">
        <v>39</v>
      </c>
      <c r="B5" s="1" t="s">
        <v>248</v>
      </c>
      <c r="C5" s="1">
        <v>8</v>
      </c>
      <c r="D5" s="1">
        <v>13</v>
      </c>
      <c r="E5" s="1">
        <v>13</v>
      </c>
      <c r="F5" s="1">
        <v>34.5</v>
      </c>
      <c r="G5" s="1">
        <v>307</v>
      </c>
      <c r="H5" s="1" t="s">
        <v>387</v>
      </c>
      <c r="I5" s="1">
        <v>38.369999999999997</v>
      </c>
      <c r="J5" s="1">
        <v>8.81</v>
      </c>
      <c r="K5" s="1">
        <v>26.12</v>
      </c>
      <c r="L5" s="1">
        <v>0</v>
      </c>
      <c r="M5" s="1">
        <v>0</v>
      </c>
    </row>
    <row r="6" spans="1:13" x14ac:dyDescent="0.2">
      <c r="A6" s="1">
        <v>46</v>
      </c>
      <c r="B6" s="1" t="s">
        <v>253</v>
      </c>
      <c r="C6" s="1">
        <v>7</v>
      </c>
      <c r="D6" s="1">
        <v>9</v>
      </c>
      <c r="E6" s="1">
        <v>9</v>
      </c>
      <c r="F6" s="1">
        <v>31</v>
      </c>
      <c r="G6" s="1">
        <v>283</v>
      </c>
      <c r="H6" s="2" t="s">
        <v>405</v>
      </c>
      <c r="I6" s="1">
        <v>40.42</v>
      </c>
      <c r="J6" s="1">
        <v>9.1199999999999992</v>
      </c>
      <c r="K6" s="1">
        <v>26.57</v>
      </c>
      <c r="L6" s="1">
        <v>0</v>
      </c>
      <c r="M6" s="1">
        <v>0</v>
      </c>
    </row>
    <row r="7" spans="1:13" x14ac:dyDescent="0.2">
      <c r="A7" s="1">
        <v>53</v>
      </c>
      <c r="B7" s="1" t="s">
        <v>265</v>
      </c>
      <c r="C7" s="1">
        <v>5</v>
      </c>
      <c r="D7" s="1">
        <v>7</v>
      </c>
      <c r="E7" s="1">
        <v>7</v>
      </c>
      <c r="F7" s="1">
        <v>19</v>
      </c>
      <c r="G7" s="1">
        <v>159</v>
      </c>
      <c r="H7" s="2" t="s">
        <v>388</v>
      </c>
      <c r="I7" s="1">
        <v>31.8</v>
      </c>
      <c r="J7" s="1">
        <v>8.36</v>
      </c>
      <c r="K7" s="1">
        <v>22.8</v>
      </c>
      <c r="L7" s="1">
        <v>0</v>
      </c>
      <c r="M7" s="1">
        <v>0</v>
      </c>
    </row>
    <row r="8" spans="1:13" x14ac:dyDescent="0.2">
      <c r="A8" s="1">
        <v>90</v>
      </c>
      <c r="B8" s="1" t="s">
        <v>260</v>
      </c>
      <c r="C8" s="1">
        <v>1</v>
      </c>
      <c r="D8" s="1">
        <v>1</v>
      </c>
      <c r="E8" s="1">
        <v>1</v>
      </c>
      <c r="F8" s="1">
        <v>4</v>
      </c>
      <c r="G8" s="1">
        <v>38</v>
      </c>
      <c r="H8" s="1" t="s">
        <v>277</v>
      </c>
      <c r="I8" s="1">
        <v>38</v>
      </c>
      <c r="J8" s="1">
        <v>9.5</v>
      </c>
      <c r="K8" s="1">
        <v>24</v>
      </c>
      <c r="L8" s="1">
        <v>0</v>
      </c>
      <c r="M8" s="1">
        <v>0</v>
      </c>
    </row>
    <row r="9" spans="1:13" x14ac:dyDescent="0.2">
      <c r="A9" s="1">
        <v>93</v>
      </c>
      <c r="B9" s="1" t="s">
        <v>252</v>
      </c>
      <c r="C9" s="1">
        <v>1</v>
      </c>
      <c r="D9" s="1">
        <v>5</v>
      </c>
      <c r="E9" s="1">
        <v>5</v>
      </c>
      <c r="F9" s="1">
        <v>12</v>
      </c>
      <c r="G9" s="1">
        <v>133</v>
      </c>
      <c r="H9" s="2" t="s">
        <v>362</v>
      </c>
      <c r="I9" s="1">
        <v>133</v>
      </c>
      <c r="J9" s="1">
        <v>11.08</v>
      </c>
      <c r="K9" s="1">
        <v>72</v>
      </c>
      <c r="L9" s="1">
        <v>0</v>
      </c>
      <c r="M9" s="1">
        <v>0</v>
      </c>
    </row>
    <row r="10" spans="1:13" x14ac:dyDescent="0.2">
      <c r="A10" s="1">
        <v>97</v>
      </c>
      <c r="B10" s="1" t="s">
        <v>258</v>
      </c>
      <c r="C10" s="1">
        <v>1</v>
      </c>
      <c r="D10" s="1">
        <v>2</v>
      </c>
      <c r="E10" s="1">
        <v>2</v>
      </c>
      <c r="F10" s="1">
        <v>6</v>
      </c>
      <c r="G10" s="1">
        <v>71</v>
      </c>
      <c r="H10" s="1" t="s">
        <v>377</v>
      </c>
      <c r="I10" s="1">
        <v>71</v>
      </c>
      <c r="J10" s="1">
        <v>11.83</v>
      </c>
      <c r="K10" s="1">
        <v>36</v>
      </c>
      <c r="L10" s="1">
        <v>0</v>
      </c>
      <c r="M10" s="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F82C-4B7A-454F-803E-A559A90956F6}">
  <sheetPr>
    <tabColor theme="9" tint="0.59999389629810485"/>
  </sheetPr>
  <dimension ref="A1:AS34"/>
  <sheetViews>
    <sheetView zoomScale="90" zoomScaleNormal="90" workbookViewId="0">
      <pane xSplit="3" topLeftCell="AD1" activePane="topRight" state="frozen"/>
      <selection activeCell="Z41" sqref="Z41"/>
      <selection pane="topRight" activeCell="AN8" sqref="AN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9.570312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140</v>
      </c>
      <c r="B2" s="1" t="s">
        <v>110</v>
      </c>
      <c r="C2" s="4" t="s">
        <v>68</v>
      </c>
      <c r="D2" s="3" t="str">
        <f>IFERROR(VLOOKUP($A2,dc_mvp!$B:$K,COLUMN(D1)-2,FALSE),"")</f>
        <v/>
      </c>
      <c r="E2" s="1" t="str">
        <f>IFERROR(VLOOKUP($A2,dc_mvp!$B:$K,COLUMN(E1)-2,FALSE),"")</f>
        <v/>
      </c>
      <c r="F2" s="1" t="str">
        <f>IFERROR(VLOOKUP($A2,dc_mvp!$B:$K,COLUMN(F1)-2,FALSE),"")</f>
        <v/>
      </c>
      <c r="G2" s="1" t="str">
        <f>IFERROR(VLOOKUP($A2,dc_mvp!$B:$K,COLUMN(G1)-2,FALSE),"")</f>
        <v/>
      </c>
      <c r="H2" s="1" t="str">
        <f>IFERROR(VLOOKUP($A2,dc_mvp!$B:$K,COLUMN(H1)-2,FALSE),"")</f>
        <v/>
      </c>
      <c r="I2" s="1" t="str">
        <f>IFERROR(VLOOKUP($A2,dc_mvp!$B:$K,COLUMN(I1)-2,FALSE),"")</f>
        <v/>
      </c>
      <c r="J2" s="1" t="str">
        <f>IFERROR(VLOOKUP($A2,dc_mvp!$B:$K,COLUMN(J1)-2,FALSE),"")</f>
        <v/>
      </c>
      <c r="K2" s="1" t="str">
        <f>IFERROR(VLOOKUP($A2,dc_mvp!$B:$K,COLUMN(K1)-2,FALSE),"")</f>
        <v/>
      </c>
      <c r="L2" s="4" t="str">
        <f>IFERROR(VLOOKUP($A2,dc_mvp!$B:$K,COLUMN(L1)-2,FALSE),"")</f>
        <v/>
      </c>
      <c r="M2" s="3">
        <f>IFERROR(VLOOKUP($A2,dc_batting!$B:$N,COLUMN(M1)-11,FALSE),"")</f>
        <v>1</v>
      </c>
      <c r="N2" s="1">
        <f>IFERROR(VLOOKUP($A2,dc_batting!$B:$N,COLUMN(N1)-11,FALSE),"")</f>
        <v>1</v>
      </c>
      <c r="O2" s="1">
        <f>IFERROR(VLOOKUP($A2,dc_batting!$B:$N,COLUMN(O1)-11,FALSE),"")</f>
        <v>1</v>
      </c>
      <c r="P2" s="1">
        <f>IFERROR(VLOOKUP($A2,dc_batting!$B:$N,COLUMN(P1)-11,FALSE),"")</f>
        <v>0</v>
      </c>
      <c r="Q2" s="1">
        <f>IFERROR(VLOOKUP($A2,dc_batting!$B:$N,COLUMN(Q1)-11,FALSE),"")</f>
        <v>1</v>
      </c>
      <c r="R2" s="1">
        <f>IFERROR(VLOOKUP($A2,dc_batting!$B:$N,COLUMN(R1)-11,FALSE),"")</f>
        <v>1</v>
      </c>
      <c r="S2" s="1">
        <f>IFERROR(VLOOKUP($A2,dc_batting!$B:$N,COLUMN(S1)-11,FALSE),"")</f>
        <v>3</v>
      </c>
      <c r="T2" s="1">
        <f>IFERROR(VLOOKUP($A2,dc_batting!$B:$N,COLUMN(T1)-11,FALSE),"")</f>
        <v>33.33</v>
      </c>
      <c r="U2" s="1">
        <f>IFERROR(VLOOKUP($A2,dc_batting!$B:$N,COLUMN(U1)-11,FALSE),"")</f>
        <v>0</v>
      </c>
      <c r="V2" s="1">
        <f>IFERROR(VLOOKUP($A2,dc_batting!$B:$N,COLUMN(V1)-11,FALSE),"")</f>
        <v>0</v>
      </c>
      <c r="W2" s="1">
        <f>IFERROR(VLOOKUP($A2,dc_batting!$B:$N,COLUMN(W1)-11,FALSE),"")</f>
        <v>0</v>
      </c>
      <c r="X2" s="4">
        <f>IFERROR(VLOOKUP($A2,dc_batting!$B:$N,COLUMN(X1)-11,FALSE),"")</f>
        <v>0</v>
      </c>
      <c r="Y2" s="3" t="str">
        <f>IFERROR(VLOOKUP($A2,dc_bowling!$B:$M,COLUMN(Y1)-23,FALSE),"")</f>
        <v/>
      </c>
      <c r="Z2" s="1" t="str">
        <f>IFERROR(VLOOKUP($A2,dc_bowling!$B:$M,COLUMN(Z1)-23,FALSE),"")</f>
        <v/>
      </c>
      <c r="AA2" s="1" t="str">
        <f>IFERROR(VLOOKUP($A2,dc_bowling!$B:$M,COLUMN(AA1)-23,FALSE),"")</f>
        <v/>
      </c>
      <c r="AB2" s="1" t="str">
        <f>IFERROR(VLOOKUP($A2,dc_bowling!$B:$M,COLUMN(AB1)-23,FALSE),"")</f>
        <v/>
      </c>
      <c r="AC2" s="1" t="str">
        <f>IFERROR(VLOOKUP($A2,dc_bowling!$B:$M,COLUMN(AC1)-23,FALSE),"")</f>
        <v/>
      </c>
      <c r="AD2" s="1" t="str">
        <f>IFERROR(VLOOKUP($A2,dc_bowling!$B:$M,COLUMN(AD1)-23,FALSE),"")</f>
        <v/>
      </c>
      <c r="AE2" s="1" t="str">
        <f>IFERROR(VLOOKUP($A2,dc_bowling!$B:$M,COLUMN(AE1)-23,FALSE),"")</f>
        <v/>
      </c>
      <c r="AF2" s="1" t="str">
        <f>IFERROR(VLOOKUP($A2,dc_bowling!$B:$M,COLUMN(AF1)-23,FALSE),"")</f>
        <v/>
      </c>
      <c r="AG2" s="1" t="str">
        <f>IFERROR(VLOOKUP($A2,dc_bowling!$B:$M,COLUMN(AG1)-23,FALSE),"")</f>
        <v/>
      </c>
      <c r="AH2" s="1" t="str">
        <f>IFERROR(VLOOKUP($A2,dc_bowling!$B:$M,COLUMN(AH1)-23,FALSE),"")</f>
        <v/>
      </c>
      <c r="AI2" s="1" t="str">
        <f>IFERROR(VLOOKUP($A2,dc_bowling!$B:$M,COLUMN(AI1)-23,FALSE),"")</f>
        <v/>
      </c>
      <c r="AJ2" s="23">
        <f t="shared" ref="AJ2:AJ24" si="0">IFERROR((M2 - VALUE(SUBSTITUTE(Q2,"*","")))/(O2-1),0)</f>
        <v>0</v>
      </c>
      <c r="AK2" s="22" t="str">
        <f t="shared" ref="AK2:AK24" si="1">IFERROR(F2/E2,"")</f>
        <v/>
      </c>
      <c r="AL2" s="22" t="str">
        <f t="shared" ref="AL2:AL24" si="2">IFERROR(J2/E2,"")</f>
        <v/>
      </c>
      <c r="AM2" s="22" t="str">
        <f t="shared" ref="AM2:AM24" si="3">IFERROR(AJ2*1 + AK2*25 + AL2*15,"")</f>
        <v/>
      </c>
      <c r="AN2" s="22" t="str">
        <f t="shared" ref="AN2:AN24" si="4">IFERROR(AJ2*1 + AK2*25 + AL2*15 + IFERROR(K2/E2,"")*15,"")</f>
        <v/>
      </c>
      <c r="AO2" s="29" t="str">
        <f t="shared" ref="AO2:AO24" si="5">IFERROR(AVERAGE(RANK(AJ2,$AJ$2:$AJ$24),RANK(AK2,$AK$2:$AK$24),RANK(AL2,$AL$2:$AL$24)),"")</f>
        <v/>
      </c>
      <c r="AP2" s="19" t="str">
        <f t="shared" ref="AP2:AP24" si="6">IFERROR(RANK(AO2,$AO$2:$AO$24,1),"")</f>
        <v/>
      </c>
      <c r="AQ2" s="1">
        <f t="shared" ref="AQ2:AQ24" si="7">MAX(E2,N2,Z2)</f>
        <v>1</v>
      </c>
      <c r="AR2" s="49" t="str">
        <f t="shared" ref="AR2:AR24" si="8">A2</f>
        <v>Donovan Ferreira</v>
      </c>
    </row>
    <row r="3" spans="1:45" x14ac:dyDescent="0.2">
      <c r="A3" s="3" t="s">
        <v>142</v>
      </c>
      <c r="B3" s="1" t="s">
        <v>110</v>
      </c>
      <c r="C3" s="4" t="s">
        <v>70</v>
      </c>
      <c r="D3" s="3" t="str">
        <f>IFERROR(VLOOKUP($A3,dc_mvp!$B:$K,COLUMN(D2)-2,FALSE),"")</f>
        <v/>
      </c>
      <c r="E3" s="1" t="str">
        <f>IFERROR(VLOOKUP($A3,dc_mvp!$B:$K,COLUMN(E2)-2,FALSE),"")</f>
        <v/>
      </c>
      <c r="F3" s="1" t="str">
        <f>IFERROR(VLOOKUP($A3,dc_mvp!$B:$K,COLUMN(F2)-2,FALSE),"")</f>
        <v/>
      </c>
      <c r="G3" s="1" t="str">
        <f>IFERROR(VLOOKUP($A3,dc_mvp!$B:$K,COLUMN(G2)-2,FALSE),"")</f>
        <v/>
      </c>
      <c r="H3" s="1" t="str">
        <f>IFERROR(VLOOKUP($A3,dc_mvp!$B:$K,COLUMN(H2)-2,FALSE),"")</f>
        <v/>
      </c>
      <c r="I3" s="1" t="str">
        <f>IFERROR(VLOOKUP($A3,dc_mvp!$B:$K,COLUMN(I2)-2,FALSE),"")</f>
        <v/>
      </c>
      <c r="J3" s="1" t="str">
        <f>IFERROR(VLOOKUP($A3,dc_mvp!$B:$K,COLUMN(J2)-2,FALSE),"")</f>
        <v/>
      </c>
      <c r="K3" s="1" t="str">
        <f>IFERROR(VLOOKUP($A3,dc_mvp!$B:$K,COLUMN(K2)-2,FALSE),"")</f>
        <v/>
      </c>
      <c r="L3" s="4" t="str">
        <f>IFERROR(VLOOKUP($A3,dc_mvp!$B:$K,COLUMN(L2)-2,FALSE),"")</f>
        <v/>
      </c>
      <c r="M3" s="3" t="str">
        <f>IFERROR(VLOOKUP($A3,dc_batting!$B:$N,COLUMN(M2)-11,FALSE),"")</f>
        <v/>
      </c>
      <c r="N3" s="1" t="str">
        <f>IFERROR(VLOOKUP($A3,dc_batting!$B:$N,COLUMN(N2)-11,FALSE),"")</f>
        <v/>
      </c>
      <c r="O3" s="1" t="str">
        <f>IFERROR(VLOOKUP($A3,dc_batting!$B:$N,COLUMN(O2)-11,FALSE),"")</f>
        <v/>
      </c>
      <c r="P3" s="1" t="str">
        <f>IFERROR(VLOOKUP($A3,dc_batting!$B:$N,COLUMN(P2)-11,FALSE),"")</f>
        <v/>
      </c>
      <c r="Q3" s="1" t="str">
        <f>IFERROR(VLOOKUP($A3,dc_batting!$B:$N,COLUMN(Q2)-11,FALSE),"")</f>
        <v/>
      </c>
      <c r="R3" s="1" t="str">
        <f>IFERROR(VLOOKUP($A3,dc_batting!$B:$N,COLUMN(R2)-11,FALSE),"")</f>
        <v/>
      </c>
      <c r="S3" s="1" t="str">
        <f>IFERROR(VLOOKUP($A3,dc_batting!$B:$N,COLUMN(S2)-11,FALSE),"")</f>
        <v/>
      </c>
      <c r="T3" s="1" t="str">
        <f>IFERROR(VLOOKUP($A3,dc_batting!$B:$N,COLUMN(T2)-11,FALSE),"")</f>
        <v/>
      </c>
      <c r="U3" s="1" t="str">
        <f>IFERROR(VLOOKUP($A3,dc_batting!$B:$N,COLUMN(U2)-11,FALSE),"")</f>
        <v/>
      </c>
      <c r="V3" s="1" t="str">
        <f>IFERROR(VLOOKUP($A3,dc_batting!$B:$N,COLUMN(V2)-11,FALSE),"")</f>
        <v/>
      </c>
      <c r="W3" s="1" t="str">
        <f>IFERROR(VLOOKUP($A3,dc_batting!$B:$N,COLUMN(W2)-11,FALSE),"")</f>
        <v/>
      </c>
      <c r="X3" s="4" t="str">
        <f>IFERROR(VLOOKUP($A3,dc_batting!$B:$N,COLUMN(X2)-11,FALSE),"")</f>
        <v/>
      </c>
      <c r="Y3" s="3" t="str">
        <f>IFERROR(VLOOKUP($A3,dc_bowling!$B:$M,COLUMN(Y2)-23,FALSE),"")</f>
        <v/>
      </c>
      <c r="Z3" s="1" t="str">
        <f>IFERROR(VLOOKUP($A3,dc_bowling!$B:$M,COLUMN(Z2)-23,FALSE),"")</f>
        <v/>
      </c>
      <c r="AA3" s="1" t="str">
        <f>IFERROR(VLOOKUP($A3,dc_bowling!$B:$M,COLUMN(AA2)-23,FALSE),"")</f>
        <v/>
      </c>
      <c r="AB3" s="1" t="str">
        <f>IFERROR(VLOOKUP($A3,dc_bowling!$B:$M,COLUMN(AB2)-23,FALSE),"")</f>
        <v/>
      </c>
      <c r="AC3" s="1" t="str">
        <f>IFERROR(VLOOKUP($A3,dc_bowling!$B:$M,COLUMN(AC2)-23,FALSE),"")</f>
        <v/>
      </c>
      <c r="AD3" s="1" t="str">
        <f>IFERROR(VLOOKUP($A3,dc_bowling!$B:$M,COLUMN(AD2)-23,FALSE),"")</f>
        <v/>
      </c>
      <c r="AE3" s="1" t="str">
        <f>IFERROR(VLOOKUP($A3,dc_bowling!$B:$M,COLUMN(AE2)-23,FALSE),"")</f>
        <v/>
      </c>
      <c r="AF3" s="1" t="str">
        <f>IFERROR(VLOOKUP($A3,dc_bowling!$B:$M,COLUMN(AF2)-23,FALSE),"")</f>
        <v/>
      </c>
      <c r="AG3" s="1" t="str">
        <f>IFERROR(VLOOKUP($A3,dc_bowling!$B:$M,COLUMN(AG2)-23,FALSE),"")</f>
        <v/>
      </c>
      <c r="AH3" s="1" t="str">
        <f>IFERROR(VLOOKUP($A3,dc_bowling!$B:$M,COLUMN(AH2)-23,FALSE),"")</f>
        <v/>
      </c>
      <c r="AI3" s="1" t="str">
        <f>IFERROR(VLOOKUP($A3,dc_bowling!$B:$M,COLUMN(AI2)-23,FALSE),"")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Darshan Nalkande</v>
      </c>
    </row>
    <row r="4" spans="1:45" x14ac:dyDescent="0.2">
      <c r="A4" s="3" t="s">
        <v>145</v>
      </c>
      <c r="B4" s="1" t="s">
        <v>110</v>
      </c>
      <c r="C4" s="4" t="s">
        <v>70</v>
      </c>
      <c r="D4" s="3" t="str">
        <f>IFERROR(VLOOKUP($A4,dc_mvp!$B:$K,COLUMN(D3)-2,FALSE),"")</f>
        <v/>
      </c>
      <c r="E4" s="1" t="str">
        <f>IFERROR(VLOOKUP($A4,dc_mvp!$B:$K,COLUMN(E3)-2,FALSE),"")</f>
        <v/>
      </c>
      <c r="F4" s="1" t="str">
        <f>IFERROR(VLOOKUP($A4,dc_mvp!$B:$K,COLUMN(F3)-2,FALSE),"")</f>
        <v/>
      </c>
      <c r="G4" s="1" t="str">
        <f>IFERROR(VLOOKUP($A4,dc_mvp!$B:$K,COLUMN(G3)-2,FALSE),"")</f>
        <v/>
      </c>
      <c r="H4" s="1" t="str">
        <f>IFERROR(VLOOKUP($A4,dc_mvp!$B:$K,COLUMN(H3)-2,FALSE),"")</f>
        <v/>
      </c>
      <c r="I4" s="1" t="str">
        <f>IFERROR(VLOOKUP($A4,dc_mvp!$B:$K,COLUMN(I3)-2,FALSE),"")</f>
        <v/>
      </c>
      <c r="J4" s="1" t="str">
        <f>IFERROR(VLOOKUP($A4,dc_mvp!$B:$K,COLUMN(J3)-2,FALSE),"")</f>
        <v/>
      </c>
      <c r="K4" s="1" t="str">
        <f>IFERROR(VLOOKUP($A4,dc_mvp!$B:$K,COLUMN(K3)-2,FALSE),"")</f>
        <v/>
      </c>
      <c r="L4" s="4" t="str">
        <f>IFERROR(VLOOKUP($A4,dc_mvp!$B:$K,COLUMN(L3)-2,FALSE),"")</f>
        <v/>
      </c>
      <c r="M4" s="3" t="str">
        <f>IFERROR(VLOOKUP($A4,dc_batting!$B:$N,COLUMN(M3)-11,FALSE),"")</f>
        <v/>
      </c>
      <c r="N4" s="1" t="str">
        <f>IFERROR(VLOOKUP($A4,dc_batting!$B:$N,COLUMN(N3)-11,FALSE),"")</f>
        <v/>
      </c>
      <c r="O4" s="1" t="str">
        <f>IFERROR(VLOOKUP($A4,dc_batting!$B:$N,COLUMN(O3)-11,FALSE),"")</f>
        <v/>
      </c>
      <c r="P4" s="1" t="str">
        <f>IFERROR(VLOOKUP($A4,dc_batting!$B:$N,COLUMN(P3)-11,FALSE),"")</f>
        <v/>
      </c>
      <c r="Q4" s="1" t="str">
        <f>IFERROR(VLOOKUP($A4,dc_batting!$B:$N,COLUMN(Q3)-11,FALSE),"")</f>
        <v/>
      </c>
      <c r="R4" s="1" t="str">
        <f>IFERROR(VLOOKUP($A4,dc_batting!$B:$N,COLUMN(R3)-11,FALSE),"")</f>
        <v/>
      </c>
      <c r="S4" s="1" t="str">
        <f>IFERROR(VLOOKUP($A4,dc_batting!$B:$N,COLUMN(S3)-11,FALSE),"")</f>
        <v/>
      </c>
      <c r="T4" s="1" t="str">
        <f>IFERROR(VLOOKUP($A4,dc_batting!$B:$N,COLUMN(T3)-11,FALSE),"")</f>
        <v/>
      </c>
      <c r="U4" s="1" t="str">
        <f>IFERROR(VLOOKUP($A4,dc_batting!$B:$N,COLUMN(U3)-11,FALSE),"")</f>
        <v/>
      </c>
      <c r="V4" s="1" t="str">
        <f>IFERROR(VLOOKUP($A4,dc_batting!$B:$N,COLUMN(V3)-11,FALSE),"")</f>
        <v/>
      </c>
      <c r="W4" s="1" t="str">
        <f>IFERROR(VLOOKUP($A4,dc_batting!$B:$N,COLUMN(W3)-11,FALSE),"")</f>
        <v/>
      </c>
      <c r="X4" s="4" t="str">
        <f>IFERROR(VLOOKUP($A4,dc_batting!$B:$N,COLUMN(X3)-11,FALSE),"")</f>
        <v/>
      </c>
      <c r="Y4" s="3" t="str">
        <f>IFERROR(VLOOKUP($A4,dc_bowling!$B:$M,COLUMN(Y3)-23,FALSE),"")</f>
        <v/>
      </c>
      <c r="Z4" s="1" t="str">
        <f>IFERROR(VLOOKUP($A4,dc_bowling!$B:$M,COLUMN(Z3)-23,FALSE),"")</f>
        <v/>
      </c>
      <c r="AA4" s="1" t="str">
        <f>IFERROR(VLOOKUP($A4,dc_bowling!$B:$M,COLUMN(AA3)-23,FALSE),"")</f>
        <v/>
      </c>
      <c r="AB4" s="1" t="str">
        <f>IFERROR(VLOOKUP($A4,dc_bowling!$B:$M,COLUMN(AB3)-23,FALSE),"")</f>
        <v/>
      </c>
      <c r="AC4" s="1" t="str">
        <f>IFERROR(VLOOKUP($A4,dc_bowling!$B:$M,COLUMN(AC3)-23,FALSE),"")</f>
        <v/>
      </c>
      <c r="AD4" s="1" t="str">
        <f>IFERROR(VLOOKUP($A4,dc_bowling!$B:$M,COLUMN(AD3)-23,FALSE),"")</f>
        <v/>
      </c>
      <c r="AE4" s="1" t="str">
        <f>IFERROR(VLOOKUP($A4,dc_bowling!$B:$M,COLUMN(AE3)-23,FALSE),"")</f>
        <v/>
      </c>
      <c r="AF4" s="1" t="str">
        <f>IFERROR(VLOOKUP($A4,dc_bowling!$B:$M,COLUMN(AF3)-23,FALSE),"")</f>
        <v/>
      </c>
      <c r="AG4" s="1" t="str">
        <f>IFERROR(VLOOKUP($A4,dc_bowling!$B:$M,COLUMN(AG3)-23,FALSE),"")</f>
        <v/>
      </c>
      <c r="AH4" s="1" t="str">
        <f>IFERROR(VLOOKUP($A4,dc_bowling!$B:$M,COLUMN(AH3)-23,FALSE),"")</f>
        <v/>
      </c>
      <c r="AI4" s="1" t="str">
        <f>IFERROR(VLOOKUP($A4,dc_bowling!$B:$M,COLUMN(AI3)-23,FALSE),"")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Ajay Mandal</v>
      </c>
    </row>
    <row r="5" spans="1:45" x14ac:dyDescent="0.2">
      <c r="A5" s="3" t="s">
        <v>147</v>
      </c>
      <c r="B5" s="1" t="s">
        <v>110</v>
      </c>
      <c r="C5" s="4" t="s">
        <v>70</v>
      </c>
      <c r="D5" s="3" t="str">
        <f>IFERROR(VLOOKUP($A5,dc_mvp!$B:$K,COLUMN(D4)-2,FALSE),"")</f>
        <v/>
      </c>
      <c r="E5" s="1" t="str">
        <f>IFERROR(VLOOKUP($A5,dc_mvp!$B:$K,COLUMN(E4)-2,FALSE),"")</f>
        <v/>
      </c>
      <c r="F5" s="1" t="str">
        <f>IFERROR(VLOOKUP($A5,dc_mvp!$B:$K,COLUMN(F4)-2,FALSE),"")</f>
        <v/>
      </c>
      <c r="G5" s="1" t="str">
        <f>IFERROR(VLOOKUP($A5,dc_mvp!$B:$K,COLUMN(G4)-2,FALSE),"")</f>
        <v/>
      </c>
      <c r="H5" s="1" t="str">
        <f>IFERROR(VLOOKUP($A5,dc_mvp!$B:$K,COLUMN(H4)-2,FALSE),"")</f>
        <v/>
      </c>
      <c r="I5" s="1" t="str">
        <f>IFERROR(VLOOKUP($A5,dc_mvp!$B:$K,COLUMN(I4)-2,FALSE),"")</f>
        <v/>
      </c>
      <c r="J5" s="1" t="str">
        <f>IFERROR(VLOOKUP($A5,dc_mvp!$B:$K,COLUMN(J4)-2,FALSE),"")</f>
        <v/>
      </c>
      <c r="K5" s="1" t="str">
        <f>IFERROR(VLOOKUP($A5,dc_mvp!$B:$K,COLUMN(K4)-2,FALSE),"")</f>
        <v/>
      </c>
      <c r="L5" s="4" t="str">
        <f>IFERROR(VLOOKUP($A5,dc_mvp!$B:$K,COLUMN(L4)-2,FALSE),"")</f>
        <v/>
      </c>
      <c r="M5" s="3" t="str">
        <f>IFERROR(VLOOKUP($A5,dc_batting!$B:$N,COLUMN(M4)-11,FALSE),"")</f>
        <v/>
      </c>
      <c r="N5" s="1" t="str">
        <f>IFERROR(VLOOKUP($A5,dc_batting!$B:$N,COLUMN(N4)-11,FALSE),"")</f>
        <v/>
      </c>
      <c r="O5" s="1" t="str">
        <f>IFERROR(VLOOKUP($A5,dc_batting!$B:$N,COLUMN(O4)-11,FALSE),"")</f>
        <v/>
      </c>
      <c r="P5" s="1" t="str">
        <f>IFERROR(VLOOKUP($A5,dc_batting!$B:$N,COLUMN(P4)-11,FALSE),"")</f>
        <v/>
      </c>
      <c r="Q5" s="1" t="str">
        <f>IFERROR(VLOOKUP($A5,dc_batting!$B:$N,COLUMN(Q4)-11,FALSE),"")</f>
        <v/>
      </c>
      <c r="R5" s="1" t="str">
        <f>IFERROR(VLOOKUP($A5,dc_batting!$B:$N,COLUMN(R4)-11,FALSE),"")</f>
        <v/>
      </c>
      <c r="S5" s="1" t="str">
        <f>IFERROR(VLOOKUP($A5,dc_batting!$B:$N,COLUMN(S4)-11,FALSE),"")</f>
        <v/>
      </c>
      <c r="T5" s="1" t="str">
        <f>IFERROR(VLOOKUP($A5,dc_batting!$B:$N,COLUMN(T4)-11,FALSE),"")</f>
        <v/>
      </c>
      <c r="U5" s="1" t="str">
        <f>IFERROR(VLOOKUP($A5,dc_batting!$B:$N,COLUMN(U4)-11,FALSE),"")</f>
        <v/>
      </c>
      <c r="V5" s="1" t="str">
        <f>IFERROR(VLOOKUP($A5,dc_batting!$B:$N,COLUMN(V4)-11,FALSE),"")</f>
        <v/>
      </c>
      <c r="W5" s="1" t="str">
        <f>IFERROR(VLOOKUP($A5,dc_batting!$B:$N,COLUMN(W4)-11,FALSE),"")</f>
        <v/>
      </c>
      <c r="X5" s="4" t="str">
        <f>IFERROR(VLOOKUP($A5,dc_batting!$B:$N,COLUMN(X4)-11,FALSE),"")</f>
        <v/>
      </c>
      <c r="Y5" s="3" t="str">
        <f>IFERROR(VLOOKUP($A5,dc_bowling!$B:$M,COLUMN(Y4)-23,FALSE),"")</f>
        <v/>
      </c>
      <c r="Z5" s="1" t="str">
        <f>IFERROR(VLOOKUP($A5,dc_bowling!$B:$M,COLUMN(Z4)-23,FALSE),"")</f>
        <v/>
      </c>
      <c r="AA5" s="1" t="str">
        <f>IFERROR(VLOOKUP($A5,dc_bowling!$B:$M,COLUMN(AA4)-23,FALSE),"")</f>
        <v/>
      </c>
      <c r="AB5" s="1" t="str">
        <f>IFERROR(VLOOKUP($A5,dc_bowling!$B:$M,COLUMN(AB4)-23,FALSE),"")</f>
        <v/>
      </c>
      <c r="AC5" s="1" t="str">
        <f>IFERROR(VLOOKUP($A5,dc_bowling!$B:$M,COLUMN(AC4)-23,FALSE),"")</f>
        <v/>
      </c>
      <c r="AD5" s="1" t="str">
        <f>IFERROR(VLOOKUP($A5,dc_bowling!$B:$M,COLUMN(AD4)-23,FALSE),"")</f>
        <v/>
      </c>
      <c r="AE5" s="1" t="str">
        <f>IFERROR(VLOOKUP($A5,dc_bowling!$B:$M,COLUMN(AE4)-23,FALSE),"")</f>
        <v/>
      </c>
      <c r="AF5" s="1" t="str">
        <f>IFERROR(VLOOKUP($A5,dc_bowling!$B:$M,COLUMN(AF4)-23,FALSE),"")</f>
        <v/>
      </c>
      <c r="AG5" s="1" t="str">
        <f>IFERROR(VLOOKUP($A5,dc_bowling!$B:$M,COLUMN(AG4)-23,FALSE),"")</f>
        <v/>
      </c>
      <c r="AH5" s="1" t="str">
        <f>IFERROR(VLOOKUP($A5,dc_bowling!$B:$M,COLUMN(AH4)-23,FALSE),"")</f>
        <v/>
      </c>
      <c r="AI5" s="1" t="str">
        <f>IFERROR(VLOOKUP($A5,dc_bowling!$B:$M,COLUMN(AI4)-23,FALSE),"")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Manvanth Kumar</v>
      </c>
    </row>
    <row r="6" spans="1:45" x14ac:dyDescent="0.2">
      <c r="A6" s="3" t="s">
        <v>149</v>
      </c>
      <c r="B6" s="1" t="s">
        <v>110</v>
      </c>
      <c r="C6" s="4" t="s">
        <v>70</v>
      </c>
      <c r="D6" s="3" t="str">
        <f>IFERROR(VLOOKUP($A6,dc_mvp!$B:$K,COLUMN(D5)-2,FALSE),"")</f>
        <v/>
      </c>
      <c r="E6" s="1" t="str">
        <f>IFERROR(VLOOKUP($A6,dc_mvp!$B:$K,COLUMN(E5)-2,FALSE),"")</f>
        <v/>
      </c>
      <c r="F6" s="1" t="str">
        <f>IFERROR(VLOOKUP($A6,dc_mvp!$B:$K,COLUMN(F5)-2,FALSE),"")</f>
        <v/>
      </c>
      <c r="G6" s="1" t="str">
        <f>IFERROR(VLOOKUP($A6,dc_mvp!$B:$K,COLUMN(G5)-2,FALSE),"")</f>
        <v/>
      </c>
      <c r="H6" s="1" t="str">
        <f>IFERROR(VLOOKUP($A6,dc_mvp!$B:$K,COLUMN(H5)-2,FALSE),"")</f>
        <v/>
      </c>
      <c r="I6" s="1" t="str">
        <f>IFERROR(VLOOKUP($A6,dc_mvp!$B:$K,COLUMN(I5)-2,FALSE),"")</f>
        <v/>
      </c>
      <c r="J6" s="1" t="str">
        <f>IFERROR(VLOOKUP($A6,dc_mvp!$B:$K,COLUMN(J5)-2,FALSE),"")</f>
        <v/>
      </c>
      <c r="K6" s="1" t="str">
        <f>IFERROR(VLOOKUP($A6,dc_mvp!$B:$K,COLUMN(K5)-2,FALSE),"")</f>
        <v/>
      </c>
      <c r="L6" s="4" t="str">
        <f>IFERROR(VLOOKUP($A6,dc_mvp!$B:$K,COLUMN(L5)-2,FALSE),"")</f>
        <v/>
      </c>
      <c r="M6" s="3" t="str">
        <f>IFERROR(VLOOKUP($A6,dc_batting!$B:$N,COLUMN(M5)-11,FALSE),"")</f>
        <v/>
      </c>
      <c r="N6" s="1" t="str">
        <f>IFERROR(VLOOKUP($A6,dc_batting!$B:$N,COLUMN(N5)-11,FALSE),"")</f>
        <v/>
      </c>
      <c r="O6" s="1" t="str">
        <f>IFERROR(VLOOKUP($A6,dc_batting!$B:$N,COLUMN(O5)-11,FALSE),"")</f>
        <v/>
      </c>
      <c r="P6" s="1" t="str">
        <f>IFERROR(VLOOKUP($A6,dc_batting!$B:$N,COLUMN(P5)-11,FALSE),"")</f>
        <v/>
      </c>
      <c r="Q6" s="1" t="str">
        <f>IFERROR(VLOOKUP($A6,dc_batting!$B:$N,COLUMN(Q5)-11,FALSE),"")</f>
        <v/>
      </c>
      <c r="R6" s="1" t="str">
        <f>IFERROR(VLOOKUP($A6,dc_batting!$B:$N,COLUMN(R5)-11,FALSE),"")</f>
        <v/>
      </c>
      <c r="S6" s="1" t="str">
        <f>IFERROR(VLOOKUP($A6,dc_batting!$B:$N,COLUMN(S5)-11,FALSE),"")</f>
        <v/>
      </c>
      <c r="T6" s="1" t="str">
        <f>IFERROR(VLOOKUP($A6,dc_batting!$B:$N,COLUMN(T5)-11,FALSE),"")</f>
        <v/>
      </c>
      <c r="U6" s="1" t="str">
        <f>IFERROR(VLOOKUP($A6,dc_batting!$B:$N,COLUMN(U5)-11,FALSE),"")</f>
        <v/>
      </c>
      <c r="V6" s="1" t="str">
        <f>IFERROR(VLOOKUP($A6,dc_batting!$B:$N,COLUMN(V5)-11,FALSE),"")</f>
        <v/>
      </c>
      <c r="W6" s="1" t="str">
        <f>IFERROR(VLOOKUP($A6,dc_batting!$B:$N,COLUMN(W5)-11,FALSE),"")</f>
        <v/>
      </c>
      <c r="X6" s="4" t="str">
        <f>IFERROR(VLOOKUP($A6,dc_batting!$B:$N,COLUMN(X5)-11,FALSE),"")</f>
        <v/>
      </c>
      <c r="Y6" s="3" t="str">
        <f>IFERROR(VLOOKUP($A6,dc_bowling!$B:$M,COLUMN(Y5)-23,FALSE),"")</f>
        <v/>
      </c>
      <c r="Z6" s="1" t="str">
        <f>IFERROR(VLOOKUP($A6,dc_bowling!$B:$M,COLUMN(Z5)-23,FALSE),"")</f>
        <v/>
      </c>
      <c r="AA6" s="1" t="str">
        <f>IFERROR(VLOOKUP($A6,dc_bowling!$B:$M,COLUMN(AA5)-23,FALSE),"")</f>
        <v/>
      </c>
      <c r="AB6" s="1" t="str">
        <f>IFERROR(VLOOKUP($A6,dc_bowling!$B:$M,COLUMN(AB5)-23,FALSE),"")</f>
        <v/>
      </c>
      <c r="AC6" s="1" t="str">
        <f>IFERROR(VLOOKUP($A6,dc_bowling!$B:$M,COLUMN(AC5)-23,FALSE),"")</f>
        <v/>
      </c>
      <c r="AD6" s="1" t="str">
        <f>IFERROR(VLOOKUP($A6,dc_bowling!$B:$M,COLUMN(AD5)-23,FALSE),"")</f>
        <v/>
      </c>
      <c r="AE6" s="1" t="str">
        <f>IFERROR(VLOOKUP($A6,dc_bowling!$B:$M,COLUMN(AE5)-23,FALSE),"")</f>
        <v/>
      </c>
      <c r="AF6" s="1" t="str">
        <f>IFERROR(VLOOKUP($A6,dc_bowling!$B:$M,COLUMN(AF5)-23,FALSE),"")</f>
        <v/>
      </c>
      <c r="AG6" s="1" t="str">
        <f>IFERROR(VLOOKUP($A6,dc_bowling!$B:$M,COLUMN(AG5)-23,FALSE),"")</f>
        <v/>
      </c>
      <c r="AH6" s="1" t="str">
        <f>IFERROR(VLOOKUP($A6,dc_bowling!$B:$M,COLUMN(AH5)-23,FALSE),"")</f>
        <v/>
      </c>
      <c r="AI6" s="1" t="str">
        <f>IFERROR(VLOOKUP($A6,dc_bowling!$B:$M,COLUMN(AI5)-23,FALSE),"")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Tripurana Vijay</v>
      </c>
    </row>
    <row r="7" spans="1:45" x14ac:dyDescent="0.2">
      <c r="A7" s="3" t="s">
        <v>150</v>
      </c>
      <c r="B7" s="1" t="s">
        <v>110</v>
      </c>
      <c r="C7" s="4" t="s">
        <v>70</v>
      </c>
      <c r="D7" s="3" t="str">
        <f>IFERROR(VLOOKUP($A7,dc_mvp!$B:$K,COLUMN(D6)-2,FALSE),"")</f>
        <v/>
      </c>
      <c r="E7" s="1" t="str">
        <f>IFERROR(VLOOKUP($A7,dc_mvp!$B:$K,COLUMN(E6)-2,FALSE),"")</f>
        <v/>
      </c>
      <c r="F7" s="1" t="str">
        <f>IFERROR(VLOOKUP($A7,dc_mvp!$B:$K,COLUMN(F6)-2,FALSE),"")</f>
        <v/>
      </c>
      <c r="G7" s="1" t="str">
        <f>IFERROR(VLOOKUP($A7,dc_mvp!$B:$K,COLUMN(G6)-2,FALSE),"")</f>
        <v/>
      </c>
      <c r="H7" s="1" t="str">
        <f>IFERROR(VLOOKUP($A7,dc_mvp!$B:$K,COLUMN(H6)-2,FALSE),"")</f>
        <v/>
      </c>
      <c r="I7" s="1" t="str">
        <f>IFERROR(VLOOKUP($A7,dc_mvp!$B:$K,COLUMN(I6)-2,FALSE),"")</f>
        <v/>
      </c>
      <c r="J7" s="1" t="str">
        <f>IFERROR(VLOOKUP($A7,dc_mvp!$B:$K,COLUMN(J6)-2,FALSE),"")</f>
        <v/>
      </c>
      <c r="K7" s="1" t="str">
        <f>IFERROR(VLOOKUP($A7,dc_mvp!$B:$K,COLUMN(K6)-2,FALSE),"")</f>
        <v/>
      </c>
      <c r="L7" s="4" t="str">
        <f>IFERROR(VLOOKUP($A7,dc_mvp!$B:$K,COLUMN(L6)-2,FALSE),"")</f>
        <v/>
      </c>
      <c r="M7" s="3" t="str">
        <f>IFERROR(VLOOKUP($A7,dc_batting!$B:$N,COLUMN(M6)-11,FALSE),"")</f>
        <v/>
      </c>
      <c r="N7" s="1" t="str">
        <f>IFERROR(VLOOKUP($A7,dc_batting!$B:$N,COLUMN(N6)-11,FALSE),"")</f>
        <v/>
      </c>
      <c r="O7" s="1" t="str">
        <f>IFERROR(VLOOKUP($A7,dc_batting!$B:$N,COLUMN(O6)-11,FALSE),"")</f>
        <v/>
      </c>
      <c r="P7" s="1" t="str">
        <f>IFERROR(VLOOKUP($A7,dc_batting!$B:$N,COLUMN(P6)-11,FALSE),"")</f>
        <v/>
      </c>
      <c r="Q7" s="1" t="str">
        <f>IFERROR(VLOOKUP($A7,dc_batting!$B:$N,COLUMN(Q6)-11,FALSE),"")</f>
        <v/>
      </c>
      <c r="R7" s="1" t="str">
        <f>IFERROR(VLOOKUP($A7,dc_batting!$B:$N,COLUMN(R6)-11,FALSE),"")</f>
        <v/>
      </c>
      <c r="S7" s="1" t="str">
        <f>IFERROR(VLOOKUP($A7,dc_batting!$B:$N,COLUMN(S6)-11,FALSE),"")</f>
        <v/>
      </c>
      <c r="T7" s="1" t="str">
        <f>IFERROR(VLOOKUP($A7,dc_batting!$B:$N,COLUMN(T6)-11,FALSE),"")</f>
        <v/>
      </c>
      <c r="U7" s="1" t="str">
        <f>IFERROR(VLOOKUP($A7,dc_batting!$B:$N,COLUMN(U6)-11,FALSE),"")</f>
        <v/>
      </c>
      <c r="V7" s="1" t="str">
        <f>IFERROR(VLOOKUP($A7,dc_batting!$B:$N,COLUMN(V6)-11,FALSE),"")</f>
        <v/>
      </c>
      <c r="W7" s="1" t="str">
        <f>IFERROR(VLOOKUP($A7,dc_batting!$B:$N,COLUMN(W6)-11,FALSE),"")</f>
        <v/>
      </c>
      <c r="X7" s="4" t="str">
        <f>IFERROR(VLOOKUP($A7,dc_batting!$B:$N,COLUMN(X6)-11,FALSE),"")</f>
        <v/>
      </c>
      <c r="Y7" s="3" t="str">
        <f>IFERROR(VLOOKUP($A7,dc_bowling!$B:$M,COLUMN(Y6)-23,FALSE),"")</f>
        <v/>
      </c>
      <c r="Z7" s="1" t="str">
        <f>IFERROR(VLOOKUP($A7,dc_bowling!$B:$M,COLUMN(Z6)-23,FALSE),"")</f>
        <v/>
      </c>
      <c r="AA7" s="1" t="str">
        <f>IFERROR(VLOOKUP($A7,dc_bowling!$B:$M,COLUMN(AA6)-23,FALSE),"")</f>
        <v/>
      </c>
      <c r="AB7" s="1" t="str">
        <f>IFERROR(VLOOKUP($A7,dc_bowling!$B:$M,COLUMN(AB6)-23,FALSE),"")</f>
        <v/>
      </c>
      <c r="AC7" s="1" t="str">
        <f>IFERROR(VLOOKUP($A7,dc_bowling!$B:$M,COLUMN(AC6)-23,FALSE),"")</f>
        <v/>
      </c>
      <c r="AD7" s="1" t="str">
        <f>IFERROR(VLOOKUP($A7,dc_bowling!$B:$M,COLUMN(AD6)-23,FALSE),"")</f>
        <v/>
      </c>
      <c r="AE7" s="1" t="str">
        <f>IFERROR(VLOOKUP($A7,dc_bowling!$B:$M,COLUMN(AE6)-23,FALSE),"")</f>
        <v/>
      </c>
      <c r="AF7" s="1" t="str">
        <f>IFERROR(VLOOKUP($A7,dc_bowling!$B:$M,COLUMN(AF6)-23,FALSE),"")</f>
        <v/>
      </c>
      <c r="AG7" s="1" t="str">
        <f>IFERROR(VLOOKUP($A7,dc_bowling!$B:$M,COLUMN(AG6)-23,FALSE),"")</f>
        <v/>
      </c>
      <c r="AH7" s="1" t="str">
        <f>IFERROR(VLOOKUP($A7,dc_bowling!$B:$M,COLUMN(AH6)-23,FALSE),"")</f>
        <v/>
      </c>
      <c r="AI7" s="1" t="str">
        <f>IFERROR(VLOOKUP($A7,dc_bowling!$B:$M,COLUMN(AI6)-23,FALSE),"")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Madhav Tiwari</v>
      </c>
    </row>
    <row r="8" spans="1:45" x14ac:dyDescent="0.2">
      <c r="A8" s="3" t="s">
        <v>113</v>
      </c>
      <c r="B8" s="1" t="s">
        <v>110</v>
      </c>
      <c r="C8" s="4" t="s">
        <v>68</v>
      </c>
      <c r="D8" s="3">
        <f>IFERROR(VLOOKUP($A8,dc_mvp!$B:$K,COLUMN(D7)-2,FALSE),"")</f>
        <v>190.5</v>
      </c>
      <c r="E8" s="1">
        <f>IFERROR(VLOOKUP($A8,dc_mvp!$B:$K,COLUMN(E7)-2,FALSE),"")</f>
        <v>11</v>
      </c>
      <c r="F8" s="1">
        <f>IFERROR(VLOOKUP($A8,dc_mvp!$B:$K,COLUMN(F7)-2,FALSE),"")</f>
        <v>0</v>
      </c>
      <c r="G8" s="1">
        <f>IFERROR(VLOOKUP($A8,dc_mvp!$B:$K,COLUMN(G7)-2,FALSE),"")</f>
        <v>0</v>
      </c>
      <c r="H8" s="1">
        <f>IFERROR(VLOOKUP($A8,dc_mvp!$B:$K,COLUMN(H7)-2,FALSE),"")</f>
        <v>44</v>
      </c>
      <c r="I8" s="1">
        <f>IFERROR(VLOOKUP($A8,dc_mvp!$B:$K,COLUMN(I7)-2,FALSE),"")</f>
        <v>20</v>
      </c>
      <c r="J8" s="1">
        <f>IFERROR(VLOOKUP($A8,dc_mvp!$B:$K,COLUMN(J7)-2,FALSE),"")</f>
        <v>3</v>
      </c>
      <c r="K8" s="1">
        <f>IFERROR(VLOOKUP($A8,dc_mvp!$B:$K,COLUMN(K7)-2,FALSE),"")</f>
        <v>3</v>
      </c>
      <c r="L8" s="4">
        <f>IFERROR(VLOOKUP($A8,dc_mvp!$B:$K,COLUMN(L7)-2,FALSE),"")</f>
        <v>0</v>
      </c>
      <c r="M8" s="3">
        <f>IFERROR(VLOOKUP($A8,dc_batting!$B:$N,COLUMN(M7)-11,FALSE),"")</f>
        <v>493</v>
      </c>
      <c r="N8" s="1">
        <f>IFERROR(VLOOKUP($A8,dc_batting!$B:$N,COLUMN(N7)-11,FALSE),"")</f>
        <v>11</v>
      </c>
      <c r="O8" s="1">
        <f>IFERROR(VLOOKUP($A8,dc_batting!$B:$N,COLUMN(O7)-11,FALSE),"")</f>
        <v>11</v>
      </c>
      <c r="P8" s="1">
        <f>IFERROR(VLOOKUP($A8,dc_batting!$B:$N,COLUMN(P7)-11,FALSE),"")</f>
        <v>3</v>
      </c>
      <c r="Q8" s="1" t="str">
        <f>IFERROR(VLOOKUP($A8,dc_batting!$B:$N,COLUMN(Q7)-11,FALSE),"")</f>
        <v>112*</v>
      </c>
      <c r="R8" s="1">
        <f>IFERROR(VLOOKUP($A8,dc_batting!$B:$N,COLUMN(R7)-11,FALSE),"")</f>
        <v>61.63</v>
      </c>
      <c r="S8" s="1">
        <f>IFERROR(VLOOKUP($A8,dc_batting!$B:$N,COLUMN(S7)-11,FALSE),"")</f>
        <v>333</v>
      </c>
      <c r="T8" s="1">
        <f>IFERROR(VLOOKUP($A8,dc_batting!$B:$N,COLUMN(T7)-11,FALSE),"")</f>
        <v>148.04</v>
      </c>
      <c r="U8" s="1">
        <f>IFERROR(VLOOKUP($A8,dc_batting!$B:$N,COLUMN(U7)-11,FALSE),"")</f>
        <v>1</v>
      </c>
      <c r="V8" s="1">
        <f>IFERROR(VLOOKUP($A8,dc_batting!$B:$N,COLUMN(V7)-11,FALSE),"")</f>
        <v>3</v>
      </c>
      <c r="W8" s="1">
        <f>IFERROR(VLOOKUP($A8,dc_batting!$B:$N,COLUMN(W7)-11,FALSE),"")</f>
        <v>44</v>
      </c>
      <c r="X8" s="4">
        <f>IFERROR(VLOOKUP($A8,dc_batting!$B:$N,COLUMN(X7)-11,FALSE),"")</f>
        <v>20</v>
      </c>
      <c r="Y8" s="3" t="str">
        <f>IFERROR(VLOOKUP($A8,dc_bowling!$B:$M,COLUMN(Y7)-23,FALSE),"")</f>
        <v/>
      </c>
      <c r="Z8" s="1" t="str">
        <f>IFERROR(VLOOKUP($A8,dc_bowling!$B:$M,COLUMN(Z7)-23,FALSE),"")</f>
        <v/>
      </c>
      <c r="AA8" s="1" t="str">
        <f>IFERROR(VLOOKUP($A8,dc_bowling!$B:$M,COLUMN(AA7)-23,FALSE),"")</f>
        <v/>
      </c>
      <c r="AB8" s="1" t="str">
        <f>IFERROR(VLOOKUP($A8,dc_bowling!$B:$M,COLUMN(AB7)-23,FALSE),"")</f>
        <v/>
      </c>
      <c r="AC8" s="1" t="str">
        <f>IFERROR(VLOOKUP($A8,dc_bowling!$B:$M,COLUMN(AC7)-23,FALSE),"")</f>
        <v/>
      </c>
      <c r="AD8" s="1" t="str">
        <f>IFERROR(VLOOKUP($A8,dc_bowling!$B:$M,COLUMN(AD7)-23,FALSE),"")</f>
        <v/>
      </c>
      <c r="AE8" s="1" t="str">
        <f>IFERROR(VLOOKUP($A8,dc_bowling!$B:$M,COLUMN(AE7)-23,FALSE),"")</f>
        <v/>
      </c>
      <c r="AF8" s="1" t="str">
        <f>IFERROR(VLOOKUP($A8,dc_bowling!$B:$M,COLUMN(AF7)-23,FALSE),"")</f>
        <v/>
      </c>
      <c r="AG8" s="1" t="str">
        <f>IFERROR(VLOOKUP($A8,dc_bowling!$B:$M,COLUMN(AG7)-23,FALSE),"")</f>
        <v/>
      </c>
      <c r="AH8" s="1" t="str">
        <f>IFERROR(VLOOKUP($A8,dc_bowling!$B:$M,COLUMN(AH7)-23,FALSE),"")</f>
        <v/>
      </c>
      <c r="AI8" s="1" t="str">
        <f>IFERROR(VLOOKUP($A8,dc_bowling!$B:$M,COLUMN(AI7)-23,FALSE),"")</f>
        <v/>
      </c>
      <c r="AJ8" s="23">
        <f t="shared" si="0"/>
        <v>38.1</v>
      </c>
      <c r="AK8" s="22">
        <f t="shared" si="1"/>
        <v>0</v>
      </c>
      <c r="AL8" s="22">
        <f t="shared" si="2"/>
        <v>0.27272727272727271</v>
      </c>
      <c r="AM8" s="22">
        <f t="shared" si="3"/>
        <v>42.190909090909095</v>
      </c>
      <c r="AN8" s="22">
        <f t="shared" si="4"/>
        <v>46.281818181818188</v>
      </c>
      <c r="AO8" s="29">
        <f t="shared" si="5"/>
        <v>5.333333333333333</v>
      </c>
      <c r="AP8" s="20">
        <f t="shared" si="6"/>
        <v>4</v>
      </c>
      <c r="AQ8" s="1">
        <f t="shared" si="7"/>
        <v>11</v>
      </c>
      <c r="AR8" s="49" t="str">
        <f t="shared" si="8"/>
        <v>K L Rahul</v>
      </c>
      <c r="AS8" s="1" t="s">
        <v>213</v>
      </c>
    </row>
    <row r="9" spans="1:45" x14ac:dyDescent="0.2">
      <c r="A9" s="89" t="s">
        <v>111</v>
      </c>
      <c r="B9" s="1" t="s">
        <v>110</v>
      </c>
      <c r="C9" s="4" t="s">
        <v>69</v>
      </c>
      <c r="D9" s="3">
        <f>IFERROR(VLOOKUP($A9,dc_mvp!$B:$K,COLUMN(D8)-2,FALSE),"")</f>
        <v>151.5</v>
      </c>
      <c r="E9" s="1">
        <f>IFERROR(VLOOKUP($A9,dc_mvp!$B:$K,COLUMN(E8)-2,FALSE),"")</f>
        <v>11</v>
      </c>
      <c r="F9" s="1">
        <f>IFERROR(VLOOKUP($A9,dc_mvp!$B:$K,COLUMN(F8)-2,FALSE),"")</f>
        <v>14</v>
      </c>
      <c r="G9" s="1">
        <f>IFERROR(VLOOKUP($A9,dc_mvp!$B:$K,COLUMN(G8)-2,FALSE),"")</f>
        <v>85</v>
      </c>
      <c r="H9" s="1">
        <f>IFERROR(VLOOKUP($A9,dc_mvp!$B:$K,COLUMN(H8)-2,FALSE),"")</f>
        <v>0</v>
      </c>
      <c r="I9" s="1">
        <f>IFERROR(VLOOKUP($A9,dc_mvp!$B:$K,COLUMN(I8)-2,FALSE),"")</f>
        <v>0</v>
      </c>
      <c r="J9" s="1">
        <f>IFERROR(VLOOKUP($A9,dc_mvp!$B:$K,COLUMN(J8)-2,FALSE),"")</f>
        <v>7</v>
      </c>
      <c r="K9" s="1">
        <f>IFERROR(VLOOKUP($A9,dc_mvp!$B:$K,COLUMN(K8)-2,FALSE),"")</f>
        <v>0</v>
      </c>
      <c r="L9" s="4">
        <f>IFERROR(VLOOKUP($A9,dc_mvp!$B:$K,COLUMN(L8)-2,FALSE),"")</f>
        <v>0</v>
      </c>
      <c r="M9" s="3">
        <f>IFERROR(VLOOKUP($A9,dc_batting!$B:$N,COLUMN(M8)-11,FALSE),"")</f>
        <v>6</v>
      </c>
      <c r="N9" s="1">
        <f>IFERROR(VLOOKUP($A9,dc_batting!$B:$N,COLUMN(N8)-11,FALSE),"")</f>
        <v>11</v>
      </c>
      <c r="O9" s="1">
        <f>IFERROR(VLOOKUP($A9,dc_batting!$B:$N,COLUMN(O8)-11,FALSE),"")</f>
        <v>6</v>
      </c>
      <c r="P9" s="1">
        <f>IFERROR(VLOOKUP($A9,dc_batting!$B:$N,COLUMN(P8)-11,FALSE),"")</f>
        <v>4</v>
      </c>
      <c r="Q9" s="1" t="str">
        <f>IFERROR(VLOOKUP($A9,dc_batting!$B:$N,COLUMN(Q8)-11,FALSE),"")</f>
        <v>2*</v>
      </c>
      <c r="R9" s="1">
        <f>IFERROR(VLOOKUP($A9,dc_batting!$B:$N,COLUMN(R8)-11,FALSE),"")</f>
        <v>3</v>
      </c>
      <c r="S9" s="1">
        <f>IFERROR(VLOOKUP($A9,dc_batting!$B:$N,COLUMN(S8)-11,FALSE),"")</f>
        <v>10</v>
      </c>
      <c r="T9" s="1">
        <f>IFERROR(VLOOKUP($A9,dc_batting!$B:$N,COLUMN(T8)-11,FALSE),"")</f>
        <v>60</v>
      </c>
      <c r="U9" s="1">
        <f>IFERROR(VLOOKUP($A9,dc_batting!$B:$N,COLUMN(U8)-11,FALSE),"")</f>
        <v>0</v>
      </c>
      <c r="V9" s="1">
        <f>IFERROR(VLOOKUP($A9,dc_batting!$B:$N,COLUMN(V8)-11,FALSE),"")</f>
        <v>0</v>
      </c>
      <c r="W9" s="1">
        <f>IFERROR(VLOOKUP($A9,dc_batting!$B:$N,COLUMN(W8)-11,FALSE),"")</f>
        <v>0</v>
      </c>
      <c r="X9" s="4">
        <f>IFERROR(VLOOKUP($A9,dc_batting!$B:$N,COLUMN(X8)-11,FALSE),"")</f>
        <v>0</v>
      </c>
      <c r="Y9" s="3">
        <f>IFERROR(VLOOKUP($A9,dc_bowling!$B:$M,COLUMN(Y8)-23,FALSE),"")</f>
        <v>14</v>
      </c>
      <c r="Z9" s="1">
        <f>IFERROR(VLOOKUP($A9,dc_bowling!$B:$M,COLUMN(Z8)-23,FALSE),"")</f>
        <v>11</v>
      </c>
      <c r="AA9" s="1">
        <f>IFERROR(VLOOKUP($A9,dc_bowling!$B:$M,COLUMN(AA8)-23,FALSE),"")</f>
        <v>10</v>
      </c>
      <c r="AB9" s="1">
        <f>IFERROR(VLOOKUP($A9,dc_bowling!$B:$M,COLUMN(AB8)-23,FALSE),"")</f>
        <v>36</v>
      </c>
      <c r="AC9" s="1">
        <f>IFERROR(VLOOKUP($A9,dc_bowling!$B:$M,COLUMN(AC8)-23,FALSE),"")</f>
        <v>366</v>
      </c>
      <c r="AD9" s="1" t="str">
        <f>IFERROR(VLOOKUP($A9,dc_bowling!$B:$M,COLUMN(AD8)-23,FALSE),"")</f>
        <v>35/5</v>
      </c>
      <c r="AE9" s="1">
        <f>IFERROR(VLOOKUP($A9,dc_bowling!$B:$M,COLUMN(AE8)-23,FALSE),"")</f>
        <v>26.14</v>
      </c>
      <c r="AF9" s="1">
        <f>IFERROR(VLOOKUP($A9,dc_bowling!$B:$M,COLUMN(AF8)-23,FALSE),"")</f>
        <v>10.16</v>
      </c>
      <c r="AG9" s="1">
        <f>IFERROR(VLOOKUP($A9,dc_bowling!$B:$M,COLUMN(AG8)-23,FALSE),"")</f>
        <v>15.42</v>
      </c>
      <c r="AH9" s="1">
        <f>IFERROR(VLOOKUP($A9,dc_bowling!$B:$M,COLUMN(AH8)-23,FALSE),"")</f>
        <v>0</v>
      </c>
      <c r="AI9" s="1">
        <f>IFERROR(VLOOKUP($A9,dc_bowling!$B:$M,COLUMN(AI8)-23,FALSE),"")</f>
        <v>1</v>
      </c>
      <c r="AJ9" s="23">
        <f t="shared" si="0"/>
        <v>0.8</v>
      </c>
      <c r="AK9" s="22">
        <f t="shared" si="1"/>
        <v>1.2727272727272727</v>
      </c>
      <c r="AL9" s="22">
        <f t="shared" si="2"/>
        <v>0.63636363636363635</v>
      </c>
      <c r="AM9" s="22">
        <f t="shared" si="3"/>
        <v>42.163636363636364</v>
      </c>
      <c r="AN9" s="22">
        <f t="shared" si="4"/>
        <v>42.163636363636364</v>
      </c>
      <c r="AO9" s="29">
        <f t="shared" si="5"/>
        <v>4.666666666666667</v>
      </c>
      <c r="AP9" s="20">
        <f t="shared" si="6"/>
        <v>2</v>
      </c>
      <c r="AQ9" s="1">
        <f t="shared" si="7"/>
        <v>11</v>
      </c>
      <c r="AR9" s="49" t="str">
        <f t="shared" si="8"/>
        <v>Mitchell Starc</v>
      </c>
    </row>
    <row r="10" spans="1:45" x14ac:dyDescent="0.2">
      <c r="A10" s="3" t="s">
        <v>112</v>
      </c>
      <c r="B10" s="1" t="s">
        <v>110</v>
      </c>
      <c r="C10" s="4" t="s">
        <v>70</v>
      </c>
      <c r="D10" s="3">
        <f>IFERROR(VLOOKUP($A10,dc_mvp!$B:$K,COLUMN(D9)-2,FALSE),"")</f>
        <v>205.5</v>
      </c>
      <c r="E10" s="1">
        <f>IFERROR(VLOOKUP($A10,dc_mvp!$B:$K,COLUMN(E9)-2,FALSE),"")</f>
        <v>12</v>
      </c>
      <c r="F10" s="1">
        <f>IFERROR(VLOOKUP($A10,dc_mvp!$B:$K,COLUMN(F9)-2,FALSE),"")</f>
        <v>5</v>
      </c>
      <c r="G10" s="1">
        <f>IFERROR(VLOOKUP($A10,dc_mvp!$B:$K,COLUMN(G9)-2,FALSE),"")</f>
        <v>65</v>
      </c>
      <c r="H10" s="1">
        <f>IFERROR(VLOOKUP($A10,dc_mvp!$B:$K,COLUMN(H9)-2,FALSE),"")</f>
        <v>23</v>
      </c>
      <c r="I10" s="1">
        <f>IFERROR(VLOOKUP($A10,dc_mvp!$B:$K,COLUMN(I9)-2,FALSE),"")</f>
        <v>15</v>
      </c>
      <c r="J10" s="1">
        <f>IFERROR(VLOOKUP($A10,dc_mvp!$B:$K,COLUMN(J9)-2,FALSE),"")</f>
        <v>4</v>
      </c>
      <c r="K10" s="1">
        <f>IFERROR(VLOOKUP($A10,dc_mvp!$B:$K,COLUMN(K9)-2,FALSE),"")</f>
        <v>3</v>
      </c>
      <c r="L10" s="4">
        <f>IFERROR(VLOOKUP($A10,dc_mvp!$B:$K,COLUMN(L9)-2,FALSE),"")</f>
        <v>0</v>
      </c>
      <c r="M10" s="3">
        <f>IFERROR(VLOOKUP($A10,dc_batting!$B:$N,COLUMN(M9)-11,FALSE),"")</f>
        <v>263</v>
      </c>
      <c r="N10" s="1">
        <f>IFERROR(VLOOKUP($A10,dc_batting!$B:$N,COLUMN(N9)-11,FALSE),"")</f>
        <v>12</v>
      </c>
      <c r="O10" s="1">
        <f>IFERROR(VLOOKUP($A10,dc_batting!$B:$N,COLUMN(O9)-11,FALSE),"")</f>
        <v>11</v>
      </c>
      <c r="P10" s="1">
        <f>IFERROR(VLOOKUP($A10,dc_batting!$B:$N,COLUMN(P9)-11,FALSE),"")</f>
        <v>1</v>
      </c>
      <c r="Q10" s="1">
        <f>IFERROR(VLOOKUP($A10,dc_batting!$B:$N,COLUMN(Q9)-11,FALSE),"")</f>
        <v>43</v>
      </c>
      <c r="R10" s="1">
        <f>IFERROR(VLOOKUP($A10,dc_batting!$B:$N,COLUMN(R9)-11,FALSE),"")</f>
        <v>26.3</v>
      </c>
      <c r="S10" s="1">
        <f>IFERROR(VLOOKUP($A10,dc_batting!$B:$N,COLUMN(S9)-11,FALSE),"")</f>
        <v>167</v>
      </c>
      <c r="T10" s="1">
        <f>IFERROR(VLOOKUP($A10,dc_batting!$B:$N,COLUMN(T9)-11,FALSE),"")</f>
        <v>157.47999999999999</v>
      </c>
      <c r="U10" s="1">
        <f>IFERROR(VLOOKUP($A10,dc_batting!$B:$N,COLUMN(U9)-11,FALSE),"")</f>
        <v>0</v>
      </c>
      <c r="V10" s="1">
        <f>IFERROR(VLOOKUP($A10,dc_batting!$B:$N,COLUMN(V9)-11,FALSE),"")</f>
        <v>0</v>
      </c>
      <c r="W10" s="1">
        <f>IFERROR(VLOOKUP($A10,dc_batting!$B:$N,COLUMN(W9)-11,FALSE),"")</f>
        <v>23</v>
      </c>
      <c r="X10" s="4">
        <f>IFERROR(VLOOKUP($A10,dc_batting!$B:$N,COLUMN(X9)-11,FALSE),"")</f>
        <v>15</v>
      </c>
      <c r="Y10" s="3">
        <f>IFERROR(VLOOKUP($A10,dc_bowling!$B:$M,COLUMN(Y9)-23,FALSE),"")</f>
        <v>5</v>
      </c>
      <c r="Z10" s="1">
        <f>IFERROR(VLOOKUP($A10,dc_bowling!$B:$M,COLUMN(Z9)-23,FALSE),"")</f>
        <v>12</v>
      </c>
      <c r="AA10" s="1">
        <f>IFERROR(VLOOKUP($A10,dc_bowling!$B:$M,COLUMN(AA9)-23,FALSE),"")</f>
        <v>11</v>
      </c>
      <c r="AB10" s="1">
        <f>IFERROR(VLOOKUP($A10,dc_bowling!$B:$M,COLUMN(AB9)-23,FALSE),"")</f>
        <v>34</v>
      </c>
      <c r="AC10" s="1">
        <f>IFERROR(VLOOKUP($A10,dc_bowling!$B:$M,COLUMN(AC9)-23,FALSE),"")</f>
        <v>288</v>
      </c>
      <c r="AD10" s="1" t="str">
        <f>IFERROR(VLOOKUP($A10,dc_bowling!$B:$M,COLUMN(AD9)-23,FALSE),"")</f>
        <v>19/2</v>
      </c>
      <c r="AE10" s="1">
        <f>IFERROR(VLOOKUP($A10,dc_bowling!$B:$M,COLUMN(AE9)-23,FALSE),"")</f>
        <v>57.6</v>
      </c>
      <c r="AF10" s="1">
        <f>IFERROR(VLOOKUP($A10,dc_bowling!$B:$M,COLUMN(AF9)-23,FALSE),"")</f>
        <v>8.4700000000000006</v>
      </c>
      <c r="AG10" s="1">
        <f>IFERROR(VLOOKUP($A10,dc_bowling!$B:$M,COLUMN(AG9)-23,FALSE),"")</f>
        <v>40.799999999999997</v>
      </c>
      <c r="AH10" s="1">
        <f>IFERROR(VLOOKUP($A10,dc_bowling!$B:$M,COLUMN(AH9)-23,FALSE),"")</f>
        <v>0</v>
      </c>
      <c r="AI10" s="1">
        <f>IFERROR(VLOOKUP($A10,dc_bowling!$B:$M,COLUMN(AI9)-23,FALSE),"")</f>
        <v>0</v>
      </c>
      <c r="AJ10" s="23">
        <f t="shared" si="0"/>
        <v>22</v>
      </c>
      <c r="AK10" s="22">
        <f t="shared" si="1"/>
        <v>0.41666666666666669</v>
      </c>
      <c r="AL10" s="22">
        <f t="shared" si="2"/>
        <v>0.33333333333333331</v>
      </c>
      <c r="AM10" s="22">
        <f t="shared" si="3"/>
        <v>37.416666666666671</v>
      </c>
      <c r="AN10" s="22">
        <f t="shared" si="4"/>
        <v>41.166666666666671</v>
      </c>
      <c r="AO10" s="29">
        <f t="shared" si="5"/>
        <v>5</v>
      </c>
      <c r="AP10" s="20">
        <f t="shared" si="6"/>
        <v>3</v>
      </c>
      <c r="AQ10" s="1">
        <f t="shared" si="7"/>
        <v>12</v>
      </c>
      <c r="AR10" s="49" t="str">
        <f t="shared" si="8"/>
        <v>Axar Patel</v>
      </c>
      <c r="AS10" s="1" t="s">
        <v>213</v>
      </c>
    </row>
    <row r="11" spans="1:45" x14ac:dyDescent="0.2">
      <c r="A11" s="3" t="s">
        <v>114</v>
      </c>
      <c r="B11" s="1" t="s">
        <v>110</v>
      </c>
      <c r="C11" s="4" t="s">
        <v>70</v>
      </c>
      <c r="D11" s="3">
        <f>IFERROR(VLOOKUP($A11,dc_mvp!$B:$K,COLUMN(D10)-2,FALSE),"")</f>
        <v>156.5</v>
      </c>
      <c r="E11" s="1">
        <f>IFERROR(VLOOKUP($A11,dc_mvp!$B:$K,COLUMN(E10)-2,FALSE),"")</f>
        <v>12</v>
      </c>
      <c r="F11" s="1">
        <f>IFERROR(VLOOKUP($A11,dc_mvp!$B:$K,COLUMN(F10)-2,FALSE),"")</f>
        <v>9</v>
      </c>
      <c r="G11" s="1">
        <f>IFERROR(VLOOKUP($A11,dc_mvp!$B:$K,COLUMN(G10)-2,FALSE),"")</f>
        <v>61</v>
      </c>
      <c r="H11" s="1">
        <f>IFERROR(VLOOKUP($A11,dc_mvp!$B:$K,COLUMN(H10)-2,FALSE),"")</f>
        <v>12</v>
      </c>
      <c r="I11" s="1">
        <f>IFERROR(VLOOKUP($A11,dc_mvp!$B:$K,COLUMN(I10)-2,FALSE),"")</f>
        <v>7</v>
      </c>
      <c r="J11" s="1">
        <f>IFERROR(VLOOKUP($A11,dc_mvp!$B:$K,COLUMN(J10)-2,FALSE),"")</f>
        <v>2</v>
      </c>
      <c r="K11" s="1">
        <f>IFERROR(VLOOKUP($A11,dc_mvp!$B:$K,COLUMN(K10)-2,FALSE),"")</f>
        <v>4.5</v>
      </c>
      <c r="L11" s="4">
        <f>IFERROR(VLOOKUP($A11,dc_mvp!$B:$K,COLUMN(L10)-2,FALSE),"")</f>
        <v>0</v>
      </c>
      <c r="M11" s="3">
        <f>IFERROR(VLOOKUP($A11,dc_batting!$B:$N,COLUMN(M10)-11,FALSE),"")</f>
        <v>122</v>
      </c>
      <c r="N11" s="1">
        <f>IFERROR(VLOOKUP($A11,dc_batting!$B:$N,COLUMN(N10)-11,FALSE),"")</f>
        <v>12</v>
      </c>
      <c r="O11" s="1">
        <f>IFERROR(VLOOKUP($A11,dc_batting!$B:$N,COLUMN(O10)-11,FALSE),"")</f>
        <v>7</v>
      </c>
      <c r="P11" s="1">
        <f>IFERROR(VLOOKUP($A11,dc_batting!$B:$N,COLUMN(P10)-11,FALSE),"")</f>
        <v>1</v>
      </c>
      <c r="Q11" s="1">
        <f>IFERROR(VLOOKUP($A11,dc_batting!$B:$N,COLUMN(Q10)-11,FALSE),"")</f>
        <v>39</v>
      </c>
      <c r="R11" s="1">
        <f>IFERROR(VLOOKUP($A11,dc_batting!$B:$N,COLUMN(R10)-11,FALSE),"")</f>
        <v>20.329999999999998</v>
      </c>
      <c r="S11" s="1">
        <f>IFERROR(VLOOKUP($A11,dc_batting!$B:$N,COLUMN(S10)-11,FALSE),"")</f>
        <v>68</v>
      </c>
      <c r="T11" s="1">
        <f>IFERROR(VLOOKUP($A11,dc_batting!$B:$N,COLUMN(T10)-11,FALSE),"")</f>
        <v>179.41</v>
      </c>
      <c r="U11" s="1">
        <f>IFERROR(VLOOKUP($A11,dc_batting!$B:$N,COLUMN(U10)-11,FALSE),"")</f>
        <v>0</v>
      </c>
      <c r="V11" s="1">
        <f>IFERROR(VLOOKUP($A11,dc_batting!$B:$N,COLUMN(V10)-11,FALSE),"")</f>
        <v>0</v>
      </c>
      <c r="W11" s="1">
        <f>IFERROR(VLOOKUP($A11,dc_batting!$B:$N,COLUMN(W10)-11,FALSE),"")</f>
        <v>12</v>
      </c>
      <c r="X11" s="4">
        <f>IFERROR(VLOOKUP($A11,dc_batting!$B:$N,COLUMN(X10)-11,FALSE),"")</f>
        <v>7</v>
      </c>
      <c r="Y11" s="3">
        <f>IFERROR(VLOOKUP($A11,dc_bowling!$B:$M,COLUMN(Y10)-23,FALSE),"")</f>
        <v>9</v>
      </c>
      <c r="Z11" s="1">
        <f>IFERROR(VLOOKUP($A11,dc_bowling!$B:$M,COLUMN(Z10)-23,FALSE),"")</f>
        <v>12</v>
      </c>
      <c r="AA11" s="1">
        <f>IFERROR(VLOOKUP($A11,dc_bowling!$B:$M,COLUMN(AA10)-23,FALSE),"")</f>
        <v>11</v>
      </c>
      <c r="AB11" s="1">
        <f>IFERROR(VLOOKUP($A11,dc_bowling!$B:$M,COLUMN(AB10)-23,FALSE),"")</f>
        <v>31</v>
      </c>
      <c r="AC11" s="1">
        <f>IFERROR(VLOOKUP($A11,dc_bowling!$B:$M,COLUMN(AC10)-23,FALSE),"")</f>
        <v>293</v>
      </c>
      <c r="AD11" s="1" t="str">
        <f>IFERROR(VLOOKUP($A11,dc_bowling!$B:$M,COLUMN(AD10)-23,FALSE),"")</f>
        <v>18/2</v>
      </c>
      <c r="AE11" s="1">
        <f>IFERROR(VLOOKUP($A11,dc_bowling!$B:$M,COLUMN(AE10)-23,FALSE),"")</f>
        <v>32.549999999999997</v>
      </c>
      <c r="AF11" s="1">
        <f>IFERROR(VLOOKUP($A11,dc_bowling!$B:$M,COLUMN(AF10)-23,FALSE),"")</f>
        <v>9.4499999999999993</v>
      </c>
      <c r="AG11" s="1">
        <f>IFERROR(VLOOKUP($A11,dc_bowling!$B:$M,COLUMN(AG10)-23,FALSE),"")</f>
        <v>20.66</v>
      </c>
      <c r="AH11" s="1">
        <f>IFERROR(VLOOKUP($A11,dc_bowling!$B:$M,COLUMN(AH10)-23,FALSE),"")</f>
        <v>0</v>
      </c>
      <c r="AI11" s="1">
        <f>IFERROR(VLOOKUP($A11,dc_bowling!$B:$M,COLUMN(AI10)-23,FALSE),"")</f>
        <v>0</v>
      </c>
      <c r="AJ11" s="23">
        <f t="shared" si="0"/>
        <v>13.833333333333334</v>
      </c>
      <c r="AK11" s="22">
        <f t="shared" si="1"/>
        <v>0.75</v>
      </c>
      <c r="AL11" s="22">
        <f t="shared" si="2"/>
        <v>0.16666666666666666</v>
      </c>
      <c r="AM11" s="22">
        <f t="shared" si="3"/>
        <v>35.083333333333336</v>
      </c>
      <c r="AN11" s="22">
        <f t="shared" si="4"/>
        <v>40.708333333333336</v>
      </c>
      <c r="AO11" s="29">
        <f t="shared" si="5"/>
        <v>7.333333333333333</v>
      </c>
      <c r="AP11" s="20">
        <f t="shared" si="6"/>
        <v>7</v>
      </c>
      <c r="AQ11" s="1">
        <f t="shared" si="7"/>
        <v>12</v>
      </c>
      <c r="AR11" s="49" t="str">
        <f t="shared" si="8"/>
        <v>Vipraj Nigam</v>
      </c>
      <c r="AS11" s="1" t="s">
        <v>213</v>
      </c>
    </row>
    <row r="12" spans="1:45" x14ac:dyDescent="0.2">
      <c r="A12" s="3" t="s">
        <v>115</v>
      </c>
      <c r="B12" s="1" t="s">
        <v>110</v>
      </c>
      <c r="C12" s="4" t="s">
        <v>68</v>
      </c>
      <c r="D12" s="3">
        <f>IFERROR(VLOOKUP($A12,dc_mvp!$B:$K,COLUMN(D11)-2,FALSE),"")</f>
        <v>116.5</v>
      </c>
      <c r="E12" s="1">
        <f>IFERROR(VLOOKUP($A12,dc_mvp!$B:$K,COLUMN(E11)-2,FALSE),"")</f>
        <v>12</v>
      </c>
      <c r="F12" s="1">
        <f>IFERROR(VLOOKUP($A12,dc_mvp!$B:$K,COLUMN(F11)-2,FALSE),"")</f>
        <v>0</v>
      </c>
      <c r="G12" s="1">
        <f>IFERROR(VLOOKUP($A12,dc_mvp!$B:$K,COLUMN(G11)-2,FALSE),"")</f>
        <v>3</v>
      </c>
      <c r="H12" s="1">
        <f>IFERROR(VLOOKUP($A12,dc_mvp!$B:$K,COLUMN(H11)-2,FALSE),"")</f>
        <v>23</v>
      </c>
      <c r="I12" s="1">
        <f>IFERROR(VLOOKUP($A12,dc_mvp!$B:$K,COLUMN(I11)-2,FALSE),"")</f>
        <v>11</v>
      </c>
      <c r="J12" s="1">
        <f>IFERROR(VLOOKUP($A12,dc_mvp!$B:$K,COLUMN(J11)-2,FALSE),"")</f>
        <v>7</v>
      </c>
      <c r="K12" s="1">
        <f>IFERROR(VLOOKUP($A12,dc_mvp!$B:$K,COLUMN(K11)-2,FALSE),"")</f>
        <v>0</v>
      </c>
      <c r="L12" s="4">
        <f>IFERROR(VLOOKUP($A12,dc_mvp!$B:$K,COLUMN(L11)-2,FALSE),"")</f>
        <v>0</v>
      </c>
      <c r="M12" s="3">
        <f>IFERROR(VLOOKUP($A12,dc_batting!$B:$N,COLUMN(M11)-11,FALSE),"")</f>
        <v>280</v>
      </c>
      <c r="N12" s="1">
        <f>IFERROR(VLOOKUP($A12,dc_batting!$B:$N,COLUMN(N11)-11,FALSE),"")</f>
        <v>12</v>
      </c>
      <c r="O12" s="1">
        <f>IFERROR(VLOOKUP($A12,dc_batting!$B:$N,COLUMN(O11)-11,FALSE),"")</f>
        <v>11</v>
      </c>
      <c r="P12" s="1">
        <f>IFERROR(VLOOKUP($A12,dc_batting!$B:$N,COLUMN(P11)-11,FALSE),"")</f>
        <v>6</v>
      </c>
      <c r="Q12" s="1" t="str">
        <f>IFERROR(VLOOKUP($A12,dc_batting!$B:$N,COLUMN(Q11)-11,FALSE),"")</f>
        <v>41*</v>
      </c>
      <c r="R12" s="1">
        <f>IFERROR(VLOOKUP($A12,dc_batting!$B:$N,COLUMN(R11)-11,FALSE),"")</f>
        <v>56</v>
      </c>
      <c r="S12" s="1">
        <f>IFERROR(VLOOKUP($A12,dc_batting!$B:$N,COLUMN(S11)-11,FALSE),"")</f>
        <v>181</v>
      </c>
      <c r="T12" s="1">
        <f>IFERROR(VLOOKUP($A12,dc_batting!$B:$N,COLUMN(T11)-11,FALSE),"")</f>
        <v>154.69</v>
      </c>
      <c r="U12" s="1">
        <f>IFERROR(VLOOKUP($A12,dc_batting!$B:$N,COLUMN(U11)-11,FALSE),"")</f>
        <v>0</v>
      </c>
      <c r="V12" s="1">
        <f>IFERROR(VLOOKUP($A12,dc_batting!$B:$N,COLUMN(V11)-11,FALSE),"")</f>
        <v>0</v>
      </c>
      <c r="W12" s="1">
        <f>IFERROR(VLOOKUP($A12,dc_batting!$B:$N,COLUMN(W11)-11,FALSE),"")</f>
        <v>23</v>
      </c>
      <c r="X12" s="4">
        <f>IFERROR(VLOOKUP($A12,dc_batting!$B:$N,COLUMN(X11)-11,FALSE),"")</f>
        <v>11</v>
      </c>
      <c r="Y12" s="3" t="str">
        <f>IFERROR(VLOOKUP($A12,dc_bowling!$B:$M,COLUMN(Y11)-23,FALSE),"")</f>
        <v/>
      </c>
      <c r="Z12" s="1" t="str">
        <f>IFERROR(VLOOKUP($A12,dc_bowling!$B:$M,COLUMN(Z11)-23,FALSE),"")</f>
        <v/>
      </c>
      <c r="AA12" s="1" t="str">
        <f>IFERROR(VLOOKUP($A12,dc_bowling!$B:$M,COLUMN(AA11)-23,FALSE),"")</f>
        <v/>
      </c>
      <c r="AB12" s="1" t="str">
        <f>IFERROR(VLOOKUP($A12,dc_bowling!$B:$M,COLUMN(AB11)-23,FALSE),"")</f>
        <v/>
      </c>
      <c r="AC12" s="1" t="str">
        <f>IFERROR(VLOOKUP($A12,dc_bowling!$B:$M,COLUMN(AC11)-23,FALSE),"")</f>
        <v/>
      </c>
      <c r="AD12" s="1" t="str">
        <f>IFERROR(VLOOKUP($A12,dc_bowling!$B:$M,COLUMN(AD11)-23,FALSE),"")</f>
        <v/>
      </c>
      <c r="AE12" s="1" t="str">
        <f>IFERROR(VLOOKUP($A12,dc_bowling!$B:$M,COLUMN(AE11)-23,FALSE),"")</f>
        <v/>
      </c>
      <c r="AF12" s="1" t="str">
        <f>IFERROR(VLOOKUP($A12,dc_bowling!$B:$M,COLUMN(AF11)-23,FALSE),"")</f>
        <v/>
      </c>
      <c r="AG12" s="1" t="str">
        <f>IFERROR(VLOOKUP($A12,dc_bowling!$B:$M,COLUMN(AG11)-23,FALSE),"")</f>
        <v/>
      </c>
      <c r="AH12" s="1" t="str">
        <f>IFERROR(VLOOKUP($A12,dc_bowling!$B:$M,COLUMN(AH11)-23,FALSE),"")</f>
        <v/>
      </c>
      <c r="AI12" s="1" t="str">
        <f>IFERROR(VLOOKUP($A12,dc_bowling!$B:$M,COLUMN(AI11)-23,FALSE),"")</f>
        <v/>
      </c>
      <c r="AJ12" s="23">
        <f t="shared" si="0"/>
        <v>23.9</v>
      </c>
      <c r="AK12" s="22">
        <f t="shared" si="1"/>
        <v>0</v>
      </c>
      <c r="AL12" s="22">
        <f t="shared" si="2"/>
        <v>0.58333333333333337</v>
      </c>
      <c r="AM12" s="22">
        <f t="shared" si="3"/>
        <v>32.65</v>
      </c>
      <c r="AN12" s="22">
        <f t="shared" si="4"/>
        <v>32.65</v>
      </c>
      <c r="AO12" s="29">
        <f t="shared" si="5"/>
        <v>4</v>
      </c>
      <c r="AP12" s="20">
        <f t="shared" si="6"/>
        <v>1</v>
      </c>
      <c r="AQ12" s="1">
        <f t="shared" si="7"/>
        <v>12</v>
      </c>
      <c r="AR12" s="49" t="str">
        <f t="shared" si="8"/>
        <v>Tristan Stubbs</v>
      </c>
    </row>
    <row r="13" spans="1:45" x14ac:dyDescent="0.2">
      <c r="A13" s="3" t="s">
        <v>109</v>
      </c>
      <c r="B13" s="1" t="s">
        <v>110</v>
      </c>
      <c r="C13" s="4" t="s">
        <v>69</v>
      </c>
      <c r="D13" s="3">
        <f>IFERROR(VLOOKUP($A13,dc_mvp!$B:$K,COLUMN(D12)-2,FALSE),"")</f>
        <v>138</v>
      </c>
      <c r="E13" s="1">
        <f>IFERROR(VLOOKUP($A13,dc_mvp!$B:$K,COLUMN(E12)-2,FALSE),"")</f>
        <v>12</v>
      </c>
      <c r="F13" s="1">
        <f>IFERROR(VLOOKUP($A13,dc_mvp!$B:$K,COLUMN(F12)-2,FALSE),"")</f>
        <v>12</v>
      </c>
      <c r="G13" s="1">
        <f>IFERROR(VLOOKUP($A13,dc_mvp!$B:$K,COLUMN(G12)-2,FALSE),"")</f>
        <v>91</v>
      </c>
      <c r="H13" s="1">
        <f>IFERROR(VLOOKUP($A13,dc_mvp!$B:$K,COLUMN(H12)-2,FALSE),"")</f>
        <v>2</v>
      </c>
      <c r="I13" s="1">
        <f>IFERROR(VLOOKUP($A13,dc_mvp!$B:$K,COLUMN(I12)-2,FALSE),"")</f>
        <v>0</v>
      </c>
      <c r="J13" s="1">
        <f>IFERROR(VLOOKUP($A13,dc_mvp!$B:$K,COLUMN(J12)-2,FALSE),"")</f>
        <v>0</v>
      </c>
      <c r="K13" s="1">
        <f>IFERROR(VLOOKUP($A13,dc_mvp!$B:$K,COLUMN(K12)-2,FALSE),"")</f>
        <v>0</v>
      </c>
      <c r="L13" s="4">
        <f>IFERROR(VLOOKUP($A13,dc_mvp!$B:$K,COLUMN(L12)-2,FALSE),"")</f>
        <v>0</v>
      </c>
      <c r="M13" s="3">
        <f>IFERROR(VLOOKUP($A13,dc_batting!$B:$N,COLUMN(M12)-11,FALSE),"")</f>
        <v>11</v>
      </c>
      <c r="N13" s="1">
        <f>IFERROR(VLOOKUP($A13,dc_batting!$B:$N,COLUMN(N12)-11,FALSE),"")</f>
        <v>12</v>
      </c>
      <c r="O13" s="1">
        <f>IFERROR(VLOOKUP($A13,dc_batting!$B:$N,COLUMN(O12)-11,FALSE),"")</f>
        <v>4</v>
      </c>
      <c r="P13" s="1">
        <f>IFERROR(VLOOKUP($A13,dc_batting!$B:$N,COLUMN(P12)-11,FALSE),"")</f>
        <v>2</v>
      </c>
      <c r="Q13" s="1">
        <f>IFERROR(VLOOKUP($A13,dc_batting!$B:$N,COLUMN(Q12)-11,FALSE),"")</f>
        <v>5</v>
      </c>
      <c r="R13" s="1">
        <f>IFERROR(VLOOKUP($A13,dc_batting!$B:$N,COLUMN(R12)-11,FALSE),"")</f>
        <v>5.5</v>
      </c>
      <c r="S13" s="1">
        <f>IFERROR(VLOOKUP($A13,dc_batting!$B:$N,COLUMN(S12)-11,FALSE),"")</f>
        <v>8</v>
      </c>
      <c r="T13" s="1">
        <f>IFERROR(VLOOKUP($A13,dc_batting!$B:$N,COLUMN(T12)-11,FALSE),"")</f>
        <v>137.5</v>
      </c>
      <c r="U13" s="1">
        <f>IFERROR(VLOOKUP($A13,dc_batting!$B:$N,COLUMN(U12)-11,FALSE),"")</f>
        <v>0</v>
      </c>
      <c r="V13" s="1">
        <f>IFERROR(VLOOKUP($A13,dc_batting!$B:$N,COLUMN(V12)-11,FALSE),"")</f>
        <v>0</v>
      </c>
      <c r="W13" s="1">
        <f>IFERROR(VLOOKUP($A13,dc_batting!$B:$N,COLUMN(W12)-11,FALSE),"")</f>
        <v>2</v>
      </c>
      <c r="X13" s="4">
        <f>IFERROR(VLOOKUP($A13,dc_batting!$B:$N,COLUMN(X12)-11,FALSE),"")</f>
        <v>0</v>
      </c>
      <c r="Y13" s="3">
        <f>IFERROR(VLOOKUP($A13,dc_bowling!$B:$M,COLUMN(Y12)-23,FALSE),"")</f>
        <v>12</v>
      </c>
      <c r="Z13" s="1">
        <f>IFERROR(VLOOKUP($A13,dc_bowling!$B:$M,COLUMN(Z12)-23,FALSE),"")</f>
        <v>12</v>
      </c>
      <c r="AA13" s="1">
        <f>IFERROR(VLOOKUP($A13,dc_bowling!$B:$M,COLUMN(AA12)-23,FALSE),"")</f>
        <v>11</v>
      </c>
      <c r="AB13" s="1">
        <f>IFERROR(VLOOKUP($A13,dc_bowling!$B:$M,COLUMN(AB12)-23,FALSE),"")</f>
        <v>43</v>
      </c>
      <c r="AC13" s="1">
        <f>IFERROR(VLOOKUP($A13,dc_bowling!$B:$M,COLUMN(AC12)-23,FALSE),"")</f>
        <v>300</v>
      </c>
      <c r="AD13" s="1" t="str">
        <f>IFERROR(VLOOKUP($A13,dc_bowling!$B:$M,COLUMN(AD12)-23,FALSE),"")</f>
        <v>22/3</v>
      </c>
      <c r="AE13" s="1">
        <f>IFERROR(VLOOKUP($A13,dc_bowling!$B:$M,COLUMN(AE12)-23,FALSE),"")</f>
        <v>25</v>
      </c>
      <c r="AF13" s="1">
        <f>IFERROR(VLOOKUP($A13,dc_bowling!$B:$M,COLUMN(AF12)-23,FALSE),"")</f>
        <v>6.97</v>
      </c>
      <c r="AG13" s="1">
        <f>IFERROR(VLOOKUP($A13,dc_bowling!$B:$M,COLUMN(AG12)-23,FALSE),"")</f>
        <v>21.5</v>
      </c>
      <c r="AH13" s="1">
        <f>IFERROR(VLOOKUP($A13,dc_bowling!$B:$M,COLUMN(AH12)-23,FALSE),"")</f>
        <v>0</v>
      </c>
      <c r="AI13" s="1">
        <f>IFERROR(VLOOKUP($A13,dc_bowling!$B:$M,COLUMN(AI12)-23,FALSE),"")</f>
        <v>0</v>
      </c>
      <c r="AJ13" s="23">
        <f t="shared" si="0"/>
        <v>2</v>
      </c>
      <c r="AK13" s="22">
        <f t="shared" si="1"/>
        <v>1</v>
      </c>
      <c r="AL13" s="22">
        <f t="shared" si="2"/>
        <v>0</v>
      </c>
      <c r="AM13" s="22">
        <f t="shared" si="3"/>
        <v>27</v>
      </c>
      <c r="AN13" s="22">
        <f t="shared" si="4"/>
        <v>27</v>
      </c>
      <c r="AO13" s="29">
        <f t="shared" si="5"/>
        <v>8.6666666666666661</v>
      </c>
      <c r="AP13" s="20">
        <f t="shared" si="6"/>
        <v>12</v>
      </c>
      <c r="AQ13" s="1">
        <f t="shared" si="7"/>
        <v>12</v>
      </c>
      <c r="AR13" s="49" t="str">
        <f t="shared" si="8"/>
        <v>Kuldeep Yadav</v>
      </c>
    </row>
    <row r="14" spans="1:45" x14ac:dyDescent="0.2">
      <c r="A14" s="3" t="s">
        <v>117</v>
      </c>
      <c r="B14" s="1" t="s">
        <v>110</v>
      </c>
      <c r="C14" s="4" t="s">
        <v>69</v>
      </c>
      <c r="D14" s="3">
        <f>IFERROR(VLOOKUP($A14,dc_mvp!$B:$K,COLUMN(D13)-2,FALSE),"")</f>
        <v>102.5</v>
      </c>
      <c r="E14" s="1">
        <f>IFERROR(VLOOKUP($A14,dc_mvp!$B:$K,COLUMN(E13)-2,FALSE),"")</f>
        <v>10</v>
      </c>
      <c r="F14" s="1">
        <f>IFERROR(VLOOKUP($A14,dc_mvp!$B:$K,COLUMN(F13)-2,FALSE),"")</f>
        <v>9</v>
      </c>
      <c r="G14" s="1">
        <f>IFERROR(VLOOKUP($A14,dc_mvp!$B:$K,COLUMN(G13)-2,FALSE),"")</f>
        <v>66</v>
      </c>
      <c r="H14" s="1">
        <f>IFERROR(VLOOKUP($A14,dc_mvp!$B:$K,COLUMN(H13)-2,FALSE),"")</f>
        <v>0</v>
      </c>
      <c r="I14" s="1">
        <f>IFERROR(VLOOKUP($A14,dc_mvp!$B:$K,COLUMN(I13)-2,FALSE),"")</f>
        <v>0</v>
      </c>
      <c r="J14" s="1">
        <f>IFERROR(VLOOKUP($A14,dc_mvp!$B:$K,COLUMN(J13)-2,FALSE),"")</f>
        <v>2</v>
      </c>
      <c r="K14" s="1">
        <f>IFERROR(VLOOKUP($A14,dc_mvp!$B:$K,COLUMN(K13)-2,FALSE),"")</f>
        <v>0</v>
      </c>
      <c r="L14" s="4">
        <f>IFERROR(VLOOKUP($A14,dc_mvp!$B:$K,COLUMN(L13)-2,FALSE),"")</f>
        <v>0</v>
      </c>
      <c r="M14" s="3" t="str">
        <f>IFERROR(VLOOKUP($A14,dc_batting!$B:$N,COLUMN(M13)-11,FALSE),"")</f>
        <v/>
      </c>
      <c r="N14" s="1" t="str">
        <f>IFERROR(VLOOKUP($A14,dc_batting!$B:$N,COLUMN(N13)-11,FALSE),"")</f>
        <v/>
      </c>
      <c r="O14" s="1" t="str">
        <f>IFERROR(VLOOKUP($A14,dc_batting!$B:$N,COLUMN(O13)-11,FALSE),"")</f>
        <v/>
      </c>
      <c r="P14" s="1" t="str">
        <f>IFERROR(VLOOKUP($A14,dc_batting!$B:$N,COLUMN(P13)-11,FALSE),"")</f>
        <v/>
      </c>
      <c r="Q14" s="1" t="str">
        <f>IFERROR(VLOOKUP($A14,dc_batting!$B:$N,COLUMN(Q13)-11,FALSE),"")</f>
        <v/>
      </c>
      <c r="R14" s="1" t="str">
        <f>IFERROR(VLOOKUP($A14,dc_batting!$B:$N,COLUMN(R13)-11,FALSE),"")</f>
        <v/>
      </c>
      <c r="S14" s="1" t="str">
        <f>IFERROR(VLOOKUP($A14,dc_batting!$B:$N,COLUMN(S13)-11,FALSE),"")</f>
        <v/>
      </c>
      <c r="T14" s="1" t="str">
        <f>IFERROR(VLOOKUP($A14,dc_batting!$B:$N,COLUMN(T13)-11,FALSE),"")</f>
        <v/>
      </c>
      <c r="U14" s="1" t="str">
        <f>IFERROR(VLOOKUP($A14,dc_batting!$B:$N,COLUMN(U13)-11,FALSE),"")</f>
        <v/>
      </c>
      <c r="V14" s="1" t="str">
        <f>IFERROR(VLOOKUP($A14,dc_batting!$B:$N,COLUMN(V13)-11,FALSE),"")</f>
        <v/>
      </c>
      <c r="W14" s="1" t="str">
        <f>IFERROR(VLOOKUP($A14,dc_batting!$B:$N,COLUMN(W13)-11,FALSE),"")</f>
        <v/>
      </c>
      <c r="X14" s="4" t="str">
        <f>IFERROR(VLOOKUP($A14,dc_batting!$B:$N,COLUMN(X13)-11,FALSE),"")</f>
        <v/>
      </c>
      <c r="Y14" s="3">
        <f>IFERROR(VLOOKUP($A14,dc_bowling!$B:$M,COLUMN(Y13)-23,FALSE),"")</f>
        <v>9</v>
      </c>
      <c r="Z14" s="1">
        <f>IFERROR(VLOOKUP($A14,dc_bowling!$B:$M,COLUMN(Z13)-23,FALSE),"")</f>
        <v>10</v>
      </c>
      <c r="AA14" s="1">
        <f>IFERROR(VLOOKUP($A14,dc_bowling!$B:$M,COLUMN(AA13)-23,FALSE),"")</f>
        <v>10</v>
      </c>
      <c r="AB14" s="1">
        <f>IFERROR(VLOOKUP($A14,dc_bowling!$B:$M,COLUMN(AB13)-23,FALSE),"")</f>
        <v>31.3</v>
      </c>
      <c r="AC14" s="1">
        <f>IFERROR(VLOOKUP($A14,dc_bowling!$B:$M,COLUMN(AC13)-23,FALSE),"")</f>
        <v>311</v>
      </c>
      <c r="AD14" s="1" t="str">
        <f>IFERROR(VLOOKUP($A14,dc_bowling!$B:$M,COLUMN(AD13)-23,FALSE),"")</f>
        <v>33/4</v>
      </c>
      <c r="AE14" s="1">
        <f>IFERROR(VLOOKUP($A14,dc_bowling!$B:$M,COLUMN(AE13)-23,FALSE),"")</f>
        <v>34.549999999999997</v>
      </c>
      <c r="AF14" s="1">
        <f>IFERROR(VLOOKUP($A14,dc_bowling!$B:$M,COLUMN(AF13)-23,FALSE),"")</f>
        <v>9.8699999999999992</v>
      </c>
      <c r="AG14" s="1">
        <f>IFERROR(VLOOKUP($A14,dc_bowling!$B:$M,COLUMN(AG13)-23,FALSE),"")</f>
        <v>21</v>
      </c>
      <c r="AH14" s="1">
        <f>IFERROR(VLOOKUP($A14,dc_bowling!$B:$M,COLUMN(AH13)-23,FALSE),"")</f>
        <v>1</v>
      </c>
      <c r="AI14" s="1">
        <f>IFERROR(VLOOKUP($A14,dc_bowling!$B:$M,COLUMN(AI13)-23,FALSE),"")</f>
        <v>0</v>
      </c>
      <c r="AJ14" s="23">
        <f t="shared" si="0"/>
        <v>0</v>
      </c>
      <c r="AK14" s="22">
        <f t="shared" si="1"/>
        <v>0.9</v>
      </c>
      <c r="AL14" s="22">
        <f t="shared" si="2"/>
        <v>0.2</v>
      </c>
      <c r="AM14" s="22">
        <f t="shared" si="3"/>
        <v>25.5</v>
      </c>
      <c r="AN14" s="22">
        <f t="shared" si="4"/>
        <v>25.5</v>
      </c>
      <c r="AO14" s="29">
        <f t="shared" si="5"/>
        <v>8</v>
      </c>
      <c r="AP14" s="20">
        <f t="shared" si="6"/>
        <v>10</v>
      </c>
      <c r="AQ14" s="1">
        <f t="shared" si="7"/>
        <v>10</v>
      </c>
      <c r="AR14" s="49" t="str">
        <f t="shared" si="8"/>
        <v>Mukesh Kumar</v>
      </c>
    </row>
    <row r="15" spans="1:45" x14ac:dyDescent="0.2">
      <c r="A15" s="3" t="s">
        <v>132</v>
      </c>
      <c r="B15" s="1" t="s">
        <v>110</v>
      </c>
      <c r="C15" s="4" t="s">
        <v>68</v>
      </c>
      <c r="D15" s="3">
        <f>IFERROR(VLOOKUP($A15,dc_mvp!$B:$K,COLUMN(D14)-2,FALSE),"")</f>
        <v>69.5</v>
      </c>
      <c r="E15" s="1">
        <f>IFERROR(VLOOKUP($A15,dc_mvp!$B:$K,COLUMN(E14)-2,FALSE),"")</f>
        <v>7</v>
      </c>
      <c r="F15" s="1">
        <f>IFERROR(VLOOKUP($A15,dc_mvp!$B:$K,COLUMN(F14)-2,FALSE),"")</f>
        <v>0</v>
      </c>
      <c r="G15" s="1">
        <f>IFERROR(VLOOKUP($A15,dc_mvp!$B:$K,COLUMN(G14)-2,FALSE),"")</f>
        <v>0</v>
      </c>
      <c r="H15" s="1">
        <f>IFERROR(VLOOKUP($A15,dc_mvp!$B:$K,COLUMN(H14)-2,FALSE),"")</f>
        <v>15</v>
      </c>
      <c r="I15" s="1">
        <f>IFERROR(VLOOKUP($A15,dc_mvp!$B:$K,COLUMN(I14)-2,FALSE),"")</f>
        <v>7</v>
      </c>
      <c r="J15" s="1">
        <f>IFERROR(VLOOKUP($A15,dc_mvp!$B:$K,COLUMN(J14)-2,FALSE),"")</f>
        <v>3</v>
      </c>
      <c r="K15" s="1">
        <f>IFERROR(VLOOKUP($A15,dc_mvp!$B:$K,COLUMN(K14)-2,FALSE),"")</f>
        <v>0</v>
      </c>
      <c r="L15" s="4">
        <f>IFERROR(VLOOKUP($A15,dc_mvp!$B:$K,COLUMN(L14)-2,FALSE),"")</f>
        <v>0</v>
      </c>
      <c r="M15" s="3">
        <f>IFERROR(VLOOKUP($A15,dc_batting!$B:$N,COLUMN(M14)-11,FALSE),"")</f>
        <v>173</v>
      </c>
      <c r="N15" s="1">
        <f>IFERROR(VLOOKUP($A15,dc_batting!$B:$N,COLUMN(N14)-11,FALSE),"")</f>
        <v>7</v>
      </c>
      <c r="O15" s="1">
        <f>IFERROR(VLOOKUP($A15,dc_batting!$B:$N,COLUMN(O14)-11,FALSE),"")</f>
        <v>7</v>
      </c>
      <c r="P15" s="1">
        <f>IFERROR(VLOOKUP($A15,dc_batting!$B:$N,COLUMN(P14)-11,FALSE),"")</f>
        <v>0</v>
      </c>
      <c r="Q15" s="1">
        <f>IFERROR(VLOOKUP($A15,dc_batting!$B:$N,COLUMN(Q14)-11,FALSE),"")</f>
        <v>62</v>
      </c>
      <c r="R15" s="1">
        <f>IFERROR(VLOOKUP($A15,dc_batting!$B:$N,COLUMN(R14)-11,FALSE),"")</f>
        <v>24.71</v>
      </c>
      <c r="S15" s="1">
        <f>IFERROR(VLOOKUP($A15,dc_batting!$B:$N,COLUMN(S14)-11,FALSE),"")</f>
        <v>141</v>
      </c>
      <c r="T15" s="1">
        <f>IFERROR(VLOOKUP($A15,dc_batting!$B:$N,COLUMN(T14)-11,FALSE),"")</f>
        <v>122.69</v>
      </c>
      <c r="U15" s="1">
        <f>IFERROR(VLOOKUP($A15,dc_batting!$B:$N,COLUMN(U14)-11,FALSE),"")</f>
        <v>0</v>
      </c>
      <c r="V15" s="1">
        <f>IFERROR(VLOOKUP($A15,dc_batting!$B:$N,COLUMN(V14)-11,FALSE),"")</f>
        <v>2</v>
      </c>
      <c r="W15" s="1">
        <f>IFERROR(VLOOKUP($A15,dc_batting!$B:$N,COLUMN(W14)-11,FALSE),"")</f>
        <v>15</v>
      </c>
      <c r="X15" s="4">
        <f>IFERROR(VLOOKUP($A15,dc_batting!$B:$N,COLUMN(X14)-11,FALSE),"")</f>
        <v>7</v>
      </c>
      <c r="Y15" s="3" t="str">
        <f>IFERROR(VLOOKUP($A15,dc_bowling!$B:$M,COLUMN(Y14)-23,FALSE),"")</f>
        <v/>
      </c>
      <c r="Z15" s="1" t="str">
        <f>IFERROR(VLOOKUP($A15,dc_bowling!$B:$M,COLUMN(Z14)-23,FALSE),"")</f>
        <v/>
      </c>
      <c r="AA15" s="1" t="str">
        <f>IFERROR(VLOOKUP($A15,dc_bowling!$B:$M,COLUMN(AA14)-23,FALSE),"")</f>
        <v/>
      </c>
      <c r="AB15" s="1" t="str">
        <f>IFERROR(VLOOKUP($A15,dc_bowling!$B:$M,COLUMN(AB14)-23,FALSE),"")</f>
        <v/>
      </c>
      <c r="AC15" s="1" t="str">
        <f>IFERROR(VLOOKUP($A15,dc_bowling!$B:$M,COLUMN(AC14)-23,FALSE),"")</f>
        <v/>
      </c>
      <c r="AD15" s="1" t="str">
        <f>IFERROR(VLOOKUP($A15,dc_bowling!$B:$M,COLUMN(AD14)-23,FALSE),"")</f>
        <v/>
      </c>
      <c r="AE15" s="1" t="str">
        <f>IFERROR(VLOOKUP($A15,dc_bowling!$B:$M,COLUMN(AE14)-23,FALSE),"")</f>
        <v/>
      </c>
      <c r="AF15" s="1" t="str">
        <f>IFERROR(VLOOKUP($A15,dc_bowling!$B:$M,COLUMN(AF14)-23,FALSE),"")</f>
        <v/>
      </c>
      <c r="AG15" s="1" t="str">
        <f>IFERROR(VLOOKUP($A15,dc_bowling!$B:$M,COLUMN(AG14)-23,FALSE),"")</f>
        <v/>
      </c>
      <c r="AH15" s="1" t="str">
        <f>IFERROR(VLOOKUP($A15,dc_bowling!$B:$M,COLUMN(AH14)-23,FALSE),"")</f>
        <v/>
      </c>
      <c r="AI15" s="1" t="str">
        <f>IFERROR(VLOOKUP($A15,dc_bowling!$B:$M,COLUMN(AI14)-23,FALSE),"")</f>
        <v/>
      </c>
      <c r="AJ15" s="23">
        <f t="shared" si="0"/>
        <v>18.5</v>
      </c>
      <c r="AK15" s="22">
        <f t="shared" si="1"/>
        <v>0</v>
      </c>
      <c r="AL15" s="22">
        <f t="shared" si="2"/>
        <v>0.42857142857142855</v>
      </c>
      <c r="AM15" s="22">
        <f t="shared" si="3"/>
        <v>24.928571428571427</v>
      </c>
      <c r="AN15" s="22">
        <f t="shared" si="4"/>
        <v>24.928571428571427</v>
      </c>
      <c r="AO15" s="29">
        <f t="shared" si="5"/>
        <v>5.666666666666667</v>
      </c>
      <c r="AP15" s="20">
        <f t="shared" si="6"/>
        <v>5</v>
      </c>
      <c r="AQ15" s="1">
        <f t="shared" si="7"/>
        <v>7</v>
      </c>
      <c r="AR15" s="49" t="str">
        <f t="shared" si="8"/>
        <v>Faf du Plessis</v>
      </c>
    </row>
    <row r="16" spans="1:45" x14ac:dyDescent="0.2">
      <c r="A16" s="3" t="s">
        <v>116</v>
      </c>
      <c r="B16" s="1" t="s">
        <v>110</v>
      </c>
      <c r="C16" s="4" t="s">
        <v>68</v>
      </c>
      <c r="D16" s="3">
        <f>IFERROR(VLOOKUP($A16,dc_mvp!$B:$K,COLUMN(D15)-2,FALSE),"")</f>
        <v>121.5</v>
      </c>
      <c r="E16" s="1">
        <f>IFERROR(VLOOKUP($A16,dc_mvp!$B:$K,COLUMN(E15)-2,FALSE),"")</f>
        <v>12</v>
      </c>
      <c r="F16" s="1">
        <f>IFERROR(VLOOKUP($A16,dc_mvp!$B:$K,COLUMN(F15)-2,FALSE),"")</f>
        <v>0</v>
      </c>
      <c r="G16" s="1">
        <f>IFERROR(VLOOKUP($A16,dc_mvp!$B:$K,COLUMN(G15)-2,FALSE),"")</f>
        <v>0</v>
      </c>
      <c r="H16" s="1">
        <f>IFERROR(VLOOKUP($A16,dc_mvp!$B:$K,COLUMN(H15)-2,FALSE),"")</f>
        <v>28</v>
      </c>
      <c r="I16" s="1">
        <f>IFERROR(VLOOKUP($A16,dc_mvp!$B:$K,COLUMN(I15)-2,FALSE),"")</f>
        <v>12</v>
      </c>
      <c r="J16" s="1">
        <f>IFERROR(VLOOKUP($A16,dc_mvp!$B:$K,COLUMN(J15)-2,FALSE),"")</f>
        <v>2</v>
      </c>
      <c r="K16" s="1">
        <f>IFERROR(VLOOKUP($A16,dc_mvp!$B:$K,COLUMN(K15)-2,FALSE),"")</f>
        <v>4.5</v>
      </c>
      <c r="L16" s="4">
        <f>IFERROR(VLOOKUP($A16,dc_mvp!$B:$K,COLUMN(L15)-2,FALSE),"")</f>
        <v>0</v>
      </c>
      <c r="M16" s="3">
        <f>IFERROR(VLOOKUP($A16,dc_batting!$B:$N,COLUMN(M15)-11,FALSE),"")</f>
        <v>295</v>
      </c>
      <c r="N16" s="1">
        <f>IFERROR(VLOOKUP($A16,dc_batting!$B:$N,COLUMN(N15)-11,FALSE),"")</f>
        <v>12</v>
      </c>
      <c r="O16" s="1">
        <f>IFERROR(VLOOKUP($A16,dc_batting!$B:$N,COLUMN(O15)-11,FALSE),"")</f>
        <v>12</v>
      </c>
      <c r="P16" s="1">
        <f>IFERROR(VLOOKUP($A16,dc_batting!$B:$N,COLUMN(P15)-11,FALSE),"")</f>
        <v>1</v>
      </c>
      <c r="Q16" s="1">
        <f>IFERROR(VLOOKUP($A16,dc_batting!$B:$N,COLUMN(Q15)-11,FALSE),"")</f>
        <v>51</v>
      </c>
      <c r="R16" s="1">
        <f>IFERROR(VLOOKUP($A16,dc_batting!$B:$N,COLUMN(R15)-11,FALSE),"")</f>
        <v>26.82</v>
      </c>
      <c r="S16" s="1">
        <f>IFERROR(VLOOKUP($A16,dc_batting!$B:$N,COLUMN(S15)-11,FALSE),"")</f>
        <v>196</v>
      </c>
      <c r="T16" s="1">
        <f>IFERROR(VLOOKUP($A16,dc_batting!$B:$N,COLUMN(T15)-11,FALSE),"")</f>
        <v>150.51</v>
      </c>
      <c r="U16" s="1">
        <f>IFERROR(VLOOKUP($A16,dc_batting!$B:$N,COLUMN(U15)-11,FALSE),"")</f>
        <v>0</v>
      </c>
      <c r="V16" s="1">
        <f>IFERROR(VLOOKUP($A16,dc_batting!$B:$N,COLUMN(V15)-11,FALSE),"")</f>
        <v>1</v>
      </c>
      <c r="W16" s="1">
        <f>IFERROR(VLOOKUP($A16,dc_batting!$B:$N,COLUMN(W15)-11,FALSE),"")</f>
        <v>28</v>
      </c>
      <c r="X16" s="4">
        <f>IFERROR(VLOOKUP($A16,dc_batting!$B:$N,COLUMN(X15)-11,FALSE),"")</f>
        <v>12</v>
      </c>
      <c r="Y16" s="3" t="str">
        <f>IFERROR(VLOOKUP($A16,dc_bowling!$B:$M,COLUMN(Y15)-23,FALSE),"")</f>
        <v/>
      </c>
      <c r="Z16" s="1" t="str">
        <f>IFERROR(VLOOKUP($A16,dc_bowling!$B:$M,COLUMN(Z15)-23,FALSE),"")</f>
        <v/>
      </c>
      <c r="AA16" s="1" t="str">
        <f>IFERROR(VLOOKUP($A16,dc_bowling!$B:$M,COLUMN(AA15)-23,FALSE),"")</f>
        <v/>
      </c>
      <c r="AB16" s="1" t="str">
        <f>IFERROR(VLOOKUP($A16,dc_bowling!$B:$M,COLUMN(AB15)-23,FALSE),"")</f>
        <v/>
      </c>
      <c r="AC16" s="1" t="str">
        <f>IFERROR(VLOOKUP($A16,dc_bowling!$B:$M,COLUMN(AC15)-23,FALSE),"")</f>
        <v/>
      </c>
      <c r="AD16" s="1" t="str">
        <f>IFERROR(VLOOKUP($A16,dc_bowling!$B:$M,COLUMN(AD15)-23,FALSE),"")</f>
        <v/>
      </c>
      <c r="AE16" s="1" t="str">
        <f>IFERROR(VLOOKUP($A16,dc_bowling!$B:$M,COLUMN(AE15)-23,FALSE),"")</f>
        <v/>
      </c>
      <c r="AF16" s="1" t="str">
        <f>IFERROR(VLOOKUP($A16,dc_bowling!$B:$M,COLUMN(AF15)-23,FALSE),"")</f>
        <v/>
      </c>
      <c r="AG16" s="1" t="str">
        <f>IFERROR(VLOOKUP($A16,dc_bowling!$B:$M,COLUMN(AG15)-23,FALSE),"")</f>
        <v/>
      </c>
      <c r="AH16" s="1" t="str">
        <f>IFERROR(VLOOKUP($A16,dc_bowling!$B:$M,COLUMN(AH15)-23,FALSE),"")</f>
        <v/>
      </c>
      <c r="AI16" s="1" t="str">
        <f>IFERROR(VLOOKUP($A16,dc_bowling!$B:$M,COLUMN(AI15)-23,FALSE),"")</f>
        <v/>
      </c>
      <c r="AJ16" s="23">
        <f t="shared" si="0"/>
        <v>22.181818181818183</v>
      </c>
      <c r="AK16" s="22">
        <f t="shared" si="1"/>
        <v>0</v>
      </c>
      <c r="AL16" s="22">
        <f t="shared" si="2"/>
        <v>0.16666666666666666</v>
      </c>
      <c r="AM16" s="22">
        <f t="shared" si="3"/>
        <v>24.681818181818183</v>
      </c>
      <c r="AN16" s="22">
        <f t="shared" si="4"/>
        <v>30.306818181818183</v>
      </c>
      <c r="AO16" s="29">
        <f t="shared" si="5"/>
        <v>7.333333333333333</v>
      </c>
      <c r="AP16" s="20">
        <f t="shared" si="6"/>
        <v>7</v>
      </c>
      <c r="AQ16" s="1">
        <f t="shared" si="7"/>
        <v>12</v>
      </c>
      <c r="AR16" s="49" t="str">
        <f t="shared" si="8"/>
        <v>Abishek Porel</v>
      </c>
    </row>
    <row r="17" spans="1:44" x14ac:dyDescent="0.2">
      <c r="A17" s="3" t="s">
        <v>119</v>
      </c>
      <c r="B17" s="1" t="s">
        <v>110</v>
      </c>
      <c r="C17" s="4" t="s">
        <v>70</v>
      </c>
      <c r="D17" s="3">
        <f>IFERROR(VLOOKUP($A17,dc_mvp!$B:$K,COLUMN(D16)-2,FALSE),"")</f>
        <v>79.5</v>
      </c>
      <c r="E17" s="1">
        <f>IFERROR(VLOOKUP($A17,dc_mvp!$B:$K,COLUMN(E16)-2,FALSE),"")</f>
        <v>11</v>
      </c>
      <c r="F17" s="1">
        <f>IFERROR(VLOOKUP($A17,dc_mvp!$B:$K,COLUMN(F16)-2,FALSE),"")</f>
        <v>0</v>
      </c>
      <c r="G17" s="1">
        <f>IFERROR(VLOOKUP($A17,dc_mvp!$B:$K,COLUMN(G16)-2,FALSE),"")</f>
        <v>0</v>
      </c>
      <c r="H17" s="1">
        <f>IFERROR(VLOOKUP($A17,dc_mvp!$B:$K,COLUMN(H16)-2,FALSE),"")</f>
        <v>13</v>
      </c>
      <c r="I17" s="1">
        <f>IFERROR(VLOOKUP($A17,dc_mvp!$B:$K,COLUMN(I16)-2,FALSE),"")</f>
        <v>12</v>
      </c>
      <c r="J17" s="1">
        <f>IFERROR(VLOOKUP($A17,dc_mvp!$B:$K,COLUMN(J16)-2,FALSE),"")</f>
        <v>2</v>
      </c>
      <c r="K17" s="1">
        <f>IFERROR(VLOOKUP($A17,dc_mvp!$B:$K,COLUMN(K16)-2,FALSE),"")</f>
        <v>0</v>
      </c>
      <c r="L17" s="4">
        <f>IFERROR(VLOOKUP($A17,dc_mvp!$B:$K,COLUMN(L16)-2,FALSE),"")</f>
        <v>0</v>
      </c>
      <c r="M17" s="3">
        <f>IFERROR(VLOOKUP($A17,dc_batting!$B:$N,COLUMN(M16)-11,FALSE),"")</f>
        <v>186</v>
      </c>
      <c r="N17" s="1">
        <f>IFERROR(VLOOKUP($A17,dc_batting!$B:$N,COLUMN(N16)-11,FALSE),"")</f>
        <v>11</v>
      </c>
      <c r="O17" s="1">
        <f>IFERROR(VLOOKUP($A17,dc_batting!$B:$N,COLUMN(O16)-11,FALSE),"")</f>
        <v>8</v>
      </c>
      <c r="P17" s="1">
        <f>IFERROR(VLOOKUP($A17,dc_batting!$B:$N,COLUMN(P16)-11,FALSE),"")</f>
        <v>2</v>
      </c>
      <c r="Q17" s="1" t="str">
        <f>IFERROR(VLOOKUP($A17,dc_batting!$B:$N,COLUMN(Q16)-11,FALSE),"")</f>
        <v>66*</v>
      </c>
      <c r="R17" s="1">
        <f>IFERROR(VLOOKUP($A17,dc_batting!$B:$N,COLUMN(R16)-11,FALSE),"")</f>
        <v>31</v>
      </c>
      <c r="S17" s="1">
        <f>IFERROR(VLOOKUP($A17,dc_batting!$B:$N,COLUMN(S16)-11,FALSE),"")</f>
        <v>111</v>
      </c>
      <c r="T17" s="1">
        <f>IFERROR(VLOOKUP($A17,dc_batting!$B:$N,COLUMN(T16)-11,FALSE),"")</f>
        <v>167.56</v>
      </c>
      <c r="U17" s="1">
        <f>IFERROR(VLOOKUP($A17,dc_batting!$B:$N,COLUMN(U16)-11,FALSE),"")</f>
        <v>0</v>
      </c>
      <c r="V17" s="1">
        <f>IFERROR(VLOOKUP($A17,dc_batting!$B:$N,COLUMN(V16)-11,FALSE),"")</f>
        <v>1</v>
      </c>
      <c r="W17" s="1">
        <f>IFERROR(VLOOKUP($A17,dc_batting!$B:$N,COLUMN(W16)-11,FALSE),"")</f>
        <v>13</v>
      </c>
      <c r="X17" s="4">
        <f>IFERROR(VLOOKUP($A17,dc_batting!$B:$N,COLUMN(X16)-11,FALSE),"")</f>
        <v>12</v>
      </c>
      <c r="Y17" s="3" t="str">
        <f>IFERROR(VLOOKUP($A17,dc_bowling!$B:$M,COLUMN(Y16)-23,FALSE),"")</f>
        <v/>
      </c>
      <c r="Z17" s="1" t="str">
        <f>IFERROR(VLOOKUP($A17,dc_bowling!$B:$M,COLUMN(Z16)-23,FALSE),"")</f>
        <v/>
      </c>
      <c r="AA17" s="1" t="str">
        <f>IFERROR(VLOOKUP($A17,dc_bowling!$B:$M,COLUMN(AA16)-23,FALSE),"")</f>
        <v/>
      </c>
      <c r="AB17" s="1" t="str">
        <f>IFERROR(VLOOKUP($A17,dc_bowling!$B:$M,COLUMN(AB16)-23,FALSE),"")</f>
        <v/>
      </c>
      <c r="AC17" s="1" t="str">
        <f>IFERROR(VLOOKUP($A17,dc_bowling!$B:$M,COLUMN(AC16)-23,FALSE),"")</f>
        <v/>
      </c>
      <c r="AD17" s="1" t="str">
        <f>IFERROR(VLOOKUP($A17,dc_bowling!$B:$M,COLUMN(AD16)-23,FALSE),"")</f>
        <v/>
      </c>
      <c r="AE17" s="1" t="str">
        <f>IFERROR(VLOOKUP($A17,dc_bowling!$B:$M,COLUMN(AE16)-23,FALSE),"")</f>
        <v/>
      </c>
      <c r="AF17" s="1" t="str">
        <f>IFERROR(VLOOKUP($A17,dc_bowling!$B:$M,COLUMN(AF16)-23,FALSE),"")</f>
        <v/>
      </c>
      <c r="AG17" s="1" t="str">
        <f>IFERROR(VLOOKUP($A17,dc_bowling!$B:$M,COLUMN(AG16)-23,FALSE),"")</f>
        <v/>
      </c>
      <c r="AH17" s="1" t="str">
        <f>IFERROR(VLOOKUP($A17,dc_bowling!$B:$M,COLUMN(AH16)-23,FALSE),"")</f>
        <v/>
      </c>
      <c r="AI17" s="1" t="str">
        <f>IFERROR(VLOOKUP($A17,dc_bowling!$B:$M,COLUMN(AI16)-23,FALSE),"")</f>
        <v/>
      </c>
      <c r="AJ17" s="23">
        <f t="shared" si="0"/>
        <v>17.142857142857142</v>
      </c>
      <c r="AK17" s="22">
        <f t="shared" si="1"/>
        <v>0</v>
      </c>
      <c r="AL17" s="22">
        <f t="shared" si="2"/>
        <v>0.18181818181818182</v>
      </c>
      <c r="AM17" s="22">
        <f t="shared" si="3"/>
        <v>19.870129870129869</v>
      </c>
      <c r="AN17" s="22">
        <f t="shared" si="4"/>
        <v>19.870129870129869</v>
      </c>
      <c r="AO17" s="29">
        <f t="shared" si="5"/>
        <v>8</v>
      </c>
      <c r="AP17" s="20">
        <f t="shared" si="6"/>
        <v>10</v>
      </c>
      <c r="AQ17" s="1">
        <f t="shared" si="7"/>
        <v>11</v>
      </c>
      <c r="AR17" s="49" t="str">
        <f t="shared" si="8"/>
        <v>Ashutosh Sharma</v>
      </c>
    </row>
    <row r="18" spans="1:44" x14ac:dyDescent="0.2">
      <c r="A18" s="3" t="s">
        <v>146</v>
      </c>
      <c r="B18" s="1" t="s">
        <v>110</v>
      </c>
      <c r="C18" s="4" t="s">
        <v>69</v>
      </c>
      <c r="D18" s="3">
        <f>IFERROR(VLOOKUP($A18,dc_mvp!$B:$K,COLUMN(D17)-2,FALSE),"")</f>
        <v>27</v>
      </c>
      <c r="E18" s="1">
        <f>IFERROR(VLOOKUP($A18,dc_mvp!$B:$K,COLUMN(E17)-2,FALSE),"")</f>
        <v>5</v>
      </c>
      <c r="F18" s="1">
        <f>IFERROR(VLOOKUP($A18,dc_mvp!$B:$K,COLUMN(F17)-2,FALSE),"")</f>
        <v>3</v>
      </c>
      <c r="G18" s="1">
        <f>IFERROR(VLOOKUP($A18,dc_mvp!$B:$K,COLUMN(G17)-2,FALSE),"")</f>
        <v>14</v>
      </c>
      <c r="H18" s="1">
        <f>IFERROR(VLOOKUP($A18,dc_mvp!$B:$K,COLUMN(H17)-2,FALSE),"")</f>
        <v>0</v>
      </c>
      <c r="I18" s="1">
        <f>IFERROR(VLOOKUP($A18,dc_mvp!$B:$K,COLUMN(I17)-2,FALSE),"")</f>
        <v>0</v>
      </c>
      <c r="J18" s="1">
        <f>IFERROR(VLOOKUP($A18,dc_mvp!$B:$K,COLUMN(J17)-2,FALSE),"")</f>
        <v>1</v>
      </c>
      <c r="K18" s="1">
        <f>IFERROR(VLOOKUP($A18,dc_mvp!$B:$K,COLUMN(K17)-2,FALSE),"")</f>
        <v>0</v>
      </c>
      <c r="L18" s="4">
        <f>IFERROR(VLOOKUP($A18,dc_mvp!$B:$K,COLUMN(L17)-2,FALSE),"")</f>
        <v>0</v>
      </c>
      <c r="M18" s="3">
        <f>IFERROR(VLOOKUP($A18,dc_batting!$B:$N,COLUMN(M17)-11,FALSE),"")</f>
        <v>2</v>
      </c>
      <c r="N18" s="1">
        <f>IFERROR(VLOOKUP($A18,dc_batting!$B:$N,COLUMN(N17)-11,FALSE),"")</f>
        <v>5</v>
      </c>
      <c r="O18" s="1">
        <f>IFERROR(VLOOKUP($A18,dc_batting!$B:$N,COLUMN(O17)-11,FALSE),"")</f>
        <v>2</v>
      </c>
      <c r="P18" s="1">
        <f>IFERROR(VLOOKUP($A18,dc_batting!$B:$N,COLUMN(P17)-11,FALSE),"")</f>
        <v>2</v>
      </c>
      <c r="Q18" s="1" t="str">
        <f>IFERROR(VLOOKUP($A18,dc_batting!$B:$N,COLUMN(Q17)-11,FALSE),"")</f>
        <v>2*</v>
      </c>
      <c r="R18" s="1" t="str">
        <f>IFERROR(VLOOKUP($A18,dc_batting!$B:$N,COLUMN(R17)-11,FALSE),"")</f>
        <v>-</v>
      </c>
      <c r="S18" s="1">
        <f>IFERROR(VLOOKUP($A18,dc_batting!$B:$N,COLUMN(S17)-11,FALSE),"")</f>
        <v>4</v>
      </c>
      <c r="T18" s="1">
        <f>IFERROR(VLOOKUP($A18,dc_batting!$B:$N,COLUMN(T17)-11,FALSE),"")</f>
        <v>50</v>
      </c>
      <c r="U18" s="1">
        <f>IFERROR(VLOOKUP($A18,dc_batting!$B:$N,COLUMN(U17)-11,FALSE),"")</f>
        <v>0</v>
      </c>
      <c r="V18" s="1">
        <f>IFERROR(VLOOKUP($A18,dc_batting!$B:$N,COLUMN(V17)-11,FALSE),"")</f>
        <v>0</v>
      </c>
      <c r="W18" s="1">
        <f>IFERROR(VLOOKUP($A18,dc_batting!$B:$N,COLUMN(W17)-11,FALSE),"")</f>
        <v>0</v>
      </c>
      <c r="X18" s="4">
        <f>IFERROR(VLOOKUP($A18,dc_batting!$B:$N,COLUMN(X17)-11,FALSE),"")</f>
        <v>0</v>
      </c>
      <c r="Y18" s="3">
        <f>IFERROR(VLOOKUP($A18,dc_bowling!$B:$M,COLUMN(Y17)-23,FALSE),"")</f>
        <v>3</v>
      </c>
      <c r="Z18" s="1">
        <f>IFERROR(VLOOKUP($A18,dc_bowling!$B:$M,COLUMN(Z17)-23,FALSE),"")</f>
        <v>5</v>
      </c>
      <c r="AA18" s="1">
        <f>IFERROR(VLOOKUP($A18,dc_bowling!$B:$M,COLUMN(AA17)-23,FALSE),"")</f>
        <v>4</v>
      </c>
      <c r="AB18" s="1">
        <f>IFERROR(VLOOKUP($A18,dc_bowling!$B:$M,COLUMN(AB17)-23,FALSE),"")</f>
        <v>11</v>
      </c>
      <c r="AC18" s="1">
        <f>IFERROR(VLOOKUP($A18,dc_bowling!$B:$M,COLUMN(AC17)-23,FALSE),"")</f>
        <v>117</v>
      </c>
      <c r="AD18" s="1" t="str">
        <f>IFERROR(VLOOKUP($A18,dc_bowling!$B:$M,COLUMN(AD17)-23,FALSE),"")</f>
        <v>24/1</v>
      </c>
      <c r="AE18" s="1">
        <f>IFERROR(VLOOKUP($A18,dc_bowling!$B:$M,COLUMN(AE17)-23,FALSE),"")</f>
        <v>39</v>
      </c>
      <c r="AF18" s="1">
        <f>IFERROR(VLOOKUP($A18,dc_bowling!$B:$M,COLUMN(AF17)-23,FALSE),"")</f>
        <v>10.63</v>
      </c>
      <c r="AG18" s="1">
        <f>IFERROR(VLOOKUP($A18,dc_bowling!$B:$M,COLUMN(AG17)-23,FALSE),"")</f>
        <v>22</v>
      </c>
      <c r="AH18" s="1">
        <f>IFERROR(VLOOKUP($A18,dc_bowling!$B:$M,COLUMN(AH17)-23,FALSE),"")</f>
        <v>0</v>
      </c>
      <c r="AI18" s="1">
        <f>IFERROR(VLOOKUP($A18,dc_bowling!$B:$M,COLUMN(AI17)-23,FALSE),"")</f>
        <v>0</v>
      </c>
      <c r="AJ18" s="23">
        <f t="shared" si="0"/>
        <v>0</v>
      </c>
      <c r="AK18" s="22">
        <f t="shared" si="1"/>
        <v>0.6</v>
      </c>
      <c r="AL18" s="22">
        <f t="shared" si="2"/>
        <v>0.2</v>
      </c>
      <c r="AM18" s="22">
        <f t="shared" si="3"/>
        <v>18</v>
      </c>
      <c r="AN18" s="22">
        <f t="shared" si="4"/>
        <v>18</v>
      </c>
      <c r="AO18" s="29">
        <f t="shared" si="5"/>
        <v>8.6666666666666661</v>
      </c>
      <c r="AP18" s="20">
        <f t="shared" si="6"/>
        <v>12</v>
      </c>
      <c r="AQ18" s="1">
        <f t="shared" si="7"/>
        <v>5</v>
      </c>
      <c r="AR18" s="49" t="str">
        <f t="shared" si="8"/>
        <v>Dushmantha Chameera</v>
      </c>
    </row>
    <row r="19" spans="1:44" x14ac:dyDescent="0.2">
      <c r="A19" s="3" t="s">
        <v>118</v>
      </c>
      <c r="B19" s="1" t="s">
        <v>110</v>
      </c>
      <c r="C19" s="4" t="s">
        <v>68</v>
      </c>
      <c r="D19" s="3">
        <f>IFERROR(VLOOKUP($A19,dc_mvp!$B:$K,COLUMN(D18)-2,FALSE),"")</f>
        <v>86.5</v>
      </c>
      <c r="E19" s="1">
        <f>IFERROR(VLOOKUP($A19,dc_mvp!$B:$K,COLUMN(E18)-2,FALSE),"")</f>
        <v>7</v>
      </c>
      <c r="F19" s="1">
        <f>IFERROR(VLOOKUP($A19,dc_mvp!$B:$K,COLUMN(F18)-2,FALSE),"")</f>
        <v>0</v>
      </c>
      <c r="G19" s="1">
        <f>IFERROR(VLOOKUP($A19,dc_mvp!$B:$K,COLUMN(G18)-2,FALSE),"")</f>
        <v>0</v>
      </c>
      <c r="H19" s="1">
        <f>IFERROR(VLOOKUP($A19,dc_mvp!$B:$K,COLUMN(H18)-2,FALSE),"")</f>
        <v>19</v>
      </c>
      <c r="I19" s="1">
        <f>IFERROR(VLOOKUP($A19,dc_mvp!$B:$K,COLUMN(I18)-2,FALSE),"")</f>
        <v>8</v>
      </c>
      <c r="J19" s="1">
        <f>IFERROR(VLOOKUP($A19,dc_mvp!$B:$K,COLUMN(J18)-2,FALSE),"")</f>
        <v>2</v>
      </c>
      <c r="K19" s="1">
        <f>IFERROR(VLOOKUP($A19,dc_mvp!$B:$K,COLUMN(K18)-2,FALSE),"")</f>
        <v>6</v>
      </c>
      <c r="L19" s="4">
        <f>IFERROR(VLOOKUP($A19,dc_mvp!$B:$K,COLUMN(L18)-2,FALSE),"")</f>
        <v>0</v>
      </c>
      <c r="M19" s="3">
        <f>IFERROR(VLOOKUP($A19,dc_batting!$B:$N,COLUMN(M18)-11,FALSE),"")</f>
        <v>154</v>
      </c>
      <c r="N19" s="1">
        <f>IFERROR(VLOOKUP($A19,dc_batting!$B:$N,COLUMN(N18)-11,FALSE),"")</f>
        <v>7</v>
      </c>
      <c r="O19" s="1">
        <f>IFERROR(VLOOKUP($A19,dc_batting!$B:$N,COLUMN(O18)-11,FALSE),"")</f>
        <v>7</v>
      </c>
      <c r="P19" s="1">
        <f>IFERROR(VLOOKUP($A19,dc_batting!$B:$N,COLUMN(P18)-11,FALSE),"")</f>
        <v>0</v>
      </c>
      <c r="Q19" s="1">
        <f>IFERROR(VLOOKUP($A19,dc_batting!$B:$N,COLUMN(Q18)-11,FALSE),"")</f>
        <v>89</v>
      </c>
      <c r="R19" s="1">
        <f>IFERROR(VLOOKUP($A19,dc_batting!$B:$N,COLUMN(R18)-11,FALSE),"")</f>
        <v>22</v>
      </c>
      <c r="S19" s="1">
        <f>IFERROR(VLOOKUP($A19,dc_batting!$B:$N,COLUMN(S18)-11,FALSE),"")</f>
        <v>88</v>
      </c>
      <c r="T19" s="1">
        <f>IFERROR(VLOOKUP($A19,dc_batting!$B:$N,COLUMN(T18)-11,FALSE),"")</f>
        <v>175</v>
      </c>
      <c r="U19" s="1">
        <f>IFERROR(VLOOKUP($A19,dc_batting!$B:$N,COLUMN(U18)-11,FALSE),"")</f>
        <v>0</v>
      </c>
      <c r="V19" s="1">
        <f>IFERROR(VLOOKUP($A19,dc_batting!$B:$N,COLUMN(V18)-11,FALSE),"")</f>
        <v>1</v>
      </c>
      <c r="W19" s="1">
        <f>IFERROR(VLOOKUP($A19,dc_batting!$B:$N,COLUMN(W18)-11,FALSE),"")</f>
        <v>19</v>
      </c>
      <c r="X19" s="4">
        <f>IFERROR(VLOOKUP($A19,dc_batting!$B:$N,COLUMN(X18)-11,FALSE),"")</f>
        <v>8</v>
      </c>
      <c r="Y19" s="3" t="str">
        <f>IFERROR(VLOOKUP($A19,dc_bowling!$B:$M,COLUMN(Y18)-23,FALSE),"")</f>
        <v/>
      </c>
      <c r="Z19" s="1" t="str">
        <f>IFERROR(VLOOKUP($A19,dc_bowling!$B:$M,COLUMN(Z18)-23,FALSE),"")</f>
        <v/>
      </c>
      <c r="AA19" s="1" t="str">
        <f>IFERROR(VLOOKUP($A19,dc_bowling!$B:$M,COLUMN(AA18)-23,FALSE),"")</f>
        <v/>
      </c>
      <c r="AB19" s="1" t="str">
        <f>IFERROR(VLOOKUP($A19,dc_bowling!$B:$M,COLUMN(AB18)-23,FALSE),"")</f>
        <v/>
      </c>
      <c r="AC19" s="1" t="str">
        <f>IFERROR(VLOOKUP($A19,dc_bowling!$B:$M,COLUMN(AC18)-23,FALSE),"")</f>
        <v/>
      </c>
      <c r="AD19" s="1" t="str">
        <f>IFERROR(VLOOKUP($A19,dc_bowling!$B:$M,COLUMN(AD18)-23,FALSE),"")</f>
        <v/>
      </c>
      <c r="AE19" s="1" t="str">
        <f>IFERROR(VLOOKUP($A19,dc_bowling!$B:$M,COLUMN(AE18)-23,FALSE),"")</f>
        <v/>
      </c>
      <c r="AF19" s="1" t="str">
        <f>IFERROR(VLOOKUP($A19,dc_bowling!$B:$M,COLUMN(AF18)-23,FALSE),"")</f>
        <v/>
      </c>
      <c r="AG19" s="1" t="str">
        <f>IFERROR(VLOOKUP($A19,dc_bowling!$B:$M,COLUMN(AG18)-23,FALSE),"")</f>
        <v/>
      </c>
      <c r="AH19" s="1" t="str">
        <f>IFERROR(VLOOKUP($A19,dc_bowling!$B:$M,COLUMN(AH18)-23,FALSE),"")</f>
        <v/>
      </c>
      <c r="AI19" s="1" t="str">
        <f>IFERROR(VLOOKUP($A19,dc_bowling!$B:$M,COLUMN(AI18)-23,FALSE),"")</f>
        <v/>
      </c>
      <c r="AJ19" s="23">
        <f t="shared" si="0"/>
        <v>10.833333333333334</v>
      </c>
      <c r="AK19" s="22">
        <f t="shared" si="1"/>
        <v>0</v>
      </c>
      <c r="AL19" s="22">
        <f t="shared" si="2"/>
        <v>0.2857142857142857</v>
      </c>
      <c r="AM19" s="22">
        <f t="shared" si="3"/>
        <v>15.11904761904762</v>
      </c>
      <c r="AN19" s="22">
        <f t="shared" si="4"/>
        <v>27.976190476190474</v>
      </c>
      <c r="AO19" s="29">
        <f t="shared" si="5"/>
        <v>7.333333333333333</v>
      </c>
      <c r="AP19" s="20">
        <f t="shared" si="6"/>
        <v>7</v>
      </c>
      <c r="AQ19" s="1">
        <f t="shared" si="7"/>
        <v>7</v>
      </c>
      <c r="AR19" s="49" t="str">
        <f t="shared" si="8"/>
        <v>Karun Nair</v>
      </c>
    </row>
    <row r="20" spans="1:44" x14ac:dyDescent="0.2">
      <c r="A20" s="89" t="s">
        <v>122</v>
      </c>
      <c r="B20" s="1" t="s">
        <v>110</v>
      </c>
      <c r="C20" s="4" t="s">
        <v>68</v>
      </c>
      <c r="D20" s="3">
        <f>IFERROR(VLOOKUP($A20,dc_mvp!$B:$K,COLUMN(D19)-2,FALSE),"")</f>
        <v>32</v>
      </c>
      <c r="E20" s="1">
        <f>IFERROR(VLOOKUP($A20,dc_mvp!$B:$K,COLUMN(E19)-2,FALSE),"")</f>
        <v>6</v>
      </c>
      <c r="F20" s="1">
        <f>IFERROR(VLOOKUP($A20,dc_mvp!$B:$K,COLUMN(F19)-2,FALSE),"")</f>
        <v>0</v>
      </c>
      <c r="G20" s="1">
        <f>IFERROR(VLOOKUP($A20,dc_mvp!$B:$K,COLUMN(G19)-2,FALSE),"")</f>
        <v>0</v>
      </c>
      <c r="H20" s="1">
        <f>IFERROR(VLOOKUP($A20,dc_mvp!$B:$K,COLUMN(H19)-2,FALSE),"")</f>
        <v>7</v>
      </c>
      <c r="I20" s="1">
        <f>IFERROR(VLOOKUP($A20,dc_mvp!$B:$K,COLUMN(I19)-2,FALSE),"")</f>
        <v>2</v>
      </c>
      <c r="J20" s="1">
        <f>IFERROR(VLOOKUP($A20,dc_mvp!$B:$K,COLUMN(J19)-2,FALSE),"")</f>
        <v>3</v>
      </c>
      <c r="K20" s="1">
        <f>IFERROR(VLOOKUP($A20,dc_mvp!$B:$K,COLUMN(K19)-2,FALSE),"")</f>
        <v>0</v>
      </c>
      <c r="L20" s="4">
        <f>IFERROR(VLOOKUP($A20,dc_mvp!$B:$K,COLUMN(L19)-2,FALSE),"")</f>
        <v>0</v>
      </c>
      <c r="M20" s="3">
        <f>IFERROR(VLOOKUP($A20,dc_batting!$B:$N,COLUMN(M19)-11,FALSE),"")</f>
        <v>55</v>
      </c>
      <c r="N20" s="1">
        <f>IFERROR(VLOOKUP($A20,dc_batting!$B:$N,COLUMN(N19)-11,FALSE),"")</f>
        <v>6</v>
      </c>
      <c r="O20" s="1">
        <f>IFERROR(VLOOKUP($A20,dc_batting!$B:$N,COLUMN(O19)-11,FALSE),"")</f>
        <v>6</v>
      </c>
      <c r="P20" s="1">
        <f>IFERROR(VLOOKUP($A20,dc_batting!$B:$N,COLUMN(P19)-11,FALSE),"")</f>
        <v>0</v>
      </c>
      <c r="Q20" s="1">
        <f>IFERROR(VLOOKUP($A20,dc_batting!$B:$N,COLUMN(Q19)-11,FALSE),"")</f>
        <v>38</v>
      </c>
      <c r="R20" s="1">
        <f>IFERROR(VLOOKUP($A20,dc_batting!$B:$N,COLUMN(R19)-11,FALSE),"")</f>
        <v>9.17</v>
      </c>
      <c r="S20" s="1">
        <f>IFERROR(VLOOKUP($A20,dc_batting!$B:$N,COLUMN(S19)-11,FALSE),"")</f>
        <v>52</v>
      </c>
      <c r="T20" s="1">
        <f>IFERROR(VLOOKUP($A20,dc_batting!$B:$N,COLUMN(T19)-11,FALSE),"")</f>
        <v>105.76</v>
      </c>
      <c r="U20" s="1">
        <f>IFERROR(VLOOKUP($A20,dc_batting!$B:$N,COLUMN(U19)-11,FALSE),"")</f>
        <v>0</v>
      </c>
      <c r="V20" s="1">
        <f>IFERROR(VLOOKUP($A20,dc_batting!$B:$N,COLUMN(V19)-11,FALSE),"")</f>
        <v>0</v>
      </c>
      <c r="W20" s="1">
        <f>IFERROR(VLOOKUP($A20,dc_batting!$B:$N,COLUMN(W19)-11,FALSE),"")</f>
        <v>7</v>
      </c>
      <c r="X20" s="4">
        <f>IFERROR(VLOOKUP($A20,dc_batting!$B:$N,COLUMN(X19)-11,FALSE),"")</f>
        <v>2</v>
      </c>
      <c r="Y20" s="3" t="str">
        <f>IFERROR(VLOOKUP($A20,dc_bowling!$B:$M,COLUMN(Y19)-23,FALSE),"")</f>
        <v/>
      </c>
      <c r="Z20" s="1" t="str">
        <f>IFERROR(VLOOKUP($A20,dc_bowling!$B:$M,COLUMN(Z19)-23,FALSE),"")</f>
        <v/>
      </c>
      <c r="AA20" s="1" t="str">
        <f>IFERROR(VLOOKUP($A20,dc_bowling!$B:$M,COLUMN(AA19)-23,FALSE),"")</f>
        <v/>
      </c>
      <c r="AB20" s="1" t="str">
        <f>IFERROR(VLOOKUP($A20,dc_bowling!$B:$M,COLUMN(AB19)-23,FALSE),"")</f>
        <v/>
      </c>
      <c r="AC20" s="1" t="str">
        <f>IFERROR(VLOOKUP($A20,dc_bowling!$B:$M,COLUMN(AC19)-23,FALSE),"")</f>
        <v/>
      </c>
      <c r="AD20" s="1" t="str">
        <f>IFERROR(VLOOKUP($A20,dc_bowling!$B:$M,COLUMN(AD19)-23,FALSE),"")</f>
        <v/>
      </c>
      <c r="AE20" s="1" t="str">
        <f>IFERROR(VLOOKUP($A20,dc_bowling!$B:$M,COLUMN(AE19)-23,FALSE),"")</f>
        <v/>
      </c>
      <c r="AF20" s="1" t="str">
        <f>IFERROR(VLOOKUP($A20,dc_bowling!$B:$M,COLUMN(AF19)-23,FALSE),"")</f>
        <v/>
      </c>
      <c r="AG20" s="1" t="str">
        <f>IFERROR(VLOOKUP($A20,dc_bowling!$B:$M,COLUMN(AG19)-23,FALSE),"")</f>
        <v/>
      </c>
      <c r="AH20" s="1" t="str">
        <f>IFERROR(VLOOKUP($A20,dc_bowling!$B:$M,COLUMN(AH19)-23,FALSE),"")</f>
        <v/>
      </c>
      <c r="AI20" s="1" t="str">
        <f>IFERROR(VLOOKUP($A20,dc_bowling!$B:$M,COLUMN(AI19)-23,FALSE),"")</f>
        <v/>
      </c>
      <c r="AJ20" s="23">
        <f t="shared" si="0"/>
        <v>3.4</v>
      </c>
      <c r="AK20" s="22">
        <f t="shared" si="1"/>
        <v>0</v>
      </c>
      <c r="AL20" s="22">
        <f t="shared" si="2"/>
        <v>0.5</v>
      </c>
      <c r="AM20" s="22">
        <f t="shared" si="3"/>
        <v>10.9</v>
      </c>
      <c r="AN20" s="22">
        <f t="shared" si="4"/>
        <v>10.9</v>
      </c>
      <c r="AO20" s="29">
        <f t="shared" si="5"/>
        <v>7</v>
      </c>
      <c r="AP20" s="20">
        <f t="shared" si="6"/>
        <v>6</v>
      </c>
      <c r="AQ20" s="1">
        <f t="shared" si="7"/>
        <v>6</v>
      </c>
      <c r="AR20" s="49" t="str">
        <f t="shared" si="8"/>
        <v>Jake Fraser-McGurk</v>
      </c>
    </row>
    <row r="21" spans="1:44" x14ac:dyDescent="0.2">
      <c r="A21" s="3" t="s">
        <v>121</v>
      </c>
      <c r="B21" s="1" t="s">
        <v>110</v>
      </c>
      <c r="C21" s="4" t="s">
        <v>69</v>
      </c>
      <c r="D21" s="3">
        <f>IFERROR(VLOOKUP($A21,dc_mvp!$B:$K,COLUMN(D20)-2,FALSE),"")</f>
        <v>35</v>
      </c>
      <c r="E21" s="1">
        <f>IFERROR(VLOOKUP($A21,dc_mvp!$B:$K,COLUMN(E20)-2,FALSE),"")</f>
        <v>6</v>
      </c>
      <c r="F21" s="1">
        <f>IFERROR(VLOOKUP($A21,dc_mvp!$B:$K,COLUMN(F20)-2,FALSE),"")</f>
        <v>2</v>
      </c>
      <c r="G21" s="1">
        <f>IFERROR(VLOOKUP($A21,dc_mvp!$B:$K,COLUMN(G20)-2,FALSE),"")</f>
        <v>28</v>
      </c>
      <c r="H21" s="1">
        <f>IFERROR(VLOOKUP($A21,dc_mvp!$B:$K,COLUMN(H20)-2,FALSE),"")</f>
        <v>0</v>
      </c>
      <c r="I21" s="1">
        <f>IFERROR(VLOOKUP($A21,dc_mvp!$B:$K,COLUMN(I20)-2,FALSE),"")</f>
        <v>0</v>
      </c>
      <c r="J21" s="1">
        <f>IFERROR(VLOOKUP($A21,dc_mvp!$B:$K,COLUMN(J20)-2,FALSE),"")</f>
        <v>0</v>
      </c>
      <c r="K21" s="1">
        <f>IFERROR(VLOOKUP($A21,dc_mvp!$B:$K,COLUMN(K20)-2,FALSE),"")</f>
        <v>0</v>
      </c>
      <c r="L21" s="4">
        <f>IFERROR(VLOOKUP($A21,dc_mvp!$B:$K,COLUMN(L20)-2,FALSE),"")</f>
        <v>0</v>
      </c>
      <c r="M21" s="3">
        <f>IFERROR(VLOOKUP($A21,dc_batting!$B:$N,COLUMN(M20)-11,FALSE),"")</f>
        <v>1</v>
      </c>
      <c r="N21" s="1">
        <f>IFERROR(VLOOKUP($A21,dc_batting!$B:$N,COLUMN(N20)-11,FALSE),"")</f>
        <v>7</v>
      </c>
      <c r="O21" s="1">
        <f>IFERROR(VLOOKUP($A21,dc_batting!$B:$N,COLUMN(O20)-11,FALSE),"")</f>
        <v>2</v>
      </c>
      <c r="P21" s="1">
        <f>IFERROR(VLOOKUP($A21,dc_batting!$B:$N,COLUMN(P20)-11,FALSE),"")</f>
        <v>1</v>
      </c>
      <c r="Q21" s="1" t="str">
        <f>IFERROR(VLOOKUP($A21,dc_batting!$B:$N,COLUMN(Q20)-11,FALSE),"")</f>
        <v>1*</v>
      </c>
      <c r="R21" s="1">
        <f>IFERROR(VLOOKUP($A21,dc_batting!$B:$N,COLUMN(R20)-11,FALSE),"")</f>
        <v>1</v>
      </c>
      <c r="S21" s="1">
        <f>IFERROR(VLOOKUP($A21,dc_batting!$B:$N,COLUMN(S20)-11,FALSE),"")</f>
        <v>3</v>
      </c>
      <c r="T21" s="1">
        <f>IFERROR(VLOOKUP($A21,dc_batting!$B:$N,COLUMN(T20)-11,FALSE),"")</f>
        <v>33.33</v>
      </c>
      <c r="U21" s="1">
        <f>IFERROR(VLOOKUP($A21,dc_batting!$B:$N,COLUMN(U20)-11,FALSE),"")</f>
        <v>0</v>
      </c>
      <c r="V21" s="1">
        <f>IFERROR(VLOOKUP($A21,dc_batting!$B:$N,COLUMN(V20)-11,FALSE),"")</f>
        <v>0</v>
      </c>
      <c r="W21" s="1">
        <f>IFERROR(VLOOKUP($A21,dc_batting!$B:$N,COLUMN(W20)-11,FALSE),"")</f>
        <v>0</v>
      </c>
      <c r="X21" s="4">
        <f>IFERROR(VLOOKUP($A21,dc_batting!$B:$N,COLUMN(X20)-11,FALSE),"")</f>
        <v>0</v>
      </c>
      <c r="Y21" s="3">
        <f>IFERROR(VLOOKUP($A21,dc_bowling!$B:$M,COLUMN(Y20)-23,FALSE),"")</f>
        <v>2</v>
      </c>
      <c r="Z21" s="1">
        <f>IFERROR(VLOOKUP($A21,dc_bowling!$B:$M,COLUMN(Z20)-23,FALSE),"")</f>
        <v>7</v>
      </c>
      <c r="AA21" s="1">
        <f>IFERROR(VLOOKUP($A21,dc_bowling!$B:$M,COLUMN(AA20)-23,FALSE),"")</f>
        <v>7</v>
      </c>
      <c r="AB21" s="1">
        <f>IFERROR(VLOOKUP($A21,dc_bowling!$B:$M,COLUMN(AB20)-23,FALSE),"")</f>
        <v>21</v>
      </c>
      <c r="AC21" s="1">
        <f>IFERROR(VLOOKUP($A21,dc_bowling!$B:$M,COLUMN(AC20)-23,FALSE),"")</f>
        <v>210</v>
      </c>
      <c r="AD21" s="1">
        <f>IFERROR(VLOOKUP($A21,dc_bowling!$B:$M,COLUMN(AD20)-23,FALSE),"")</f>
        <v>45931</v>
      </c>
      <c r="AE21" s="1">
        <f>IFERROR(VLOOKUP($A21,dc_bowling!$B:$M,COLUMN(AE20)-23,FALSE),"")</f>
        <v>105</v>
      </c>
      <c r="AF21" s="1">
        <f>IFERROR(VLOOKUP($A21,dc_bowling!$B:$M,COLUMN(AF20)-23,FALSE),"")</f>
        <v>10</v>
      </c>
      <c r="AG21" s="1">
        <f>IFERROR(VLOOKUP($A21,dc_bowling!$B:$M,COLUMN(AG20)-23,FALSE),"")</f>
        <v>63</v>
      </c>
      <c r="AH21" s="1">
        <f>IFERROR(VLOOKUP($A21,dc_bowling!$B:$M,COLUMN(AH20)-23,FALSE),"")</f>
        <v>0</v>
      </c>
      <c r="AI21" s="1">
        <f>IFERROR(VLOOKUP($A21,dc_bowling!$B:$M,COLUMN(AI20)-23,FALSE),"")</f>
        <v>0</v>
      </c>
      <c r="AJ21" s="23">
        <f t="shared" si="0"/>
        <v>0</v>
      </c>
      <c r="AK21" s="22">
        <f t="shared" si="1"/>
        <v>0.33333333333333331</v>
      </c>
      <c r="AL21" s="22">
        <f t="shared" si="2"/>
        <v>0</v>
      </c>
      <c r="AM21" s="22">
        <f t="shared" si="3"/>
        <v>8.3333333333333321</v>
      </c>
      <c r="AN21" s="22">
        <f t="shared" si="4"/>
        <v>8.3333333333333321</v>
      </c>
      <c r="AO21" s="29">
        <f t="shared" si="5"/>
        <v>11</v>
      </c>
      <c r="AP21" s="20">
        <f t="shared" si="6"/>
        <v>15</v>
      </c>
      <c r="AQ21" s="1">
        <f t="shared" si="7"/>
        <v>7</v>
      </c>
      <c r="AR21" s="49" t="str">
        <f t="shared" si="8"/>
        <v>Mohit Sharma</v>
      </c>
    </row>
    <row r="22" spans="1:44" x14ac:dyDescent="0.2">
      <c r="A22" s="3" t="s">
        <v>123</v>
      </c>
      <c r="B22" s="1" t="s">
        <v>110</v>
      </c>
      <c r="C22" s="4" t="s">
        <v>70</v>
      </c>
      <c r="D22" s="3">
        <f>IFERROR(VLOOKUP($A22,dc_mvp!$B:$K,COLUMN(D20)-2,FALSE),"")</f>
        <v>8.5</v>
      </c>
      <c r="E22" s="1">
        <f>IFERROR(VLOOKUP($A22,dc_mvp!$B:$K,COLUMN(E20)-2,FALSE),"")</f>
        <v>3</v>
      </c>
      <c r="F22" s="1">
        <f>IFERROR(VLOOKUP($A22,dc_mvp!$B:$K,COLUMN(F20)-2,FALSE),"")</f>
        <v>0</v>
      </c>
      <c r="G22" s="1">
        <f>IFERROR(VLOOKUP($A22,dc_mvp!$B:$K,COLUMN(G20)-2,FALSE),"")</f>
        <v>0</v>
      </c>
      <c r="H22" s="1">
        <f>IFERROR(VLOOKUP($A22,dc_mvp!$B:$K,COLUMN(H20)-2,FALSE),"")</f>
        <v>2</v>
      </c>
      <c r="I22" s="1">
        <f>IFERROR(VLOOKUP($A22,dc_mvp!$B:$K,COLUMN(I20)-2,FALSE),"")</f>
        <v>1</v>
      </c>
      <c r="J22" s="1">
        <f>IFERROR(VLOOKUP($A22,dc_mvp!$B:$K,COLUMN(J20)-2,FALSE),"")</f>
        <v>0</v>
      </c>
      <c r="K22" s="1">
        <f>IFERROR(VLOOKUP($A22,dc_mvp!$B:$K,COLUMN(K20)-2,FALSE),"")</f>
        <v>0</v>
      </c>
      <c r="L22" s="4">
        <f>IFERROR(VLOOKUP($A22,dc_mvp!$B:$K,COLUMN(L20)-2,FALSE),"")</f>
        <v>0</v>
      </c>
      <c r="M22" s="3">
        <f>IFERROR(VLOOKUP($A22,dc_batting!$B:$N,COLUMN(M20)-11,FALSE),"")</f>
        <v>24</v>
      </c>
      <c r="N22" s="1">
        <f>IFERROR(VLOOKUP($A22,dc_batting!$B:$N,COLUMN(N20)-11,FALSE),"")</f>
        <v>3</v>
      </c>
      <c r="O22" s="1">
        <f>IFERROR(VLOOKUP($A22,dc_batting!$B:$N,COLUMN(O20)-11,FALSE),"")</f>
        <v>2</v>
      </c>
      <c r="P22" s="1">
        <f>IFERROR(VLOOKUP($A22,dc_batting!$B:$N,COLUMN(P20)-11,FALSE),"")</f>
        <v>0</v>
      </c>
      <c r="Q22" s="1">
        <f>IFERROR(VLOOKUP($A22,dc_batting!$B:$N,COLUMN(Q20)-11,FALSE),"")</f>
        <v>20</v>
      </c>
      <c r="R22" s="1">
        <f>IFERROR(VLOOKUP($A22,dc_batting!$B:$N,COLUMN(R20)-11,FALSE),"")</f>
        <v>12</v>
      </c>
      <c r="S22" s="1">
        <f>IFERROR(VLOOKUP($A22,dc_batting!$B:$N,COLUMN(S20)-11,FALSE),"")</f>
        <v>19</v>
      </c>
      <c r="T22" s="1">
        <f>IFERROR(VLOOKUP($A22,dc_batting!$B:$N,COLUMN(T20)-11,FALSE),"")</f>
        <v>126.31</v>
      </c>
      <c r="U22" s="1">
        <f>IFERROR(VLOOKUP($A22,dc_batting!$B:$N,COLUMN(U20)-11,FALSE),"")</f>
        <v>0</v>
      </c>
      <c r="V22" s="1">
        <f>IFERROR(VLOOKUP($A22,dc_batting!$B:$N,COLUMN(V20)-11,FALSE),"")</f>
        <v>0</v>
      </c>
      <c r="W22" s="1">
        <f>IFERROR(VLOOKUP($A22,dc_batting!$B:$N,COLUMN(W20)-11,FALSE),"")</f>
        <v>2</v>
      </c>
      <c r="X22" s="4">
        <f>IFERROR(VLOOKUP($A22,dc_batting!$B:$N,COLUMN(X20)-11,FALSE),"")</f>
        <v>1</v>
      </c>
      <c r="Y22" s="3" t="str">
        <f>IFERROR(VLOOKUP($A22,dc_bowling!$B:$M,COLUMN(Y20)-23,FALSE),"")</f>
        <v/>
      </c>
      <c r="Z22" s="1" t="str">
        <f>IFERROR(VLOOKUP($A22,dc_bowling!$B:$M,COLUMN(Z20)-23,FALSE),"")</f>
        <v/>
      </c>
      <c r="AA22" s="1" t="str">
        <f>IFERROR(VLOOKUP($A22,dc_bowling!$B:$M,COLUMN(AA20)-23,FALSE),"")</f>
        <v/>
      </c>
      <c r="AB22" s="1" t="str">
        <f>IFERROR(VLOOKUP($A22,dc_bowling!$B:$M,COLUMN(AB20)-23,FALSE),"")</f>
        <v/>
      </c>
      <c r="AC22" s="1" t="str">
        <f>IFERROR(VLOOKUP($A22,dc_bowling!$B:$M,COLUMN(AC20)-23,FALSE),"")</f>
        <v/>
      </c>
      <c r="AD22" s="1" t="str">
        <f>IFERROR(VLOOKUP($A22,dc_bowling!$B:$M,COLUMN(AD20)-23,FALSE),"")</f>
        <v/>
      </c>
      <c r="AE22" s="1" t="str">
        <f>IFERROR(VLOOKUP($A22,dc_bowling!$B:$M,COLUMN(AE20)-23,FALSE),"")</f>
        <v/>
      </c>
      <c r="AF22" s="1" t="str">
        <f>IFERROR(VLOOKUP($A22,dc_bowling!$B:$M,COLUMN(AF20)-23,FALSE),"")</f>
        <v/>
      </c>
      <c r="AG22" s="1" t="str">
        <f>IFERROR(VLOOKUP($A22,dc_bowling!$B:$M,COLUMN(AG20)-23,FALSE),"")</f>
        <v/>
      </c>
      <c r="AH22" s="1" t="str">
        <f>IFERROR(VLOOKUP($A22,dc_bowling!$B:$M,COLUMN(AH20)-23,FALSE),"")</f>
        <v/>
      </c>
      <c r="AI22" s="1" t="str">
        <f>IFERROR(VLOOKUP($A22,dc_bowling!$B:$M,COLUMN(AI20)-23,FALSE),"")</f>
        <v/>
      </c>
      <c r="AJ22" s="23">
        <f t="shared" si="0"/>
        <v>4</v>
      </c>
      <c r="AK22" s="22">
        <f t="shared" si="1"/>
        <v>0</v>
      </c>
      <c r="AL22" s="22">
        <f t="shared" si="2"/>
        <v>0</v>
      </c>
      <c r="AM22" s="22">
        <f t="shared" si="3"/>
        <v>4</v>
      </c>
      <c r="AN22" s="22">
        <f t="shared" si="4"/>
        <v>4</v>
      </c>
      <c r="AO22" s="29">
        <f t="shared" si="5"/>
        <v>10</v>
      </c>
      <c r="AP22" s="20">
        <f t="shared" si="6"/>
        <v>14</v>
      </c>
      <c r="AQ22" s="1">
        <f t="shared" si="7"/>
        <v>3</v>
      </c>
      <c r="AR22" s="49" t="str">
        <f t="shared" si="8"/>
        <v>Sameer Rizvi</v>
      </c>
    </row>
    <row r="23" spans="1:44" x14ac:dyDescent="0.2">
      <c r="A23" s="3" t="s">
        <v>135</v>
      </c>
      <c r="B23" s="1" t="s">
        <v>110</v>
      </c>
      <c r="C23" s="4" t="s">
        <v>69</v>
      </c>
      <c r="D23" s="3">
        <f>IFERROR(VLOOKUP($A23,dc_mvp!$B:$K,COLUMN(D22)-2,FALSE),"")</f>
        <v>1</v>
      </c>
      <c r="E23" s="1">
        <f>IFERROR(VLOOKUP($A23,dc_mvp!$B:$K,COLUMN(E22)-2,FALSE),"")</f>
        <v>2</v>
      </c>
      <c r="F23" s="1">
        <f>IFERROR(VLOOKUP($A23,dc_mvp!$B:$K,COLUMN(F22)-2,FALSE),"")</f>
        <v>0</v>
      </c>
      <c r="G23" s="1">
        <f>IFERROR(VLOOKUP($A23,dc_mvp!$B:$K,COLUMN(G22)-2,FALSE),"")</f>
        <v>1</v>
      </c>
      <c r="H23" s="1">
        <f>IFERROR(VLOOKUP($A23,dc_mvp!$B:$K,COLUMN(H22)-2,FALSE),"")</f>
        <v>0</v>
      </c>
      <c r="I23" s="1">
        <f>IFERROR(VLOOKUP($A23,dc_mvp!$B:$K,COLUMN(I22)-2,FALSE),"")</f>
        <v>0</v>
      </c>
      <c r="J23" s="1">
        <f>IFERROR(VLOOKUP($A23,dc_mvp!$B:$K,COLUMN(J22)-2,FALSE),"")</f>
        <v>0</v>
      </c>
      <c r="K23" s="1">
        <f>IFERROR(VLOOKUP($A23,dc_mvp!$B:$K,COLUMN(K22)-2,FALSE),"")</f>
        <v>0</v>
      </c>
      <c r="L23" s="4">
        <f>IFERROR(VLOOKUP($A23,dc_mvp!$B:$K,COLUMN(L22)-2,FALSE),"")</f>
        <v>0</v>
      </c>
      <c r="M23" s="3" t="str">
        <f>IFERROR(VLOOKUP($A23,dc_batting!$B:$N,COLUMN(M22)-11,FALSE),"")</f>
        <v/>
      </c>
      <c r="N23" s="1" t="str">
        <f>IFERROR(VLOOKUP($A23,dc_batting!$B:$N,COLUMN(N22)-11,FALSE),"")</f>
        <v/>
      </c>
      <c r="O23" s="1" t="str">
        <f>IFERROR(VLOOKUP($A23,dc_batting!$B:$N,COLUMN(O22)-11,FALSE),"")</f>
        <v/>
      </c>
      <c r="P23" s="1" t="str">
        <f>IFERROR(VLOOKUP($A23,dc_batting!$B:$N,COLUMN(P22)-11,FALSE),"")</f>
        <v/>
      </c>
      <c r="Q23" s="1" t="str">
        <f>IFERROR(VLOOKUP($A23,dc_batting!$B:$N,COLUMN(Q22)-11,FALSE),"")</f>
        <v/>
      </c>
      <c r="R23" s="1" t="str">
        <f>IFERROR(VLOOKUP($A23,dc_batting!$B:$N,COLUMN(R22)-11,FALSE),"")</f>
        <v/>
      </c>
      <c r="S23" s="1" t="str">
        <f>IFERROR(VLOOKUP($A23,dc_batting!$B:$N,COLUMN(S22)-11,FALSE),"")</f>
        <v/>
      </c>
      <c r="T23" s="1" t="str">
        <f>IFERROR(VLOOKUP($A23,dc_batting!$B:$N,COLUMN(T22)-11,FALSE),"")</f>
        <v/>
      </c>
      <c r="U23" s="1" t="str">
        <f>IFERROR(VLOOKUP($A23,dc_batting!$B:$N,COLUMN(U22)-11,FALSE),"")</f>
        <v/>
      </c>
      <c r="V23" s="1" t="str">
        <f>IFERROR(VLOOKUP($A23,dc_batting!$B:$N,COLUMN(V22)-11,FALSE),"")</f>
        <v/>
      </c>
      <c r="W23" s="1" t="str">
        <f>IFERROR(VLOOKUP($A23,dc_batting!$B:$N,COLUMN(W22)-11,FALSE),"")</f>
        <v/>
      </c>
      <c r="X23" s="4" t="str">
        <f>IFERROR(VLOOKUP($A23,dc_batting!$B:$N,COLUMN(X22)-11,FALSE),"")</f>
        <v/>
      </c>
      <c r="Y23" s="3" t="str">
        <f>IFERROR(VLOOKUP($A23,dc_bowling!$B:$M,COLUMN(Y22)-23,FALSE),"")</f>
        <v/>
      </c>
      <c r="Z23" s="1" t="str">
        <f>IFERROR(VLOOKUP($A23,dc_bowling!$B:$M,COLUMN(Z22)-23,FALSE),"")</f>
        <v/>
      </c>
      <c r="AA23" s="1" t="str">
        <f>IFERROR(VLOOKUP($A23,dc_bowling!$B:$M,COLUMN(AA22)-23,FALSE),"")</f>
        <v/>
      </c>
      <c r="AB23" s="1" t="str">
        <f>IFERROR(VLOOKUP($A23,dc_bowling!$B:$M,COLUMN(AB22)-23,FALSE),"")</f>
        <v/>
      </c>
      <c r="AC23" s="1" t="str">
        <f>IFERROR(VLOOKUP($A23,dc_bowling!$B:$M,COLUMN(AC22)-23,FALSE),"")</f>
        <v/>
      </c>
      <c r="AD23" s="1" t="str">
        <f>IFERROR(VLOOKUP($A23,dc_bowling!$B:$M,COLUMN(AD22)-23,FALSE),"")</f>
        <v/>
      </c>
      <c r="AE23" s="1" t="str">
        <f>IFERROR(VLOOKUP($A23,dc_bowling!$B:$M,COLUMN(AE22)-23,FALSE),"")</f>
        <v/>
      </c>
      <c r="AF23" s="1" t="str">
        <f>IFERROR(VLOOKUP($A23,dc_bowling!$B:$M,COLUMN(AF22)-23,FALSE),"")</f>
        <v/>
      </c>
      <c r="AG23" s="1" t="str">
        <f>IFERROR(VLOOKUP($A23,dc_bowling!$B:$M,COLUMN(AG22)-23,FALSE),"")</f>
        <v/>
      </c>
      <c r="AH23" s="1" t="str">
        <f>IFERROR(VLOOKUP($A23,dc_bowling!$B:$M,COLUMN(AH22)-23,FALSE),"")</f>
        <v/>
      </c>
      <c r="AI23" s="1" t="str">
        <f>IFERROR(VLOOKUP($A23,dc_bowling!$B:$M,COLUMN(AI22)-23,FALSE),"")</f>
        <v/>
      </c>
      <c r="AJ23" s="23">
        <f t="shared" si="0"/>
        <v>0</v>
      </c>
      <c r="AK23" s="22">
        <f t="shared" si="1"/>
        <v>0</v>
      </c>
      <c r="AL23" s="22">
        <f t="shared" si="2"/>
        <v>0</v>
      </c>
      <c r="AM23" s="22">
        <f t="shared" si="3"/>
        <v>0</v>
      </c>
      <c r="AN23" s="22">
        <f t="shared" si="4"/>
        <v>0</v>
      </c>
      <c r="AO23" s="29">
        <f t="shared" si="5"/>
        <v>11.333333333333334</v>
      </c>
      <c r="AP23" s="20">
        <f t="shared" si="6"/>
        <v>16</v>
      </c>
      <c r="AQ23" s="1">
        <f t="shared" si="7"/>
        <v>2</v>
      </c>
      <c r="AR23" s="49" t="str">
        <f t="shared" si="8"/>
        <v>T Natarajan</v>
      </c>
    </row>
    <row r="24" spans="1:44" ht="12.75" thickBot="1" x14ac:dyDescent="0.25">
      <c r="A24" s="5" t="s">
        <v>392</v>
      </c>
      <c r="B24" s="6" t="s">
        <v>110</v>
      </c>
      <c r="C24" s="7"/>
      <c r="D24" s="5">
        <f>IFERROR(VLOOKUP($A24,dc_mvp!$B:$K,COLUMN(D23)-2,FALSE),"")</f>
        <v>5</v>
      </c>
      <c r="E24" s="6">
        <f>IFERROR(VLOOKUP($A24,dc_mvp!$B:$K,COLUMN(E23)-2,FALSE),"")</f>
        <v>1</v>
      </c>
      <c r="F24" s="6">
        <f>IFERROR(VLOOKUP($A24,dc_mvp!$B:$K,COLUMN(F23)-2,FALSE),"")</f>
        <v>0</v>
      </c>
      <c r="G24" s="6">
        <f>IFERROR(VLOOKUP($A24,dc_mvp!$B:$K,COLUMN(G23)-2,FALSE),"")</f>
        <v>5</v>
      </c>
      <c r="H24" s="6">
        <f>IFERROR(VLOOKUP($A24,dc_mvp!$B:$K,COLUMN(H23)-2,FALSE),"")</f>
        <v>0</v>
      </c>
      <c r="I24" s="6">
        <f>IFERROR(VLOOKUP($A24,dc_mvp!$B:$K,COLUMN(I23)-2,FALSE),"")</f>
        <v>0</v>
      </c>
      <c r="J24" s="6">
        <f>IFERROR(VLOOKUP($A24,dc_mvp!$B:$K,COLUMN(J23)-2,FALSE),"")</f>
        <v>0</v>
      </c>
      <c r="K24" s="6">
        <f>IFERROR(VLOOKUP($A24,dc_mvp!$B:$K,COLUMN(K23)-2,FALSE),"")</f>
        <v>0</v>
      </c>
      <c r="L24" s="7">
        <f>IFERROR(VLOOKUP($A24,dc_mvp!$B:$K,COLUMN(L23)-2,FALSE),"")</f>
        <v>0</v>
      </c>
      <c r="M24" s="5" t="str">
        <f>IFERROR(VLOOKUP($A24,dc_batting!$B:$N,COLUMN(M23)-11,FALSE),"")</f>
        <v/>
      </c>
      <c r="N24" s="6" t="str">
        <f>IFERROR(VLOOKUP($A24,dc_batting!$B:$N,COLUMN(N23)-11,FALSE),"")</f>
        <v/>
      </c>
      <c r="O24" s="6" t="str">
        <f>IFERROR(VLOOKUP($A24,dc_batting!$B:$N,COLUMN(O23)-11,FALSE),"")</f>
        <v/>
      </c>
      <c r="P24" s="6" t="str">
        <f>IFERROR(VLOOKUP($A24,dc_batting!$B:$N,COLUMN(P23)-11,FALSE),"")</f>
        <v/>
      </c>
      <c r="Q24" s="6" t="str">
        <f>IFERROR(VLOOKUP($A24,dc_batting!$B:$N,COLUMN(Q23)-11,FALSE),"")</f>
        <v/>
      </c>
      <c r="R24" s="6" t="str">
        <f>IFERROR(VLOOKUP($A24,dc_batting!$B:$N,COLUMN(R23)-11,FALSE),"")</f>
        <v/>
      </c>
      <c r="S24" s="6" t="str">
        <f>IFERROR(VLOOKUP($A24,dc_batting!$B:$N,COLUMN(S23)-11,FALSE),"")</f>
        <v/>
      </c>
      <c r="T24" s="6" t="str">
        <f>IFERROR(VLOOKUP($A24,dc_batting!$B:$N,COLUMN(T23)-11,FALSE),"")</f>
        <v/>
      </c>
      <c r="U24" s="6" t="str">
        <f>IFERROR(VLOOKUP($A24,dc_batting!$B:$N,COLUMN(U23)-11,FALSE),"")</f>
        <v/>
      </c>
      <c r="V24" s="6" t="str">
        <f>IFERROR(VLOOKUP($A24,dc_batting!$B:$N,COLUMN(V23)-11,FALSE),"")</f>
        <v/>
      </c>
      <c r="W24" s="6" t="str">
        <f>IFERROR(VLOOKUP($A24,dc_batting!$B:$N,COLUMN(W23)-11,FALSE),"")</f>
        <v/>
      </c>
      <c r="X24" s="7" t="str">
        <f>IFERROR(VLOOKUP($A24,dc_batting!$B:$N,COLUMN(X23)-11,FALSE),"")</f>
        <v/>
      </c>
      <c r="Y24" s="5" t="str">
        <f>IFERROR(VLOOKUP($A24,dc_bowling!$B:$M,COLUMN(Y23)-23,FALSE),"")</f>
        <v/>
      </c>
      <c r="Z24" s="6" t="str">
        <f>IFERROR(VLOOKUP($A24,dc_bowling!$B:$M,COLUMN(Z23)-23,FALSE),"")</f>
        <v/>
      </c>
      <c r="AA24" s="6" t="str">
        <f>IFERROR(VLOOKUP($A24,dc_bowling!$B:$M,COLUMN(AA23)-23,FALSE),"")</f>
        <v/>
      </c>
      <c r="AB24" s="6" t="str">
        <f>IFERROR(VLOOKUP($A24,dc_bowling!$B:$M,COLUMN(AB23)-23,FALSE),"")</f>
        <v/>
      </c>
      <c r="AC24" s="6" t="str">
        <f>IFERROR(VLOOKUP($A24,dc_bowling!$B:$M,COLUMN(AC23)-23,FALSE),"")</f>
        <v/>
      </c>
      <c r="AD24" s="6" t="str">
        <f>IFERROR(VLOOKUP($A24,dc_bowling!$B:$M,COLUMN(AD23)-23,FALSE),"")</f>
        <v/>
      </c>
      <c r="AE24" s="6" t="str">
        <f>IFERROR(VLOOKUP($A24,dc_bowling!$B:$M,COLUMN(AE23)-23,FALSE),"")</f>
        <v/>
      </c>
      <c r="AF24" s="6" t="str">
        <f>IFERROR(VLOOKUP($A24,dc_bowling!$B:$M,COLUMN(AF23)-23,FALSE),"")</f>
        <v/>
      </c>
      <c r="AG24" s="6" t="str">
        <f>IFERROR(VLOOKUP($A24,dc_bowling!$B:$M,COLUMN(AG23)-23,FALSE),"")</f>
        <v/>
      </c>
      <c r="AH24" s="6" t="str">
        <f>IFERROR(VLOOKUP($A24,dc_bowling!$B:$M,COLUMN(AH23)-23,FALSE),"")</f>
        <v/>
      </c>
      <c r="AI24" s="6" t="str">
        <f>IFERROR(VLOOKUP($A24,dc_bowling!$B:$M,COLUMN(AI23)-23,FALSE),"")</f>
        <v/>
      </c>
      <c r="AJ24" s="24">
        <f t="shared" si="0"/>
        <v>0</v>
      </c>
      <c r="AK24" s="25">
        <f t="shared" si="1"/>
        <v>0</v>
      </c>
      <c r="AL24" s="25">
        <f t="shared" si="2"/>
        <v>0</v>
      </c>
      <c r="AM24" s="25">
        <f t="shared" si="3"/>
        <v>0</v>
      </c>
      <c r="AN24" s="25">
        <f t="shared" si="4"/>
        <v>0</v>
      </c>
      <c r="AO24" s="30">
        <f t="shared" si="5"/>
        <v>11.333333333333334</v>
      </c>
      <c r="AP24" s="21">
        <f t="shared" si="6"/>
        <v>16</v>
      </c>
      <c r="AQ24" s="1">
        <f t="shared" si="7"/>
        <v>1</v>
      </c>
      <c r="AR24" s="49" t="str">
        <f t="shared" si="8"/>
        <v>Mustafizur Rahman</v>
      </c>
    </row>
    <row r="31" spans="1:44" x14ac:dyDescent="0.2">
      <c r="D31" s="52" t="s">
        <v>208</v>
      </c>
    </row>
    <row r="32" spans="1:44" x14ac:dyDescent="0.2">
      <c r="D32" s="51" t="s">
        <v>209</v>
      </c>
      <c r="E32" s="51">
        <f>SUM(D2:L27)-SUM(dc_mvp!C:K)</f>
        <v>0</v>
      </c>
    </row>
    <row r="33" spans="4:5" x14ac:dyDescent="0.2">
      <c r="D33" s="51" t="s">
        <v>210</v>
      </c>
      <c r="E33" s="51">
        <f>SUM(M2:X27)-SUM(dc_batting!C2:N100)</f>
        <v>0</v>
      </c>
    </row>
    <row r="34" spans="4:5" x14ac:dyDescent="0.2">
      <c r="D34" s="51" t="s">
        <v>211</v>
      </c>
      <c r="E34" s="51">
        <f>SUM(Y2:AI27)-SUM(dc_bowling!C:M)</f>
        <v>0</v>
      </c>
    </row>
  </sheetData>
  <conditionalFormatting sqref="D2:D24">
    <cfRule type="containsBlanks" dxfId="467" priority="15">
      <formula>LEN(TRIM(D2))=0</formula>
    </cfRule>
  </conditionalFormatting>
  <conditionalFormatting sqref="E32:E34">
    <cfRule type="cellIs" dxfId="466" priority="3" operator="notEqual">
      <formula>0</formula>
    </cfRule>
  </conditionalFormatting>
  <conditionalFormatting sqref="J2:J24">
    <cfRule type="colorScale" priority="18">
      <colorScale>
        <cfvo type="min"/>
        <cfvo type="max"/>
        <color rgb="FFFCFCFF"/>
        <color rgb="FF63BE7B"/>
      </colorScale>
    </cfRule>
  </conditionalFormatting>
  <conditionalFormatting sqref="K2:K24">
    <cfRule type="cellIs" dxfId="465" priority="11" operator="greaterThanOrEqual">
      <formula>1</formula>
    </cfRule>
  </conditionalFormatting>
  <conditionalFormatting sqref="M2:M24">
    <cfRule type="colorScale" priority="19">
      <colorScale>
        <cfvo type="min"/>
        <cfvo type="max"/>
        <color rgb="FFFCFCFF"/>
        <color rgb="FF63BE7B"/>
      </colorScale>
    </cfRule>
  </conditionalFormatting>
  <conditionalFormatting sqref="Y2:Y24">
    <cfRule type="colorScale" priority="20">
      <colorScale>
        <cfvo type="min"/>
        <cfvo type="max"/>
        <color rgb="FFFCFCFF"/>
        <color rgb="FF63BE7B"/>
      </colorScale>
    </cfRule>
  </conditionalFormatting>
  <conditionalFormatting sqref="AJ2:AJ24">
    <cfRule type="colorScale" priority="21">
      <colorScale>
        <cfvo type="min"/>
        <cfvo type="max"/>
        <color rgb="FFFCFCFF"/>
        <color rgb="FF63BE7B"/>
      </colorScale>
    </cfRule>
  </conditionalFormatting>
  <conditionalFormatting sqref="AK2:AK24">
    <cfRule type="colorScale" priority="22">
      <colorScale>
        <cfvo type="min"/>
        <cfvo type="max"/>
        <color rgb="FFFCFCFF"/>
        <color rgb="FF63BE7B"/>
      </colorScale>
    </cfRule>
  </conditionalFormatting>
  <conditionalFormatting sqref="AL2:AL24">
    <cfRule type="colorScale" priority="23">
      <colorScale>
        <cfvo type="min"/>
        <cfvo type="max"/>
        <color rgb="FFFCFCFF"/>
        <color rgb="FF63BE7B"/>
      </colorScale>
    </cfRule>
  </conditionalFormatting>
  <conditionalFormatting sqref="AM2:AM24">
    <cfRule type="colorScale" priority="24">
      <colorScale>
        <cfvo type="min"/>
        <cfvo type="max"/>
        <color rgb="FFFCFCFF"/>
        <color rgb="FF63BE7B"/>
      </colorScale>
    </cfRule>
  </conditionalFormatting>
  <conditionalFormatting sqref="AN2:AN24">
    <cfRule type="colorScale" priority="1">
      <colorScale>
        <cfvo type="min"/>
        <cfvo type="max"/>
        <color rgb="FFFCFCFF"/>
        <color rgb="FF63BE7B"/>
      </colorScale>
    </cfRule>
  </conditionalFormatting>
  <conditionalFormatting sqref="AO2:AO24">
    <cfRule type="colorScale" priority="25">
      <colorScale>
        <cfvo type="min"/>
        <cfvo type="percentile" val="50"/>
        <cfvo type="max"/>
        <color rgb="FF63BE7B"/>
        <color rgb="FFFCFCFF"/>
        <color rgb="FFF8696B"/>
      </colorScale>
    </cfRule>
    <cfRule type="colorScale" priority="26">
      <colorScale>
        <cfvo type="min"/>
        <cfvo type="max"/>
        <color rgb="FF63BE7B"/>
        <color rgb="FFFFEF9C"/>
      </colorScale>
    </cfRule>
  </conditionalFormatting>
  <conditionalFormatting sqref="AP2:AP24">
    <cfRule type="iconSet" priority="27">
      <iconSet iconSet="3Symbols2" reverse="1">
        <cfvo type="percent" val="0"/>
        <cfvo type="num" val="5"/>
        <cfvo type="num" val="8"/>
      </iconSet>
    </cfRule>
  </conditionalFormatting>
  <conditionalFormatting sqref="AQ2:AQ24">
    <cfRule type="dataBar" priority="2">
      <dataBar>
        <cfvo type="min"/>
        <cfvo type="max"/>
        <color rgb="FF638EC6"/>
      </dataBar>
      <extLst>
        <ext xmlns:x14="http://schemas.microsoft.com/office/spreadsheetml/2009/9/main" uri="{B025F937-C7B1-47D3-B67F-A62EFF666E3E}">
          <x14:id>{845A2437-50F4-4E42-9AAD-A4834B11321D}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5A2437-50F4-4E42-9AAD-A4834B11321D}">
            <x14:dataBar minLength="0" maxLength="100" border="1" negativeBarBorderColorSameAsPositive="0">
              <x14:cfvo type="autoMin"/>
              <x14:cfvo type="autoMax"/>
              <x14:borderColor rgb="FF638EC6"/>
              <x14:negativeFillColor rgb="FFFF0000"/>
              <x14:negativeBorderColor rgb="FFFF0000"/>
              <x14:axisColor rgb="FF000000"/>
            </x14:dataBar>
          </x14:cfRule>
          <xm:sqref>AQ2:AQ24</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1831-05C2-47A5-90F9-33295F5C18DC}">
  <dimension ref="A1:K18"/>
  <sheetViews>
    <sheetView workbookViewId="0">
      <selection activeCell="B17" sqref="B17"/>
    </sheetView>
  </sheetViews>
  <sheetFormatPr defaultRowHeight="12" x14ac:dyDescent="0.2"/>
  <cols>
    <col min="1" max="1" width="3.85546875" style="1" bestFit="1" customWidth="1"/>
    <col min="2" max="2" width="16.1406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12</v>
      </c>
      <c r="B2" s="1" t="s">
        <v>112</v>
      </c>
      <c r="C2" s="1">
        <v>205.5</v>
      </c>
      <c r="D2" s="1">
        <v>12</v>
      </c>
      <c r="E2" s="1">
        <v>5</v>
      </c>
      <c r="F2" s="1">
        <v>65</v>
      </c>
      <c r="G2" s="1">
        <v>23</v>
      </c>
      <c r="H2" s="1">
        <v>15</v>
      </c>
      <c r="I2" s="1">
        <v>4</v>
      </c>
      <c r="J2" s="1">
        <v>3</v>
      </c>
      <c r="K2" s="1">
        <v>0</v>
      </c>
    </row>
    <row r="3" spans="1:11" x14ac:dyDescent="0.2">
      <c r="A3" s="1">
        <v>18</v>
      </c>
      <c r="B3" s="1" t="s">
        <v>113</v>
      </c>
      <c r="C3" s="1">
        <v>190.5</v>
      </c>
      <c r="D3" s="1">
        <v>11</v>
      </c>
      <c r="E3" s="1">
        <v>0</v>
      </c>
      <c r="F3" s="1">
        <v>0</v>
      </c>
      <c r="G3" s="1">
        <v>44</v>
      </c>
      <c r="H3" s="1">
        <v>20</v>
      </c>
      <c r="I3" s="1">
        <v>3</v>
      </c>
      <c r="J3" s="1">
        <v>3</v>
      </c>
      <c r="K3" s="1">
        <v>0</v>
      </c>
    </row>
    <row r="4" spans="1:11" x14ac:dyDescent="0.2">
      <c r="A4" s="1">
        <v>34</v>
      </c>
      <c r="B4" s="1" t="s">
        <v>114</v>
      </c>
      <c r="C4" s="1">
        <v>156.5</v>
      </c>
      <c r="D4" s="1">
        <v>12</v>
      </c>
      <c r="E4" s="1">
        <v>9</v>
      </c>
      <c r="F4" s="1">
        <v>61</v>
      </c>
      <c r="G4" s="1">
        <v>12</v>
      </c>
      <c r="H4" s="1">
        <v>7</v>
      </c>
      <c r="I4" s="1">
        <v>2</v>
      </c>
      <c r="J4" s="1">
        <v>4.5</v>
      </c>
      <c r="K4" s="1">
        <v>0</v>
      </c>
    </row>
    <row r="5" spans="1:11" x14ac:dyDescent="0.2">
      <c r="A5" s="1">
        <v>37</v>
      </c>
      <c r="B5" s="1" t="s">
        <v>111</v>
      </c>
      <c r="C5" s="1">
        <v>151.5</v>
      </c>
      <c r="D5" s="1">
        <v>11</v>
      </c>
      <c r="E5" s="1">
        <v>14</v>
      </c>
      <c r="F5" s="1">
        <v>85</v>
      </c>
      <c r="G5" s="1">
        <v>0</v>
      </c>
      <c r="H5" s="1">
        <v>0</v>
      </c>
      <c r="I5" s="1">
        <v>7</v>
      </c>
      <c r="J5" s="1">
        <v>0</v>
      </c>
      <c r="K5" s="1">
        <v>0</v>
      </c>
    </row>
    <row r="6" spans="1:11" x14ac:dyDescent="0.2">
      <c r="A6" s="1">
        <v>45</v>
      </c>
      <c r="B6" s="1" t="s">
        <v>109</v>
      </c>
      <c r="C6" s="1">
        <v>138</v>
      </c>
      <c r="D6" s="1">
        <v>12</v>
      </c>
      <c r="E6" s="1">
        <v>12</v>
      </c>
      <c r="F6" s="1">
        <v>91</v>
      </c>
      <c r="G6" s="1">
        <v>2</v>
      </c>
      <c r="H6" s="1">
        <v>0</v>
      </c>
      <c r="I6" s="1">
        <v>0</v>
      </c>
      <c r="J6" s="1">
        <v>0</v>
      </c>
      <c r="K6" s="1">
        <v>0</v>
      </c>
    </row>
    <row r="7" spans="1:11" x14ac:dyDescent="0.2">
      <c r="A7" s="1">
        <v>59</v>
      </c>
      <c r="B7" s="1" t="s">
        <v>116</v>
      </c>
      <c r="C7" s="1">
        <v>121.5</v>
      </c>
      <c r="D7" s="1">
        <v>12</v>
      </c>
      <c r="E7" s="1">
        <v>0</v>
      </c>
      <c r="F7" s="1">
        <v>0</v>
      </c>
      <c r="G7" s="1">
        <v>28</v>
      </c>
      <c r="H7" s="1">
        <v>12</v>
      </c>
      <c r="I7" s="1">
        <v>2</v>
      </c>
      <c r="J7" s="1">
        <v>4.5</v>
      </c>
      <c r="K7" s="1">
        <v>0</v>
      </c>
    </row>
    <row r="8" spans="1:11" x14ac:dyDescent="0.2">
      <c r="A8" s="1">
        <v>64</v>
      </c>
      <c r="B8" s="1" t="s">
        <v>115</v>
      </c>
      <c r="C8" s="1">
        <v>116.5</v>
      </c>
      <c r="D8" s="1">
        <v>12</v>
      </c>
      <c r="E8" s="1">
        <v>0</v>
      </c>
      <c r="F8" s="1">
        <v>3</v>
      </c>
      <c r="G8" s="1">
        <v>23</v>
      </c>
      <c r="H8" s="1">
        <v>11</v>
      </c>
      <c r="I8" s="1">
        <v>7</v>
      </c>
      <c r="J8" s="1">
        <v>0</v>
      </c>
      <c r="K8" s="1">
        <v>0</v>
      </c>
    </row>
    <row r="9" spans="1:11" x14ac:dyDescent="0.2">
      <c r="A9" s="1">
        <v>78</v>
      </c>
      <c r="B9" s="1" t="s">
        <v>117</v>
      </c>
      <c r="C9" s="1">
        <v>102.5</v>
      </c>
      <c r="D9" s="1">
        <v>10</v>
      </c>
      <c r="E9" s="1">
        <v>9</v>
      </c>
      <c r="F9" s="1">
        <v>66</v>
      </c>
      <c r="G9" s="1">
        <v>0</v>
      </c>
      <c r="H9" s="1">
        <v>0</v>
      </c>
      <c r="I9" s="1">
        <v>2</v>
      </c>
      <c r="J9" s="1">
        <v>0</v>
      </c>
      <c r="K9" s="1">
        <v>0</v>
      </c>
    </row>
    <row r="10" spans="1:11" x14ac:dyDescent="0.2">
      <c r="A10" s="1">
        <v>91</v>
      </c>
      <c r="B10" s="1" t="s">
        <v>118</v>
      </c>
      <c r="C10" s="1">
        <v>86.5</v>
      </c>
      <c r="D10" s="1">
        <v>7</v>
      </c>
      <c r="E10" s="1">
        <v>0</v>
      </c>
      <c r="F10" s="1">
        <v>0</v>
      </c>
      <c r="G10" s="1">
        <v>19</v>
      </c>
      <c r="H10" s="1">
        <v>8</v>
      </c>
      <c r="I10" s="1">
        <v>2</v>
      </c>
      <c r="J10" s="1">
        <v>6</v>
      </c>
      <c r="K10" s="1">
        <v>0</v>
      </c>
    </row>
    <row r="11" spans="1:11" x14ac:dyDescent="0.2">
      <c r="A11" s="1">
        <v>93</v>
      </c>
      <c r="B11" s="1" t="s">
        <v>119</v>
      </c>
      <c r="C11" s="1">
        <v>79.5</v>
      </c>
      <c r="D11" s="1">
        <v>11</v>
      </c>
      <c r="E11" s="1">
        <v>0</v>
      </c>
      <c r="F11" s="1">
        <v>0</v>
      </c>
      <c r="G11" s="1">
        <v>13</v>
      </c>
      <c r="H11" s="1">
        <v>12</v>
      </c>
      <c r="I11" s="1">
        <v>2</v>
      </c>
      <c r="J11" s="1">
        <v>0</v>
      </c>
      <c r="K11" s="1">
        <v>0</v>
      </c>
    </row>
    <row r="12" spans="1:11" x14ac:dyDescent="0.2">
      <c r="A12" s="1">
        <v>101</v>
      </c>
      <c r="B12" s="1" t="s">
        <v>120</v>
      </c>
      <c r="C12" s="1">
        <v>69.5</v>
      </c>
      <c r="D12" s="1">
        <v>7</v>
      </c>
      <c r="E12" s="1">
        <v>0</v>
      </c>
      <c r="F12" s="1">
        <v>0</v>
      </c>
      <c r="G12" s="1">
        <v>15</v>
      </c>
      <c r="H12" s="1">
        <v>7</v>
      </c>
      <c r="I12" s="1">
        <v>3</v>
      </c>
      <c r="J12" s="1">
        <v>0</v>
      </c>
      <c r="K12" s="1">
        <v>0</v>
      </c>
    </row>
    <row r="13" spans="1:11" x14ac:dyDescent="0.2">
      <c r="A13" s="1">
        <v>137</v>
      </c>
      <c r="B13" s="1" t="s">
        <v>121</v>
      </c>
      <c r="C13" s="1">
        <v>35</v>
      </c>
      <c r="D13" s="1">
        <v>6</v>
      </c>
      <c r="E13" s="1">
        <v>2</v>
      </c>
      <c r="F13" s="1">
        <v>28</v>
      </c>
      <c r="G13" s="1">
        <v>0</v>
      </c>
      <c r="H13" s="1">
        <v>0</v>
      </c>
      <c r="I13" s="1">
        <v>0</v>
      </c>
      <c r="J13" s="1">
        <v>0</v>
      </c>
      <c r="K13" s="1">
        <v>0</v>
      </c>
    </row>
    <row r="14" spans="1:11" x14ac:dyDescent="0.2">
      <c r="A14" s="1">
        <v>140</v>
      </c>
      <c r="B14" s="1" t="s">
        <v>122</v>
      </c>
      <c r="C14" s="1">
        <v>32</v>
      </c>
      <c r="D14" s="1">
        <v>6</v>
      </c>
      <c r="E14" s="1">
        <v>0</v>
      </c>
      <c r="F14" s="1">
        <v>0</v>
      </c>
      <c r="G14" s="1">
        <v>7</v>
      </c>
      <c r="H14" s="1">
        <v>2</v>
      </c>
      <c r="I14" s="1">
        <v>3</v>
      </c>
      <c r="J14" s="1">
        <v>0</v>
      </c>
      <c r="K14" s="1">
        <v>0</v>
      </c>
    </row>
    <row r="15" spans="1:11" x14ac:dyDescent="0.2">
      <c r="A15" s="1">
        <v>143</v>
      </c>
      <c r="B15" s="1" t="s">
        <v>146</v>
      </c>
      <c r="C15" s="1">
        <v>27</v>
      </c>
      <c r="D15" s="1">
        <v>5</v>
      </c>
      <c r="E15" s="1">
        <v>3</v>
      </c>
      <c r="F15" s="1">
        <v>14</v>
      </c>
      <c r="G15" s="1">
        <v>0</v>
      </c>
      <c r="H15" s="1">
        <v>0</v>
      </c>
      <c r="I15" s="1">
        <v>1</v>
      </c>
      <c r="J15" s="1">
        <v>0</v>
      </c>
      <c r="K15" s="1">
        <v>0</v>
      </c>
    </row>
    <row r="16" spans="1:11" x14ac:dyDescent="0.2">
      <c r="A16" s="1">
        <v>169</v>
      </c>
      <c r="B16" s="1" t="s">
        <v>123</v>
      </c>
      <c r="C16" s="1">
        <v>8.5</v>
      </c>
      <c r="D16" s="1">
        <v>3</v>
      </c>
      <c r="E16" s="1">
        <v>0</v>
      </c>
      <c r="F16" s="1">
        <v>0</v>
      </c>
      <c r="G16" s="1">
        <v>2</v>
      </c>
      <c r="H16" s="1">
        <v>1</v>
      </c>
      <c r="I16" s="1">
        <v>0</v>
      </c>
      <c r="J16" s="1">
        <v>0</v>
      </c>
      <c r="K16" s="1">
        <v>0</v>
      </c>
    </row>
    <row r="17" spans="1:11" x14ac:dyDescent="0.2">
      <c r="A17" s="1">
        <v>177</v>
      </c>
      <c r="B17" s="1" t="s">
        <v>392</v>
      </c>
      <c r="C17" s="1">
        <v>5</v>
      </c>
      <c r="D17" s="1">
        <v>1</v>
      </c>
      <c r="E17" s="1">
        <v>0</v>
      </c>
      <c r="F17" s="1">
        <v>5</v>
      </c>
      <c r="G17" s="1">
        <v>0</v>
      </c>
      <c r="H17" s="1">
        <v>0</v>
      </c>
      <c r="I17" s="1">
        <v>0</v>
      </c>
      <c r="J17" s="1">
        <v>0</v>
      </c>
      <c r="K17" s="1">
        <v>0</v>
      </c>
    </row>
    <row r="18" spans="1:11" x14ac:dyDescent="0.2">
      <c r="A18" s="1">
        <v>184</v>
      </c>
      <c r="B18" s="1" t="s">
        <v>135</v>
      </c>
      <c r="C18" s="1">
        <v>1</v>
      </c>
      <c r="D18" s="1">
        <v>2</v>
      </c>
      <c r="E18" s="1">
        <v>0</v>
      </c>
      <c r="F18" s="1">
        <v>1</v>
      </c>
      <c r="G18" s="1">
        <v>0</v>
      </c>
      <c r="H18" s="1">
        <v>0</v>
      </c>
      <c r="I18" s="1">
        <v>0</v>
      </c>
      <c r="J18" s="1">
        <v>0</v>
      </c>
      <c r="K18" s="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C4E2-5122-4494-9EC3-AE5B7AF63B51}">
  <dimension ref="A1:N16"/>
  <sheetViews>
    <sheetView workbookViewId="0">
      <selection activeCell="B17" sqref="B17"/>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4.425781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7</v>
      </c>
      <c r="B2" s="1" t="s">
        <v>113</v>
      </c>
      <c r="C2" s="1">
        <v>493</v>
      </c>
      <c r="D2" s="1">
        <v>11</v>
      </c>
      <c r="E2" s="1">
        <v>11</v>
      </c>
      <c r="F2" s="1">
        <v>3</v>
      </c>
      <c r="G2" s="1" t="s">
        <v>393</v>
      </c>
      <c r="H2" s="1">
        <v>61.63</v>
      </c>
      <c r="I2" s="1">
        <v>333</v>
      </c>
      <c r="J2" s="1">
        <v>148.04</v>
      </c>
      <c r="K2" s="1">
        <v>1</v>
      </c>
      <c r="L2" s="1">
        <v>3</v>
      </c>
      <c r="M2" s="1">
        <v>44</v>
      </c>
      <c r="N2" s="1">
        <v>20</v>
      </c>
    </row>
    <row r="3" spans="1:14" x14ac:dyDescent="0.2">
      <c r="A3" s="1">
        <v>23</v>
      </c>
      <c r="B3" s="1" t="s">
        <v>116</v>
      </c>
      <c r="C3" s="1">
        <v>295</v>
      </c>
      <c r="D3" s="1">
        <v>12</v>
      </c>
      <c r="E3" s="1">
        <v>12</v>
      </c>
      <c r="F3" s="1">
        <v>1</v>
      </c>
      <c r="G3" s="1">
        <v>51</v>
      </c>
      <c r="H3" s="1">
        <v>26.82</v>
      </c>
      <c r="I3" s="1">
        <v>196</v>
      </c>
      <c r="J3" s="1">
        <v>150.51</v>
      </c>
      <c r="K3" s="1">
        <v>0</v>
      </c>
      <c r="L3" s="1">
        <v>1</v>
      </c>
      <c r="M3" s="1">
        <v>28</v>
      </c>
      <c r="N3" s="1">
        <v>12</v>
      </c>
    </row>
    <row r="4" spans="1:14" x14ac:dyDescent="0.2">
      <c r="A4" s="1">
        <v>28</v>
      </c>
      <c r="B4" s="1" t="s">
        <v>115</v>
      </c>
      <c r="C4" s="1">
        <v>280</v>
      </c>
      <c r="D4" s="1">
        <v>12</v>
      </c>
      <c r="E4" s="1">
        <v>11</v>
      </c>
      <c r="F4" s="1">
        <v>6</v>
      </c>
      <c r="G4" s="1" t="s">
        <v>364</v>
      </c>
      <c r="H4" s="1">
        <v>56</v>
      </c>
      <c r="I4" s="1">
        <v>181</v>
      </c>
      <c r="J4" s="1">
        <v>154.69</v>
      </c>
      <c r="K4" s="1">
        <v>0</v>
      </c>
      <c r="L4" s="1">
        <v>0</v>
      </c>
      <c r="M4" s="1">
        <v>23</v>
      </c>
      <c r="N4" s="1">
        <v>11</v>
      </c>
    </row>
    <row r="5" spans="1:14" x14ac:dyDescent="0.2">
      <c r="A5" s="1">
        <v>31</v>
      </c>
      <c r="B5" s="1" t="s">
        <v>112</v>
      </c>
      <c r="C5" s="1">
        <v>263</v>
      </c>
      <c r="D5" s="1">
        <v>12</v>
      </c>
      <c r="E5" s="1">
        <v>11</v>
      </c>
      <c r="F5" s="1">
        <v>1</v>
      </c>
      <c r="G5" s="1">
        <v>43</v>
      </c>
      <c r="H5" s="1">
        <v>26.3</v>
      </c>
      <c r="I5" s="1">
        <v>167</v>
      </c>
      <c r="J5" s="1">
        <v>157.47999999999999</v>
      </c>
      <c r="K5" s="1">
        <v>0</v>
      </c>
      <c r="L5" s="1">
        <v>0</v>
      </c>
      <c r="M5" s="1">
        <v>23</v>
      </c>
      <c r="N5" s="1">
        <v>15</v>
      </c>
    </row>
    <row r="6" spans="1:14" x14ac:dyDescent="0.2">
      <c r="A6" s="1">
        <v>49</v>
      </c>
      <c r="B6" s="1" t="s">
        <v>119</v>
      </c>
      <c r="C6" s="1">
        <v>186</v>
      </c>
      <c r="D6" s="1">
        <v>11</v>
      </c>
      <c r="E6" s="1">
        <v>8</v>
      </c>
      <c r="F6" s="1">
        <v>2</v>
      </c>
      <c r="G6" s="1" t="s">
        <v>130</v>
      </c>
      <c r="H6" s="1">
        <v>31</v>
      </c>
      <c r="I6" s="1">
        <v>111</v>
      </c>
      <c r="J6" s="1">
        <v>167.56</v>
      </c>
      <c r="K6" s="1">
        <v>0</v>
      </c>
      <c r="L6" s="1">
        <v>1</v>
      </c>
      <c r="M6" s="1">
        <v>13</v>
      </c>
      <c r="N6" s="1">
        <v>12</v>
      </c>
    </row>
    <row r="7" spans="1:14" x14ac:dyDescent="0.2">
      <c r="A7" s="1">
        <v>51</v>
      </c>
      <c r="B7" s="1" t="s">
        <v>120</v>
      </c>
      <c r="C7" s="1">
        <v>173</v>
      </c>
      <c r="D7" s="1">
        <v>7</v>
      </c>
      <c r="E7" s="1">
        <v>7</v>
      </c>
      <c r="F7" s="1">
        <v>0</v>
      </c>
      <c r="G7" s="1">
        <v>62</v>
      </c>
      <c r="H7" s="1">
        <v>24.71</v>
      </c>
      <c r="I7" s="1">
        <v>141</v>
      </c>
      <c r="J7" s="1">
        <v>122.69</v>
      </c>
      <c r="K7" s="1">
        <v>0</v>
      </c>
      <c r="L7" s="1">
        <v>2</v>
      </c>
      <c r="M7" s="1">
        <v>15</v>
      </c>
      <c r="N7" s="1">
        <v>7</v>
      </c>
    </row>
    <row r="8" spans="1:14" x14ac:dyDescent="0.2">
      <c r="A8" s="1">
        <v>57</v>
      </c>
      <c r="B8" s="1" t="s">
        <v>118</v>
      </c>
      <c r="C8" s="1">
        <v>154</v>
      </c>
      <c r="D8" s="1">
        <v>7</v>
      </c>
      <c r="E8" s="1">
        <v>7</v>
      </c>
      <c r="F8" s="1">
        <v>0</v>
      </c>
      <c r="G8" s="1">
        <v>89</v>
      </c>
      <c r="H8" s="1">
        <v>22</v>
      </c>
      <c r="I8" s="1">
        <v>88</v>
      </c>
      <c r="J8" s="1">
        <v>175</v>
      </c>
      <c r="K8" s="1">
        <v>0</v>
      </c>
      <c r="L8" s="1">
        <v>1</v>
      </c>
      <c r="M8" s="1">
        <v>19</v>
      </c>
      <c r="N8" s="1">
        <v>8</v>
      </c>
    </row>
    <row r="9" spans="1:14" x14ac:dyDescent="0.2">
      <c r="A9" s="1">
        <v>63</v>
      </c>
      <c r="B9" s="1" t="s">
        <v>114</v>
      </c>
      <c r="C9" s="1">
        <v>122</v>
      </c>
      <c r="D9" s="1">
        <v>12</v>
      </c>
      <c r="E9" s="1">
        <v>7</v>
      </c>
      <c r="F9" s="1">
        <v>1</v>
      </c>
      <c r="G9" s="1">
        <v>39</v>
      </c>
      <c r="H9" s="1">
        <v>20.329999999999998</v>
      </c>
      <c r="I9" s="1">
        <v>68</v>
      </c>
      <c r="J9" s="1">
        <v>179.41</v>
      </c>
      <c r="K9" s="1">
        <v>0</v>
      </c>
      <c r="L9" s="1">
        <v>0</v>
      </c>
      <c r="M9" s="1">
        <v>12</v>
      </c>
      <c r="N9" s="1">
        <v>7</v>
      </c>
    </row>
    <row r="10" spans="1:14" x14ac:dyDescent="0.2">
      <c r="A10" s="1">
        <v>84</v>
      </c>
      <c r="B10" s="1" t="s">
        <v>122</v>
      </c>
      <c r="C10" s="1">
        <v>55</v>
      </c>
      <c r="D10" s="1">
        <v>6</v>
      </c>
      <c r="E10" s="1">
        <v>6</v>
      </c>
      <c r="F10" s="1">
        <v>0</v>
      </c>
      <c r="G10" s="1">
        <v>38</v>
      </c>
      <c r="H10" s="1">
        <v>9.17</v>
      </c>
      <c r="I10" s="1">
        <v>52</v>
      </c>
      <c r="J10" s="1">
        <v>105.76</v>
      </c>
      <c r="K10" s="1">
        <v>0</v>
      </c>
      <c r="L10" s="1">
        <v>0</v>
      </c>
      <c r="M10" s="1">
        <v>7</v>
      </c>
      <c r="N10" s="1">
        <v>2</v>
      </c>
    </row>
    <row r="11" spans="1:14" x14ac:dyDescent="0.2">
      <c r="A11" s="1">
        <v>98</v>
      </c>
      <c r="B11" s="1" t="s">
        <v>123</v>
      </c>
      <c r="C11" s="1">
        <v>24</v>
      </c>
      <c r="D11" s="1">
        <v>3</v>
      </c>
      <c r="E11" s="1">
        <v>2</v>
      </c>
      <c r="F11" s="1">
        <v>0</v>
      </c>
      <c r="G11" s="1">
        <v>20</v>
      </c>
      <c r="H11" s="1">
        <v>12</v>
      </c>
      <c r="I11" s="1">
        <v>19</v>
      </c>
      <c r="J11" s="1">
        <v>126.31</v>
      </c>
      <c r="K11" s="1">
        <v>0</v>
      </c>
      <c r="L11" s="1">
        <v>0</v>
      </c>
      <c r="M11" s="1">
        <v>2</v>
      </c>
      <c r="N11" s="1">
        <v>1</v>
      </c>
    </row>
    <row r="12" spans="1:14" x14ac:dyDescent="0.2">
      <c r="A12" s="1">
        <v>108</v>
      </c>
      <c r="B12" s="1" t="s">
        <v>109</v>
      </c>
      <c r="C12" s="1">
        <v>11</v>
      </c>
      <c r="D12" s="1">
        <v>12</v>
      </c>
      <c r="E12" s="1">
        <v>4</v>
      </c>
      <c r="F12" s="1">
        <v>2</v>
      </c>
      <c r="G12" s="1">
        <v>5</v>
      </c>
      <c r="H12" s="1">
        <v>5.5</v>
      </c>
      <c r="I12" s="1">
        <v>8</v>
      </c>
      <c r="J12" s="1">
        <v>137.5</v>
      </c>
      <c r="K12" s="1">
        <v>0</v>
      </c>
      <c r="L12" s="1">
        <v>0</v>
      </c>
      <c r="M12" s="1">
        <v>2</v>
      </c>
      <c r="N12" s="1">
        <v>0</v>
      </c>
    </row>
    <row r="13" spans="1:14" x14ac:dyDescent="0.2">
      <c r="A13" s="1">
        <v>123</v>
      </c>
      <c r="B13" s="1" t="s">
        <v>111</v>
      </c>
      <c r="C13" s="1">
        <v>6</v>
      </c>
      <c r="D13" s="1">
        <v>11</v>
      </c>
      <c r="E13" s="1">
        <v>6</v>
      </c>
      <c r="F13" s="1">
        <v>4</v>
      </c>
      <c r="G13" s="1" t="s">
        <v>201</v>
      </c>
      <c r="H13" s="1">
        <v>3</v>
      </c>
      <c r="I13" s="1">
        <v>10</v>
      </c>
      <c r="J13" s="1">
        <v>60</v>
      </c>
      <c r="K13" s="1">
        <v>0</v>
      </c>
      <c r="L13" s="1">
        <v>0</v>
      </c>
      <c r="M13" s="1">
        <v>0</v>
      </c>
      <c r="N13" s="1">
        <v>0</v>
      </c>
    </row>
    <row r="14" spans="1:14" x14ac:dyDescent="0.2">
      <c r="A14" s="1">
        <v>135</v>
      </c>
      <c r="B14" s="1" t="s">
        <v>146</v>
      </c>
      <c r="C14" s="1">
        <v>2</v>
      </c>
      <c r="D14" s="1">
        <v>5</v>
      </c>
      <c r="E14" s="1">
        <v>2</v>
      </c>
      <c r="F14" s="1">
        <v>2</v>
      </c>
      <c r="G14" s="1" t="s">
        <v>201</v>
      </c>
      <c r="H14" s="1" t="s">
        <v>52</v>
      </c>
      <c r="I14" s="1">
        <v>4</v>
      </c>
      <c r="J14" s="1">
        <v>50</v>
      </c>
      <c r="K14" s="1">
        <v>0</v>
      </c>
      <c r="L14" s="1">
        <v>0</v>
      </c>
      <c r="M14" s="1">
        <v>0</v>
      </c>
      <c r="N14" s="1">
        <v>0</v>
      </c>
    </row>
    <row r="15" spans="1:14" x14ac:dyDescent="0.2">
      <c r="A15" s="1">
        <v>143</v>
      </c>
      <c r="B15" s="1" t="s">
        <v>121</v>
      </c>
      <c r="C15" s="1">
        <v>1</v>
      </c>
      <c r="D15" s="1">
        <v>7</v>
      </c>
      <c r="E15" s="1">
        <v>2</v>
      </c>
      <c r="F15" s="1">
        <v>1</v>
      </c>
      <c r="G15" s="1" t="s">
        <v>51</v>
      </c>
      <c r="H15" s="1">
        <v>1</v>
      </c>
      <c r="I15" s="1">
        <v>3</v>
      </c>
      <c r="J15" s="1">
        <v>33.33</v>
      </c>
      <c r="K15" s="1">
        <v>0</v>
      </c>
      <c r="L15" s="1">
        <v>0</v>
      </c>
      <c r="M15" s="1">
        <v>0</v>
      </c>
      <c r="N15" s="1">
        <v>0</v>
      </c>
    </row>
    <row r="16" spans="1:14" x14ac:dyDescent="0.2">
      <c r="A16" s="1">
        <v>144</v>
      </c>
      <c r="B16" s="1" t="s">
        <v>140</v>
      </c>
      <c r="C16" s="1">
        <v>1</v>
      </c>
      <c r="D16" s="1">
        <v>1</v>
      </c>
      <c r="E16" s="1">
        <v>1</v>
      </c>
      <c r="F16" s="1">
        <v>0</v>
      </c>
      <c r="G16" s="1">
        <v>1</v>
      </c>
      <c r="H16" s="1">
        <v>1</v>
      </c>
      <c r="I16" s="1">
        <v>3</v>
      </c>
      <c r="J16" s="1">
        <v>33.33</v>
      </c>
      <c r="K16" s="1">
        <v>0</v>
      </c>
      <c r="L16" s="1">
        <v>0</v>
      </c>
      <c r="M16" s="1">
        <v>0</v>
      </c>
      <c r="N16" s="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6C22-3C1A-40E8-881A-01A9FE675C91}">
  <dimension ref="A1:M8"/>
  <sheetViews>
    <sheetView workbookViewId="0">
      <selection activeCell="B17" sqref="B17"/>
    </sheetView>
  </sheetViews>
  <sheetFormatPr defaultRowHeight="12" x14ac:dyDescent="0.2"/>
  <cols>
    <col min="1" max="1" width="3.85546875" style="1" bestFit="1" customWidth="1"/>
    <col min="2" max="2" width="1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16</v>
      </c>
      <c r="B2" s="1" t="s">
        <v>111</v>
      </c>
      <c r="C2" s="1">
        <v>14</v>
      </c>
      <c r="D2" s="1">
        <v>11</v>
      </c>
      <c r="E2" s="1">
        <v>10</v>
      </c>
      <c r="F2" s="1">
        <v>36</v>
      </c>
      <c r="G2" s="1">
        <v>366</v>
      </c>
      <c r="H2" s="2" t="s">
        <v>131</v>
      </c>
      <c r="I2" s="1">
        <v>26.14</v>
      </c>
      <c r="J2" s="1">
        <v>10.16</v>
      </c>
      <c r="K2" s="1">
        <v>15.42</v>
      </c>
      <c r="L2" s="1">
        <v>0</v>
      </c>
      <c r="M2" s="1">
        <v>1</v>
      </c>
    </row>
    <row r="3" spans="1:13" x14ac:dyDescent="0.2">
      <c r="A3" s="1">
        <v>22</v>
      </c>
      <c r="B3" s="1" t="s">
        <v>109</v>
      </c>
      <c r="C3" s="1">
        <v>12</v>
      </c>
      <c r="D3" s="1">
        <v>12</v>
      </c>
      <c r="E3" s="1">
        <v>11</v>
      </c>
      <c r="F3" s="1">
        <v>43</v>
      </c>
      <c r="G3" s="1">
        <v>300</v>
      </c>
      <c r="H3" s="1" t="s">
        <v>368</v>
      </c>
      <c r="I3" s="1">
        <v>25</v>
      </c>
      <c r="J3" s="1">
        <v>6.97</v>
      </c>
      <c r="K3" s="1">
        <v>21.5</v>
      </c>
      <c r="L3" s="1">
        <v>0</v>
      </c>
      <c r="M3" s="1">
        <v>0</v>
      </c>
    </row>
    <row r="4" spans="1:13" x14ac:dyDescent="0.2">
      <c r="A4" s="1">
        <v>32</v>
      </c>
      <c r="B4" s="1" t="s">
        <v>114</v>
      </c>
      <c r="C4" s="1">
        <v>9</v>
      </c>
      <c r="D4" s="1">
        <v>12</v>
      </c>
      <c r="E4" s="1">
        <v>11</v>
      </c>
      <c r="F4" s="1">
        <v>31</v>
      </c>
      <c r="G4" s="1">
        <v>293</v>
      </c>
      <c r="H4" s="2" t="s">
        <v>394</v>
      </c>
      <c r="I4" s="1">
        <v>32.549999999999997</v>
      </c>
      <c r="J4" s="1">
        <v>9.4499999999999993</v>
      </c>
      <c r="K4" s="1">
        <v>20.66</v>
      </c>
      <c r="L4" s="1">
        <v>0</v>
      </c>
      <c r="M4" s="1">
        <v>0</v>
      </c>
    </row>
    <row r="5" spans="1:13" x14ac:dyDescent="0.2">
      <c r="A5" s="1">
        <v>33</v>
      </c>
      <c r="B5" s="1" t="s">
        <v>117</v>
      </c>
      <c r="C5" s="1">
        <v>9</v>
      </c>
      <c r="D5" s="1">
        <v>10</v>
      </c>
      <c r="E5" s="1">
        <v>10</v>
      </c>
      <c r="F5" s="1">
        <v>31.3</v>
      </c>
      <c r="G5" s="1">
        <v>311</v>
      </c>
      <c r="H5" s="2" t="s">
        <v>344</v>
      </c>
      <c r="I5" s="1">
        <v>34.549999999999997</v>
      </c>
      <c r="J5" s="1">
        <v>9.8699999999999992</v>
      </c>
      <c r="K5" s="1">
        <v>21</v>
      </c>
      <c r="L5" s="1">
        <v>1</v>
      </c>
      <c r="M5" s="1">
        <v>0</v>
      </c>
    </row>
    <row r="6" spans="1:13" x14ac:dyDescent="0.2">
      <c r="A6" s="1">
        <v>52</v>
      </c>
      <c r="B6" s="1" t="s">
        <v>112</v>
      </c>
      <c r="C6" s="1">
        <v>5</v>
      </c>
      <c r="D6" s="1">
        <v>12</v>
      </c>
      <c r="E6" s="1">
        <v>11</v>
      </c>
      <c r="F6" s="1">
        <v>34</v>
      </c>
      <c r="G6" s="1">
        <v>288</v>
      </c>
      <c r="H6" s="2" t="s">
        <v>395</v>
      </c>
      <c r="I6" s="1">
        <v>57.6</v>
      </c>
      <c r="J6" s="1">
        <v>8.4700000000000006</v>
      </c>
      <c r="K6" s="1">
        <v>40.799999999999997</v>
      </c>
      <c r="L6" s="1">
        <v>0</v>
      </c>
      <c r="M6" s="1">
        <v>0</v>
      </c>
    </row>
    <row r="7" spans="1:13" x14ac:dyDescent="0.2">
      <c r="A7" s="1">
        <v>66</v>
      </c>
      <c r="B7" s="1" t="s">
        <v>146</v>
      </c>
      <c r="C7" s="1">
        <v>3</v>
      </c>
      <c r="D7" s="1">
        <v>5</v>
      </c>
      <c r="E7" s="1">
        <v>4</v>
      </c>
      <c r="F7" s="1">
        <v>11</v>
      </c>
      <c r="G7" s="1">
        <v>117</v>
      </c>
      <c r="H7" s="2" t="s">
        <v>396</v>
      </c>
      <c r="I7" s="1">
        <v>39</v>
      </c>
      <c r="J7" s="1">
        <v>10.63</v>
      </c>
      <c r="K7" s="1">
        <v>22</v>
      </c>
      <c r="L7" s="1">
        <v>0</v>
      </c>
      <c r="M7" s="1">
        <v>0</v>
      </c>
    </row>
    <row r="8" spans="1:13" x14ac:dyDescent="0.2">
      <c r="A8" s="1">
        <v>75</v>
      </c>
      <c r="B8" s="1" t="s">
        <v>121</v>
      </c>
      <c r="C8" s="1">
        <v>2</v>
      </c>
      <c r="D8" s="1">
        <v>7</v>
      </c>
      <c r="E8" s="1">
        <v>7</v>
      </c>
      <c r="F8" s="1">
        <v>21</v>
      </c>
      <c r="G8" s="1">
        <v>210</v>
      </c>
      <c r="H8" s="1">
        <v>45931</v>
      </c>
      <c r="I8" s="1">
        <v>105</v>
      </c>
      <c r="J8" s="1">
        <v>10</v>
      </c>
      <c r="K8" s="1">
        <v>63</v>
      </c>
      <c r="L8" s="1">
        <v>0</v>
      </c>
      <c r="M8" s="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7689-35AA-408D-BC7D-EE0DD169BE45}">
  <sheetPr>
    <tabColor theme="9" tint="0.59999389629810485"/>
  </sheetPr>
  <dimension ref="A1:AT33"/>
  <sheetViews>
    <sheetView zoomScale="90" zoomScaleNormal="90" workbookViewId="0">
      <pane xSplit="3" topLeftCell="AE1" activePane="topRight" state="frozen"/>
      <selection activeCell="AM9" sqref="AM9"/>
      <selection pane="topRight" activeCell="AR6" sqref="AR6"/>
    </sheetView>
  </sheetViews>
  <sheetFormatPr defaultRowHeight="12" x14ac:dyDescent="0.2"/>
  <cols>
    <col min="1" max="1" width="18.570312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6"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6" x14ac:dyDescent="0.2">
      <c r="A2" s="3" t="s">
        <v>179</v>
      </c>
      <c r="B2" s="1" t="s">
        <v>152</v>
      </c>
      <c r="C2" s="4" t="s">
        <v>68</v>
      </c>
      <c r="D2" s="3" t="str">
        <f>IFERROR(VLOOKUP($A2,rr_mvp!$B:$K,COLUMN(D1)-2,FALSE),"")</f>
        <v/>
      </c>
      <c r="E2" s="1" t="str">
        <f>IFERROR(VLOOKUP($A2,rr_mvp!$B:$K,COLUMN(E1)-2,FALSE),"")</f>
        <v/>
      </c>
      <c r="F2" s="1" t="str">
        <f>IFERROR(VLOOKUP($A2,rr_mvp!$B:$K,COLUMN(F1)-2,FALSE),"")</f>
        <v/>
      </c>
      <c r="G2" s="1" t="str">
        <f>IFERROR(VLOOKUP($A2,rr_mvp!$B:$K,COLUMN(G1)-2,FALSE),"")</f>
        <v/>
      </c>
      <c r="H2" s="1" t="str">
        <f>IFERROR(VLOOKUP($A2,rr_mvp!$B:$K,COLUMN(H1)-2,FALSE),"")</f>
        <v/>
      </c>
      <c r="I2" s="1" t="str">
        <f>IFERROR(VLOOKUP($A2,rr_mvp!$B:$K,COLUMN(I1)-2,FALSE),"")</f>
        <v/>
      </c>
      <c r="J2" s="1" t="str">
        <f>IFERROR(VLOOKUP($A2,rr_mvp!$B:$K,COLUMN(J1)-2,FALSE),"")</f>
        <v/>
      </c>
      <c r="K2" s="1" t="str">
        <f>IFERROR(VLOOKUP($A2,rr_mvp!$B:$K,COLUMN(K1)-2,FALSE),"")</f>
        <v/>
      </c>
      <c r="L2" s="4" t="str">
        <f>IFERROR(VLOOKUP($A2,rr_mvp!$B:$K,COLUMN(L1)-2,FALSE),"")</f>
        <v/>
      </c>
      <c r="M2" s="3" t="str">
        <f>IFERROR(VLOOKUP($A2,rr_batting!$B:$N,COLUMN(M1)-11,FALSE),"")</f>
        <v/>
      </c>
      <c r="N2" s="1" t="str">
        <f>IFERROR(VLOOKUP($A2,rr_batting!$B:$N,COLUMN(N1)-11,FALSE),"")</f>
        <v/>
      </c>
      <c r="O2" s="1" t="str">
        <f>IFERROR(VLOOKUP($A2,rr_batting!$B:$N,COLUMN(O1)-11,FALSE),"")</f>
        <v/>
      </c>
      <c r="P2" s="1" t="str">
        <f>IFERROR(VLOOKUP($A2,rr_batting!$B:$N,COLUMN(P1)-11,FALSE),"")</f>
        <v/>
      </c>
      <c r="Q2" s="1" t="str">
        <f>IFERROR(VLOOKUP($A2,rr_batting!$B:$N,COLUMN(Q1)-11,FALSE),"")</f>
        <v/>
      </c>
      <c r="R2" s="1" t="str">
        <f>IFERROR(VLOOKUP($A2,rr_batting!$B:$N,COLUMN(R1)-11,FALSE),"")</f>
        <v/>
      </c>
      <c r="S2" s="1" t="str">
        <f>IFERROR(VLOOKUP($A2,rr_batting!$B:$N,COLUMN(S1)-11,FALSE),"")</f>
        <v/>
      </c>
      <c r="T2" s="1" t="str">
        <f>IFERROR(VLOOKUP($A2,rr_batting!$B:$N,COLUMN(T1)-11,FALSE),"")</f>
        <v/>
      </c>
      <c r="U2" s="1" t="str">
        <f>IFERROR(VLOOKUP($A2,rr_batting!$B:$N,COLUMN(U1)-11,FALSE),"")</f>
        <v/>
      </c>
      <c r="V2" s="1" t="str">
        <f>IFERROR(VLOOKUP($A2,rr_batting!$B:$N,COLUMN(V1)-11,FALSE),"")</f>
        <v/>
      </c>
      <c r="W2" s="1" t="str">
        <f>IFERROR(VLOOKUP($A2,rr_batting!$B:$N,COLUMN(W1)-11,FALSE),"")</f>
        <v/>
      </c>
      <c r="X2" s="4" t="str">
        <f>IFERROR(VLOOKUP($A2,rr_batting!$B:$N,COLUMN(X1)-11,FALSE),"")</f>
        <v/>
      </c>
      <c r="Y2" s="3" t="str">
        <f>IFERROR(VLOOKUP($A2,rr_bowling!$B:$M,COLUMN(Y1)-23,FALSE),"")</f>
        <v/>
      </c>
      <c r="Z2" s="1" t="str">
        <f>IFERROR(VLOOKUP($A2,rr_bowling!$B:$M,COLUMN(Z1)-23,FALSE),"")</f>
        <v/>
      </c>
      <c r="AA2" s="1" t="str">
        <f>IFERROR(VLOOKUP($A2,rr_bowling!$B:$M,COLUMN(AA1)-23,FALSE),"")</f>
        <v/>
      </c>
      <c r="AB2" s="1" t="str">
        <f>IFERROR(VLOOKUP($A2,rr_bowling!$B:$M,COLUMN(AB1)-23,FALSE),"")</f>
        <v/>
      </c>
      <c r="AC2" s="1" t="str">
        <f>IFERROR(VLOOKUP($A2,rr_bowling!$B:$M,COLUMN(AC1)-23,FALSE),"")</f>
        <v/>
      </c>
      <c r="AD2" s="1" t="str">
        <f>IFERROR(VLOOKUP($A2,rr_bowling!$B:$M,COLUMN(AD1)-23,FALSE),"")</f>
        <v/>
      </c>
      <c r="AE2" s="1" t="str">
        <f>IFERROR(VLOOKUP($A2,rr_bowling!$B:$M,COLUMN(AE1)-23,FALSE),"")</f>
        <v/>
      </c>
      <c r="AF2" s="1" t="str">
        <f>IFERROR(VLOOKUP($A2,rr_bowling!$B:$M,COLUMN(AF1)-23,FALSE),"")</f>
        <v/>
      </c>
      <c r="AG2" s="1" t="str">
        <f>IFERROR(VLOOKUP($A2,rr_bowling!$B:$M,COLUMN(AG1)-23,FALSE),"")</f>
        <v/>
      </c>
      <c r="AH2" s="1" t="str">
        <f>IFERROR(VLOOKUP($A2,rr_bowling!$B:$M,COLUMN(AH1)-23,FALSE),"")</f>
        <v/>
      </c>
      <c r="AI2" s="1" t="str">
        <f>IFERROR(VLOOKUP($A2,rr_bowling!$B:$M,COLUMN(AI1)-23,FALSE),"")</f>
        <v/>
      </c>
      <c r="AJ2" s="23">
        <f t="shared" ref="AJ2:AJ21" si="0">IFERROR((M2 - VALUE(SUBSTITUTE(Q2,"*","")))/(O2-1),0)</f>
        <v>0</v>
      </c>
      <c r="AK2" s="22" t="str">
        <f t="shared" ref="AK2:AK21" si="1">IFERROR(F2/E2,"")</f>
        <v/>
      </c>
      <c r="AL2" s="22" t="str">
        <f t="shared" ref="AL2:AL21" si="2">IFERROR(J2/E2,"")</f>
        <v/>
      </c>
      <c r="AM2" s="22" t="str">
        <f t="shared" ref="AM2:AM21" si="3">IFERROR(AJ2*1 + AK2*25 + AL2*15,"")</f>
        <v/>
      </c>
      <c r="AN2" s="22" t="str">
        <f t="shared" ref="AN2:AN21" si="4">IFERROR(AJ2*1 + AK2*25 + AL2*15 + IFERROR(K2/E2,"")*15,"")</f>
        <v/>
      </c>
      <c r="AO2" s="29" t="str">
        <f t="shared" ref="AO2:AO21" si="5">IFERROR(AVERAGE(RANK(AJ2,$AJ$2:$AJ$21),RANK(AK2,$AK$2:$AK$21),RANK(AL2,$AL$2:$AL$21)),"")</f>
        <v/>
      </c>
      <c r="AP2" s="19" t="str">
        <f t="shared" ref="AP2:AP21" si="6">IFERROR(RANK(AO2,$AO$2:$AO$21,1),"")</f>
        <v/>
      </c>
      <c r="AQ2" s="49">
        <f t="shared" ref="AQ2:AQ21" si="7">MAX(E2,N2,Z2)</f>
        <v>0</v>
      </c>
      <c r="AR2" s="49" t="str">
        <f t="shared" ref="AR2:AR21" si="8">A2</f>
        <v>Kunal Singh Rathore</v>
      </c>
    </row>
    <row r="3" spans="1:46" x14ac:dyDescent="0.2">
      <c r="A3" s="3" t="s">
        <v>192</v>
      </c>
      <c r="B3" s="1" t="s">
        <v>152</v>
      </c>
      <c r="C3" s="4" t="s">
        <v>69</v>
      </c>
      <c r="D3" s="3" t="str">
        <f>IFERROR(VLOOKUP($A3,rr_mvp!$B:$K,COLUMN(D2)-2,FALSE),"")</f>
        <v/>
      </c>
      <c r="E3" s="1" t="str">
        <f>IFERROR(VLOOKUP($A3,rr_mvp!$B:$K,COLUMN(E2)-2,FALSE),"")</f>
        <v/>
      </c>
      <c r="F3" s="1" t="str">
        <f>IFERROR(VLOOKUP($A3,rr_mvp!$B:$K,COLUMN(F2)-2,FALSE),"")</f>
        <v/>
      </c>
      <c r="G3" s="1" t="str">
        <f>IFERROR(VLOOKUP($A3,rr_mvp!$B:$K,COLUMN(G2)-2,FALSE),"")</f>
        <v/>
      </c>
      <c r="H3" s="1" t="str">
        <f>IFERROR(VLOOKUP($A3,rr_mvp!$B:$K,COLUMN(H2)-2,FALSE),"")</f>
        <v/>
      </c>
      <c r="I3" s="1" t="str">
        <f>IFERROR(VLOOKUP($A3,rr_mvp!$B:$K,COLUMN(I2)-2,FALSE),"")</f>
        <v/>
      </c>
      <c r="J3" s="1" t="str">
        <f>IFERROR(VLOOKUP($A3,rr_mvp!$B:$K,COLUMN(J2)-2,FALSE),"")</f>
        <v/>
      </c>
      <c r="K3" s="1" t="str">
        <f>IFERROR(VLOOKUP($A3,rr_mvp!$B:$K,COLUMN(K2)-2,FALSE),"")</f>
        <v/>
      </c>
      <c r="L3" s="4" t="str">
        <f>IFERROR(VLOOKUP($A3,rr_mvp!$B:$K,COLUMN(L2)-2,FALSE),"")</f>
        <v/>
      </c>
      <c r="M3" s="3" t="str">
        <f>IFERROR(VLOOKUP($A3,rr_batting!$B:$N,COLUMN(M2)-11,FALSE),"")</f>
        <v/>
      </c>
      <c r="N3" s="1" t="str">
        <f>IFERROR(VLOOKUP($A3,rr_batting!$B:$N,COLUMN(N2)-11,FALSE),"")</f>
        <v/>
      </c>
      <c r="O3" s="1" t="str">
        <f>IFERROR(VLOOKUP($A3,rr_batting!$B:$N,COLUMN(O2)-11,FALSE),"")</f>
        <v/>
      </c>
      <c r="P3" s="1" t="str">
        <f>IFERROR(VLOOKUP($A3,rr_batting!$B:$N,COLUMN(P2)-11,FALSE),"")</f>
        <v/>
      </c>
      <c r="Q3" s="1" t="str">
        <f>IFERROR(VLOOKUP($A3,rr_batting!$B:$N,COLUMN(Q2)-11,FALSE),"")</f>
        <v/>
      </c>
      <c r="R3" s="1" t="str">
        <f>IFERROR(VLOOKUP($A3,rr_batting!$B:$N,COLUMN(R2)-11,FALSE),"")</f>
        <v/>
      </c>
      <c r="S3" s="1" t="str">
        <f>IFERROR(VLOOKUP($A3,rr_batting!$B:$N,COLUMN(S2)-11,FALSE),"")</f>
        <v/>
      </c>
      <c r="T3" s="1" t="str">
        <f>IFERROR(VLOOKUP($A3,rr_batting!$B:$N,COLUMN(T2)-11,FALSE),"")</f>
        <v/>
      </c>
      <c r="U3" s="1" t="str">
        <f>IFERROR(VLOOKUP($A3,rr_batting!$B:$N,COLUMN(U2)-11,FALSE),"")</f>
        <v/>
      </c>
      <c r="V3" s="1" t="str">
        <f>IFERROR(VLOOKUP($A3,rr_batting!$B:$N,COLUMN(V2)-11,FALSE),"")</f>
        <v/>
      </c>
      <c r="W3" s="1" t="str">
        <f>IFERROR(VLOOKUP($A3,rr_batting!$B:$N,COLUMN(W2)-11,FALSE),"")</f>
        <v/>
      </c>
      <c r="X3" s="4" t="str">
        <f>IFERROR(VLOOKUP($A3,rr_batting!$B:$N,COLUMN(X2)-11,FALSE),"")</f>
        <v/>
      </c>
      <c r="Y3" s="3" t="str">
        <f>IFERROR(VLOOKUP($A3,rr_bowling!$B:$M,COLUMN(Y2)-23,FALSE),"")</f>
        <v/>
      </c>
      <c r="Z3" s="1" t="str">
        <f>IFERROR(VLOOKUP($A3,rr_bowling!$B:$M,COLUMN(Z2)-23,FALSE),"")</f>
        <v/>
      </c>
      <c r="AA3" s="1" t="str">
        <f>IFERROR(VLOOKUP($A3,rr_bowling!$B:$M,COLUMN(AA2)-23,FALSE),"")</f>
        <v/>
      </c>
      <c r="AB3" s="1" t="str">
        <f>IFERROR(VLOOKUP($A3,rr_bowling!$B:$M,COLUMN(AB2)-23,FALSE),"")</f>
        <v/>
      </c>
      <c r="AC3" s="1" t="str">
        <f>IFERROR(VLOOKUP($A3,rr_bowling!$B:$M,COLUMN(AC2)-23,FALSE),"")</f>
        <v/>
      </c>
      <c r="AD3" s="1" t="str">
        <f>IFERROR(VLOOKUP($A3,rr_bowling!$B:$M,COLUMN(AD2)-23,FALSE),"")</f>
        <v/>
      </c>
      <c r="AE3" s="1" t="str">
        <f>IFERROR(VLOOKUP($A3,rr_bowling!$B:$M,COLUMN(AE2)-23,FALSE),"")</f>
        <v/>
      </c>
      <c r="AF3" s="1" t="str">
        <f>IFERROR(VLOOKUP($A3,rr_bowling!$B:$M,COLUMN(AF2)-23,FALSE),"")</f>
        <v/>
      </c>
      <c r="AG3" s="1" t="str">
        <f>IFERROR(VLOOKUP($A3,rr_bowling!$B:$M,COLUMN(AG2)-23,FALSE),"")</f>
        <v/>
      </c>
      <c r="AH3" s="1" t="str">
        <f>IFERROR(VLOOKUP($A3,rr_bowling!$B:$M,COLUMN(AH2)-23,FALSE),"")</f>
        <v/>
      </c>
      <c r="AI3" s="1" t="str">
        <f>IFERROR(VLOOKUP($A3,rr_bowling!$B:$M,COLUMN(AI2)-23,FALSE),"")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Ashok Sharma</v>
      </c>
    </row>
    <row r="4" spans="1:46" x14ac:dyDescent="0.2">
      <c r="A4" s="3" t="s">
        <v>151</v>
      </c>
      <c r="B4" s="1" t="s">
        <v>152</v>
      </c>
      <c r="C4" s="4" t="s">
        <v>70</v>
      </c>
      <c r="D4" s="3">
        <f>IFERROR(VLOOKUP($A4,rr_mvp!$B:$K,COLUMN(D3)-2,FALSE),"")</f>
        <v>251</v>
      </c>
      <c r="E4" s="1">
        <f>IFERROR(VLOOKUP($A4,rr_mvp!$B:$K,COLUMN(E3)-2,FALSE),"")</f>
        <v>13</v>
      </c>
      <c r="F4" s="1">
        <f>IFERROR(VLOOKUP($A4,rr_mvp!$B:$K,COLUMN(F3)-2,FALSE),"")</f>
        <v>0</v>
      </c>
      <c r="G4" s="1">
        <f>IFERROR(VLOOKUP($A4,rr_mvp!$B:$K,COLUMN(G3)-2,FALSE),"")</f>
        <v>0</v>
      </c>
      <c r="H4" s="1">
        <f>IFERROR(VLOOKUP($A4,rr_mvp!$B:$K,COLUMN(H3)-2,FALSE),"")</f>
        <v>55</v>
      </c>
      <c r="I4" s="1">
        <f>IFERROR(VLOOKUP($A4,rr_mvp!$B:$K,COLUMN(I3)-2,FALSE),"")</f>
        <v>26</v>
      </c>
      <c r="J4" s="1">
        <f>IFERROR(VLOOKUP($A4,rr_mvp!$B:$K,COLUMN(J3)-2,FALSE),"")</f>
        <v>9</v>
      </c>
      <c r="K4" s="1">
        <f>IFERROR(VLOOKUP($A4,rr_mvp!$B:$K,COLUMN(K3)-2,FALSE),"")</f>
        <v>0</v>
      </c>
      <c r="L4" s="4">
        <f>IFERROR(VLOOKUP($A4,rr_mvp!$B:$K,COLUMN(L3)-2,FALSE),"")</f>
        <v>0</v>
      </c>
      <c r="M4" s="3">
        <f>IFERROR(VLOOKUP($A4,rr_batting!$B:$N,COLUMN(M3)-11,FALSE),"")</f>
        <v>523</v>
      </c>
      <c r="N4" s="1">
        <f>IFERROR(VLOOKUP($A4,rr_batting!$B:$N,COLUMN(N3)-11,FALSE),"")</f>
        <v>13</v>
      </c>
      <c r="O4" s="1">
        <f>IFERROR(VLOOKUP($A4,rr_batting!$B:$N,COLUMN(O3)-11,FALSE),"")</f>
        <v>13</v>
      </c>
      <c r="P4" s="1">
        <f>IFERROR(VLOOKUP($A4,rr_batting!$B:$N,COLUMN(P3)-11,FALSE),"")</f>
        <v>1</v>
      </c>
      <c r="Q4" s="1">
        <f>IFERROR(VLOOKUP($A4,rr_batting!$B:$N,COLUMN(Q3)-11,FALSE),"")</f>
        <v>75</v>
      </c>
      <c r="R4" s="1">
        <f>IFERROR(VLOOKUP($A4,rr_batting!$B:$N,COLUMN(R3)-11,FALSE),"")</f>
        <v>43.58</v>
      </c>
      <c r="S4" s="1">
        <f>IFERROR(VLOOKUP($A4,rr_batting!$B:$N,COLUMN(S3)-11,FALSE),"")</f>
        <v>331</v>
      </c>
      <c r="T4" s="1">
        <f>IFERROR(VLOOKUP($A4,rr_batting!$B:$N,COLUMN(T3)-11,FALSE),"")</f>
        <v>158</v>
      </c>
      <c r="U4" s="1">
        <f>IFERROR(VLOOKUP($A4,rr_batting!$B:$N,COLUMN(U3)-11,FALSE),"")</f>
        <v>0</v>
      </c>
      <c r="V4" s="1">
        <f>IFERROR(VLOOKUP($A4,rr_batting!$B:$N,COLUMN(V3)-11,FALSE),"")</f>
        <v>6</v>
      </c>
      <c r="W4" s="1">
        <f>IFERROR(VLOOKUP($A4,rr_batting!$B:$N,COLUMN(W3)-11,FALSE),"")</f>
        <v>55</v>
      </c>
      <c r="X4" s="4">
        <f>IFERROR(VLOOKUP($A4,rr_batting!$B:$N,COLUMN(X3)-11,FALSE),"")</f>
        <v>26</v>
      </c>
      <c r="Y4" s="3" t="str">
        <f>IFERROR(VLOOKUP($A4,rr_bowling!$B:$M,COLUMN(Y3)-23,FALSE),"")</f>
        <v/>
      </c>
      <c r="Z4" s="1" t="str">
        <f>IFERROR(VLOOKUP($A4,rr_bowling!$B:$M,COLUMN(Z3)-23,FALSE),"")</f>
        <v/>
      </c>
      <c r="AA4" s="1" t="str">
        <f>IFERROR(VLOOKUP($A4,rr_bowling!$B:$M,COLUMN(AA3)-23,FALSE),"")</f>
        <v/>
      </c>
      <c r="AB4" s="1" t="str">
        <f>IFERROR(VLOOKUP($A4,rr_bowling!$B:$M,COLUMN(AB3)-23,FALSE),"")</f>
        <v/>
      </c>
      <c r="AC4" s="1" t="str">
        <f>IFERROR(VLOOKUP($A4,rr_bowling!$B:$M,COLUMN(AC3)-23,FALSE),"")</f>
        <v/>
      </c>
      <c r="AD4" s="1" t="str">
        <f>IFERROR(VLOOKUP($A4,rr_bowling!$B:$M,COLUMN(AD3)-23,FALSE),"")</f>
        <v/>
      </c>
      <c r="AE4" s="1" t="str">
        <f>IFERROR(VLOOKUP($A4,rr_bowling!$B:$M,COLUMN(AE3)-23,FALSE),"")</f>
        <v/>
      </c>
      <c r="AF4" s="1" t="str">
        <f>IFERROR(VLOOKUP($A4,rr_bowling!$B:$M,COLUMN(AF3)-23,FALSE),"")</f>
        <v/>
      </c>
      <c r="AG4" s="1" t="str">
        <f>IFERROR(VLOOKUP($A4,rr_bowling!$B:$M,COLUMN(AG3)-23,FALSE),"")</f>
        <v/>
      </c>
      <c r="AH4" s="1" t="str">
        <f>IFERROR(VLOOKUP($A4,rr_bowling!$B:$M,COLUMN(AH3)-23,FALSE),"")</f>
        <v/>
      </c>
      <c r="AI4" s="1" t="str">
        <f>IFERROR(VLOOKUP($A4,rr_bowling!$B:$M,COLUMN(AI3)-23,FALSE),"")</f>
        <v/>
      </c>
      <c r="AJ4" s="23">
        <f t="shared" si="0"/>
        <v>37.333333333333336</v>
      </c>
      <c r="AK4" s="22">
        <f t="shared" si="1"/>
        <v>0</v>
      </c>
      <c r="AL4" s="22">
        <f t="shared" si="2"/>
        <v>0.69230769230769229</v>
      </c>
      <c r="AM4" s="22">
        <f t="shared" si="3"/>
        <v>47.717948717948723</v>
      </c>
      <c r="AN4" s="22">
        <f t="shared" si="4"/>
        <v>47.717948717948723</v>
      </c>
      <c r="AO4" s="29">
        <f t="shared" si="5"/>
        <v>4.666666666666667</v>
      </c>
      <c r="AP4" s="20">
        <f t="shared" si="6"/>
        <v>1</v>
      </c>
      <c r="AQ4" s="49">
        <f t="shared" si="7"/>
        <v>13</v>
      </c>
      <c r="AR4" s="49" t="str">
        <f t="shared" si="8"/>
        <v>Yashasvi Jaiswal</v>
      </c>
      <c r="AS4" s="1" t="s">
        <v>213</v>
      </c>
    </row>
    <row r="5" spans="1:46" x14ac:dyDescent="0.2">
      <c r="A5" s="3" t="s">
        <v>160</v>
      </c>
      <c r="B5" s="1" t="s">
        <v>152</v>
      </c>
      <c r="C5" s="4" t="s">
        <v>70</v>
      </c>
      <c r="D5" s="3">
        <f>IFERROR(VLOOKUP($A5,rr_mvp!$B:$K,COLUMN(D4)-2,FALSE),"")</f>
        <v>218.5</v>
      </c>
      <c r="E5" s="1">
        <f>IFERROR(VLOOKUP($A5,rr_mvp!$B:$K,COLUMN(E4)-2,FALSE),"")</f>
        <v>13</v>
      </c>
      <c r="F5" s="1">
        <f>IFERROR(VLOOKUP($A5,rr_mvp!$B:$K,COLUMN(F4)-2,FALSE),"")</f>
        <v>3</v>
      </c>
      <c r="G5" s="1">
        <f>IFERROR(VLOOKUP($A5,rr_mvp!$B:$K,COLUMN(G4)-2,FALSE),"")</f>
        <v>27</v>
      </c>
      <c r="H5" s="1">
        <f>IFERROR(VLOOKUP($A5,rr_mvp!$B:$K,COLUMN(H4)-2,FALSE),"")</f>
        <v>27</v>
      </c>
      <c r="I5" s="1">
        <f>IFERROR(VLOOKUP($A5,rr_mvp!$B:$K,COLUMN(I4)-2,FALSE),"")</f>
        <v>27</v>
      </c>
      <c r="J5" s="1">
        <f>IFERROR(VLOOKUP($A5,rr_mvp!$B:$K,COLUMN(J4)-2,FALSE),"")</f>
        <v>7</v>
      </c>
      <c r="K5" s="1">
        <f>IFERROR(VLOOKUP($A5,rr_mvp!$B:$K,COLUMN(K4)-2,FALSE),"")</f>
        <v>1.5</v>
      </c>
      <c r="L5" s="4">
        <f>IFERROR(VLOOKUP($A5,rr_mvp!$B:$K,COLUMN(L4)-2,FALSE),"")</f>
        <v>0</v>
      </c>
      <c r="M5" s="3">
        <f>IFERROR(VLOOKUP($A5,rr_batting!$B:$N,COLUMN(M4)-11,FALSE),"")</f>
        <v>390</v>
      </c>
      <c r="N5" s="1">
        <f>IFERROR(VLOOKUP($A5,rr_batting!$B:$N,COLUMN(N4)-11,FALSE),"")</f>
        <v>13</v>
      </c>
      <c r="O5" s="1">
        <f>IFERROR(VLOOKUP($A5,rr_batting!$B:$N,COLUMN(O4)-11,FALSE),"")</f>
        <v>13</v>
      </c>
      <c r="P5" s="1">
        <f>IFERROR(VLOOKUP($A5,rr_batting!$B:$N,COLUMN(P4)-11,FALSE),"")</f>
        <v>2</v>
      </c>
      <c r="Q5" s="1">
        <f>IFERROR(VLOOKUP($A5,rr_batting!$B:$N,COLUMN(Q4)-11,FALSE),"")</f>
        <v>95</v>
      </c>
      <c r="R5" s="1">
        <f>IFERROR(VLOOKUP($A5,rr_batting!$B:$N,COLUMN(R4)-11,FALSE),"")</f>
        <v>35.450000000000003</v>
      </c>
      <c r="S5" s="1">
        <f>IFERROR(VLOOKUP($A5,rr_batting!$B:$N,COLUMN(S4)-11,FALSE),"")</f>
        <v>232</v>
      </c>
      <c r="T5" s="1">
        <f>IFERROR(VLOOKUP($A5,rr_batting!$B:$N,COLUMN(T4)-11,FALSE),"")</f>
        <v>168.1</v>
      </c>
      <c r="U5" s="1">
        <f>IFERROR(VLOOKUP($A5,rr_batting!$B:$N,COLUMN(U4)-11,FALSE),"")</f>
        <v>0</v>
      </c>
      <c r="V5" s="1">
        <f>IFERROR(VLOOKUP($A5,rr_batting!$B:$N,COLUMN(V4)-11,FALSE),"")</f>
        <v>1</v>
      </c>
      <c r="W5" s="1">
        <f>IFERROR(VLOOKUP($A5,rr_batting!$B:$N,COLUMN(W4)-11,FALSE),"")</f>
        <v>27</v>
      </c>
      <c r="X5" s="4">
        <f>IFERROR(VLOOKUP($A5,rr_batting!$B:$N,COLUMN(X4)-11,FALSE),"")</f>
        <v>27</v>
      </c>
      <c r="Y5" s="3">
        <f>IFERROR(VLOOKUP($A5,rr_bowling!$B:$M,COLUMN(Y4)-23,FALSE),"")</f>
        <v>3</v>
      </c>
      <c r="Z5" s="1">
        <f>IFERROR(VLOOKUP($A5,rr_bowling!$B:$M,COLUMN(Z4)-23,FALSE),"")</f>
        <v>13</v>
      </c>
      <c r="AA5" s="1">
        <f>IFERROR(VLOOKUP($A5,rr_bowling!$B:$M,COLUMN(AA4)-23,FALSE),"")</f>
        <v>8</v>
      </c>
      <c r="AB5" s="1">
        <f>IFERROR(VLOOKUP($A5,rr_bowling!$B:$M,COLUMN(AB4)-23,FALSE),"")</f>
        <v>18</v>
      </c>
      <c r="AC5" s="1">
        <f>IFERROR(VLOOKUP($A5,rr_bowling!$B:$M,COLUMN(AC4)-23,FALSE),"")</f>
        <v>144</v>
      </c>
      <c r="AD5" s="1">
        <f>IFERROR(VLOOKUP($A5,rr_bowling!$B:$M,COLUMN(AD4)-23,FALSE),"")</f>
        <v>45992</v>
      </c>
      <c r="AE5" s="1">
        <f>IFERROR(VLOOKUP($A5,rr_bowling!$B:$M,COLUMN(AE4)-23,FALSE),"")</f>
        <v>48</v>
      </c>
      <c r="AF5" s="1">
        <f>IFERROR(VLOOKUP($A5,rr_bowling!$B:$M,COLUMN(AF4)-23,FALSE),"")</f>
        <v>8</v>
      </c>
      <c r="AG5" s="1">
        <f>IFERROR(VLOOKUP($A5,rr_bowling!$B:$M,COLUMN(AG4)-23,FALSE),"")</f>
        <v>36</v>
      </c>
      <c r="AH5" s="1">
        <f>IFERROR(VLOOKUP($A5,rr_bowling!$B:$M,COLUMN(AH4)-23,FALSE),"")</f>
        <v>0</v>
      </c>
      <c r="AI5" s="1">
        <f>IFERROR(VLOOKUP($A5,rr_bowling!$B:$M,COLUMN(AI4)-23,FALSE),"")</f>
        <v>0</v>
      </c>
      <c r="AJ5" s="23">
        <f t="shared" si="0"/>
        <v>24.583333333333332</v>
      </c>
      <c r="AK5" s="22">
        <f t="shared" si="1"/>
        <v>0.23076923076923078</v>
      </c>
      <c r="AL5" s="22">
        <f t="shared" si="2"/>
        <v>0.53846153846153844</v>
      </c>
      <c r="AM5" s="22">
        <f t="shared" si="3"/>
        <v>38.429487179487182</v>
      </c>
      <c r="AN5" s="22">
        <f t="shared" si="4"/>
        <v>40.160256410256416</v>
      </c>
      <c r="AO5" s="29">
        <f t="shared" si="5"/>
        <v>5.333333333333333</v>
      </c>
      <c r="AP5" s="20">
        <f t="shared" si="6"/>
        <v>2</v>
      </c>
      <c r="AQ5" s="49">
        <f t="shared" si="7"/>
        <v>13</v>
      </c>
      <c r="AR5" s="49" t="str">
        <f t="shared" si="8"/>
        <v>Riyan Parag</v>
      </c>
      <c r="AS5" s="1" t="s">
        <v>213</v>
      </c>
    </row>
    <row r="6" spans="1:46" x14ac:dyDescent="0.2">
      <c r="A6" s="3" t="s">
        <v>153</v>
      </c>
      <c r="B6" s="1" t="s">
        <v>152</v>
      </c>
      <c r="C6" s="4" t="s">
        <v>68</v>
      </c>
      <c r="D6" s="3">
        <f>IFERROR(VLOOKUP($A6,rr_mvp!$B:$K,COLUMN(D5)-2,FALSE),"")</f>
        <v>111</v>
      </c>
      <c r="E6" s="1">
        <f>IFERROR(VLOOKUP($A6,rr_mvp!$B:$K,COLUMN(E5)-2,FALSE),"")</f>
        <v>8</v>
      </c>
      <c r="F6" s="1">
        <f>IFERROR(VLOOKUP($A6,rr_mvp!$B:$K,COLUMN(F5)-2,FALSE),"")</f>
        <v>0</v>
      </c>
      <c r="G6" s="1">
        <f>IFERROR(VLOOKUP($A6,rr_mvp!$B:$K,COLUMN(G5)-2,FALSE),"")</f>
        <v>0</v>
      </c>
      <c r="H6" s="1">
        <f>IFERROR(VLOOKUP($A6,rr_mvp!$B:$K,COLUMN(H5)-2,FALSE),"")</f>
        <v>24</v>
      </c>
      <c r="I6" s="1">
        <f>IFERROR(VLOOKUP($A6,rr_mvp!$B:$K,COLUMN(I5)-2,FALSE),"")</f>
        <v>11</v>
      </c>
      <c r="J6" s="1">
        <f>IFERROR(VLOOKUP($A6,rr_mvp!$B:$K,COLUMN(J5)-2,FALSE),"")</f>
        <v>4</v>
      </c>
      <c r="K6" s="1">
        <f>IFERROR(VLOOKUP($A6,rr_mvp!$B:$K,COLUMN(K5)-2,FALSE),"")</f>
        <v>0</v>
      </c>
      <c r="L6" s="4">
        <f>IFERROR(VLOOKUP($A6,rr_mvp!$B:$K,COLUMN(L5)-2,FALSE),"")</f>
        <v>1</v>
      </c>
      <c r="M6" s="3">
        <f>IFERROR(VLOOKUP($A6,rr_batting!$B:$N,COLUMN(M5)-11,FALSE),"")</f>
        <v>244</v>
      </c>
      <c r="N6" s="1">
        <f>IFERROR(VLOOKUP($A6,rr_batting!$B:$N,COLUMN(N5)-11,FALSE),"")</f>
        <v>8</v>
      </c>
      <c r="O6" s="1">
        <f>IFERROR(VLOOKUP($A6,rr_batting!$B:$N,COLUMN(O5)-11,FALSE),"")</f>
        <v>8</v>
      </c>
      <c r="P6" s="1">
        <f>IFERROR(VLOOKUP($A6,rr_batting!$B:$N,COLUMN(P5)-11,FALSE),"")</f>
        <v>1</v>
      </c>
      <c r="Q6" s="1">
        <f>IFERROR(VLOOKUP($A6,rr_batting!$B:$N,COLUMN(Q5)-11,FALSE),"")</f>
        <v>66</v>
      </c>
      <c r="R6" s="1">
        <f>IFERROR(VLOOKUP($A6,rr_batting!$B:$N,COLUMN(R5)-11,FALSE),"")</f>
        <v>34.86</v>
      </c>
      <c r="S6" s="1">
        <f>IFERROR(VLOOKUP($A6,rr_batting!$B:$N,COLUMN(S5)-11,FALSE),"")</f>
        <v>172</v>
      </c>
      <c r="T6" s="1">
        <f>IFERROR(VLOOKUP($A6,rr_batting!$B:$N,COLUMN(T5)-11,FALSE),"")</f>
        <v>141.86000000000001</v>
      </c>
      <c r="U6" s="1">
        <f>IFERROR(VLOOKUP($A6,rr_batting!$B:$N,COLUMN(U5)-11,FALSE),"")</f>
        <v>0</v>
      </c>
      <c r="V6" s="1">
        <f>IFERROR(VLOOKUP($A6,rr_batting!$B:$N,COLUMN(V5)-11,FALSE),"")</f>
        <v>1</v>
      </c>
      <c r="W6" s="1">
        <f>IFERROR(VLOOKUP($A6,rr_batting!$B:$N,COLUMN(W5)-11,FALSE),"")</f>
        <v>24</v>
      </c>
      <c r="X6" s="4">
        <f>IFERROR(VLOOKUP($A6,rr_batting!$B:$N,COLUMN(X5)-11,FALSE),"")</f>
        <v>11</v>
      </c>
      <c r="Y6" s="3" t="str">
        <f>IFERROR(VLOOKUP($A6,rr_bowling!$B:$M,COLUMN(Y5)-23,FALSE),"")</f>
        <v/>
      </c>
      <c r="Z6" s="1" t="str">
        <f>IFERROR(VLOOKUP($A6,rr_bowling!$B:$M,COLUMN(Z5)-23,FALSE),"")</f>
        <v/>
      </c>
      <c r="AA6" s="1" t="str">
        <f>IFERROR(VLOOKUP($A6,rr_bowling!$B:$M,COLUMN(AA5)-23,FALSE),"")</f>
        <v/>
      </c>
      <c r="AB6" s="1" t="str">
        <f>IFERROR(VLOOKUP($A6,rr_bowling!$B:$M,COLUMN(AB5)-23,FALSE),"")</f>
        <v/>
      </c>
      <c r="AC6" s="1" t="str">
        <f>IFERROR(VLOOKUP($A6,rr_bowling!$B:$M,COLUMN(AC5)-23,FALSE),"")</f>
        <v/>
      </c>
      <c r="AD6" s="1" t="str">
        <f>IFERROR(VLOOKUP($A6,rr_bowling!$B:$M,COLUMN(AD5)-23,FALSE),"")</f>
        <v/>
      </c>
      <c r="AE6" s="1" t="str">
        <f>IFERROR(VLOOKUP($A6,rr_bowling!$B:$M,COLUMN(AE5)-23,FALSE),"")</f>
        <v/>
      </c>
      <c r="AF6" s="1" t="str">
        <f>IFERROR(VLOOKUP($A6,rr_bowling!$B:$M,COLUMN(AF5)-23,FALSE),"")</f>
        <v/>
      </c>
      <c r="AG6" s="1" t="str">
        <f>IFERROR(VLOOKUP($A6,rr_bowling!$B:$M,COLUMN(AG5)-23,FALSE),"")</f>
        <v/>
      </c>
      <c r="AH6" s="1" t="str">
        <f>IFERROR(VLOOKUP($A6,rr_bowling!$B:$M,COLUMN(AH5)-23,FALSE),"")</f>
        <v/>
      </c>
      <c r="AI6" s="1" t="str">
        <f>IFERROR(VLOOKUP($A6,rr_bowling!$B:$M,COLUMN(AI5)-23,FALSE),"")</f>
        <v/>
      </c>
      <c r="AJ6" s="23">
        <f t="shared" si="0"/>
        <v>25.428571428571427</v>
      </c>
      <c r="AK6" s="22">
        <f t="shared" si="1"/>
        <v>0</v>
      </c>
      <c r="AL6" s="22">
        <f t="shared" si="2"/>
        <v>0.5</v>
      </c>
      <c r="AM6" s="22">
        <f t="shared" si="3"/>
        <v>32.928571428571431</v>
      </c>
      <c r="AN6" s="22">
        <f t="shared" si="4"/>
        <v>32.928571428571431</v>
      </c>
      <c r="AO6" s="29">
        <f t="shared" si="5"/>
        <v>5.666666666666667</v>
      </c>
      <c r="AP6" s="20">
        <f t="shared" si="6"/>
        <v>3</v>
      </c>
      <c r="AQ6" s="49">
        <f t="shared" si="7"/>
        <v>8</v>
      </c>
      <c r="AR6" s="49" t="str">
        <f t="shared" si="8"/>
        <v>Sanju Samson</v>
      </c>
      <c r="AS6" s="1" t="s">
        <v>214</v>
      </c>
    </row>
    <row r="7" spans="1:46" x14ac:dyDescent="0.2">
      <c r="A7" s="3" t="s">
        <v>161</v>
      </c>
      <c r="B7" s="1" t="s">
        <v>152</v>
      </c>
      <c r="C7" s="4" t="s">
        <v>68</v>
      </c>
      <c r="D7" s="3">
        <f>IFERROR(VLOOKUP($A7,rr_mvp!$B:$K,COLUMN(D6)-2,FALSE),"")</f>
        <v>106.5</v>
      </c>
      <c r="E7" s="1">
        <f>IFERROR(VLOOKUP($A7,rr_mvp!$B:$K,COLUMN(E6)-2,FALSE),"")</f>
        <v>13</v>
      </c>
      <c r="F7" s="1">
        <f>IFERROR(VLOOKUP($A7,rr_mvp!$B:$K,COLUMN(F6)-2,FALSE),"")</f>
        <v>0</v>
      </c>
      <c r="G7" s="1">
        <f>IFERROR(VLOOKUP($A7,rr_mvp!$B:$K,COLUMN(G6)-2,FALSE),"")</f>
        <v>0</v>
      </c>
      <c r="H7" s="1">
        <f>IFERROR(VLOOKUP($A7,rr_mvp!$B:$K,COLUMN(H6)-2,FALSE),"")</f>
        <v>16</v>
      </c>
      <c r="I7" s="1">
        <f>IFERROR(VLOOKUP($A7,rr_mvp!$B:$K,COLUMN(I6)-2,FALSE),"")</f>
        <v>10</v>
      </c>
      <c r="J7" s="1">
        <f>IFERROR(VLOOKUP($A7,rr_mvp!$B:$K,COLUMN(J6)-2,FALSE),"")</f>
        <v>12</v>
      </c>
      <c r="K7" s="1">
        <f>IFERROR(VLOOKUP($A7,rr_mvp!$B:$K,COLUMN(K6)-2,FALSE),"")</f>
        <v>1.5</v>
      </c>
      <c r="L7" s="4">
        <f>IFERROR(VLOOKUP($A7,rr_mvp!$B:$K,COLUMN(L6)-2,FALSE),"")</f>
        <v>0</v>
      </c>
      <c r="M7" s="3">
        <f>IFERROR(VLOOKUP($A7,rr_batting!$B:$N,COLUMN(M6)-11,FALSE),"")</f>
        <v>227</v>
      </c>
      <c r="N7" s="1">
        <f>IFERROR(VLOOKUP($A7,rr_batting!$B:$N,COLUMN(N6)-11,FALSE),"")</f>
        <v>13</v>
      </c>
      <c r="O7" s="1">
        <f>IFERROR(VLOOKUP($A7,rr_batting!$B:$N,COLUMN(O6)-11,FALSE),"")</f>
        <v>12</v>
      </c>
      <c r="P7" s="1">
        <f>IFERROR(VLOOKUP($A7,rr_batting!$B:$N,COLUMN(P6)-11,FALSE),"")</f>
        <v>1</v>
      </c>
      <c r="Q7" s="1">
        <f>IFERROR(VLOOKUP($A7,rr_batting!$B:$N,COLUMN(Q6)-11,FALSE),"")</f>
        <v>52</v>
      </c>
      <c r="R7" s="1">
        <f>IFERROR(VLOOKUP($A7,rr_batting!$B:$N,COLUMN(R6)-11,FALSE),"")</f>
        <v>20.64</v>
      </c>
      <c r="S7" s="1">
        <f>IFERROR(VLOOKUP($A7,rr_batting!$B:$N,COLUMN(S6)-11,FALSE),"")</f>
        <v>159</v>
      </c>
      <c r="T7" s="1">
        <f>IFERROR(VLOOKUP($A7,rr_batting!$B:$N,COLUMN(T6)-11,FALSE),"")</f>
        <v>142.76</v>
      </c>
      <c r="U7" s="1">
        <f>IFERROR(VLOOKUP($A7,rr_batting!$B:$N,COLUMN(U6)-11,FALSE),"")</f>
        <v>0</v>
      </c>
      <c r="V7" s="1">
        <f>IFERROR(VLOOKUP($A7,rr_batting!$B:$N,COLUMN(V6)-11,FALSE),"")</f>
        <v>1</v>
      </c>
      <c r="W7" s="1">
        <f>IFERROR(VLOOKUP($A7,rr_batting!$B:$N,COLUMN(W6)-11,FALSE),"")</f>
        <v>16</v>
      </c>
      <c r="X7" s="4">
        <f>IFERROR(VLOOKUP($A7,rr_batting!$B:$N,COLUMN(X6)-11,FALSE),"")</f>
        <v>10</v>
      </c>
      <c r="Y7" s="3" t="str">
        <f>IFERROR(VLOOKUP($A7,rr_bowling!$B:$M,COLUMN(Y6)-23,FALSE),"")</f>
        <v/>
      </c>
      <c r="Z7" s="1" t="str">
        <f>IFERROR(VLOOKUP($A7,rr_bowling!$B:$M,COLUMN(Z6)-23,FALSE),"")</f>
        <v/>
      </c>
      <c r="AA7" s="1" t="str">
        <f>IFERROR(VLOOKUP($A7,rr_bowling!$B:$M,COLUMN(AA6)-23,FALSE),"")</f>
        <v/>
      </c>
      <c r="AB7" s="1" t="str">
        <f>IFERROR(VLOOKUP($A7,rr_bowling!$B:$M,COLUMN(AB6)-23,FALSE),"")</f>
        <v/>
      </c>
      <c r="AC7" s="1" t="str">
        <f>IFERROR(VLOOKUP($A7,rr_bowling!$B:$M,COLUMN(AC6)-23,FALSE),"")</f>
        <v/>
      </c>
      <c r="AD7" s="1" t="str">
        <f>IFERROR(VLOOKUP($A7,rr_bowling!$B:$M,COLUMN(AD6)-23,FALSE),"")</f>
        <v/>
      </c>
      <c r="AE7" s="1" t="str">
        <f>IFERROR(VLOOKUP($A7,rr_bowling!$B:$M,COLUMN(AE6)-23,FALSE),"")</f>
        <v/>
      </c>
      <c r="AF7" s="1" t="str">
        <f>IFERROR(VLOOKUP($A7,rr_bowling!$B:$M,COLUMN(AF6)-23,FALSE),"")</f>
        <v/>
      </c>
      <c r="AG7" s="1" t="str">
        <f>IFERROR(VLOOKUP($A7,rr_bowling!$B:$M,COLUMN(AG6)-23,FALSE),"")</f>
        <v/>
      </c>
      <c r="AH7" s="1" t="str">
        <f>IFERROR(VLOOKUP($A7,rr_bowling!$B:$M,COLUMN(AH6)-23,FALSE),"")</f>
        <v/>
      </c>
      <c r="AI7" s="1" t="str">
        <f>IFERROR(VLOOKUP($A7,rr_bowling!$B:$M,COLUMN(AI6)-23,FALSE),"")</f>
        <v/>
      </c>
      <c r="AJ7" s="23">
        <f t="shared" si="0"/>
        <v>15.909090909090908</v>
      </c>
      <c r="AK7" s="22">
        <f t="shared" si="1"/>
        <v>0</v>
      </c>
      <c r="AL7" s="22">
        <f t="shared" si="2"/>
        <v>0.92307692307692313</v>
      </c>
      <c r="AM7" s="22">
        <f t="shared" si="3"/>
        <v>29.755244755244753</v>
      </c>
      <c r="AN7" s="22">
        <f t="shared" si="4"/>
        <v>31.486013986013983</v>
      </c>
      <c r="AO7" s="29">
        <f t="shared" si="5"/>
        <v>6</v>
      </c>
      <c r="AP7" s="20">
        <f t="shared" si="6"/>
        <v>4</v>
      </c>
      <c r="AQ7" s="49">
        <f t="shared" si="7"/>
        <v>13</v>
      </c>
      <c r="AR7" s="49" t="str">
        <f t="shared" si="8"/>
        <v>Shimron Hetmyer</v>
      </c>
    </row>
    <row r="8" spans="1:46" x14ac:dyDescent="0.2">
      <c r="A8" s="3" t="s">
        <v>194</v>
      </c>
      <c r="B8" s="1" t="s">
        <v>152</v>
      </c>
      <c r="C8" s="4" t="s">
        <v>69</v>
      </c>
      <c r="D8" s="3">
        <f>IFERROR(VLOOKUP($A8,rr_mvp!$B:$K,COLUMN(D7)-2,FALSE),"")</f>
        <v>172.5</v>
      </c>
      <c r="E8" s="1">
        <f>IFERROR(VLOOKUP($A8,rr_mvp!$B:$K,COLUMN(E7)-2,FALSE),"")</f>
        <v>12</v>
      </c>
      <c r="F8" s="1">
        <f>IFERROR(VLOOKUP($A8,rr_mvp!$B:$K,COLUMN(F7)-2,FALSE),"")</f>
        <v>11</v>
      </c>
      <c r="G8" s="1">
        <f>IFERROR(VLOOKUP($A8,rr_mvp!$B:$K,COLUMN(G7)-2,FALSE),"")</f>
        <v>110</v>
      </c>
      <c r="H8" s="1">
        <f>IFERROR(VLOOKUP($A8,rr_mvp!$B:$K,COLUMN(H7)-2,FALSE),"")</f>
        <v>3</v>
      </c>
      <c r="I8" s="1">
        <f>IFERROR(VLOOKUP($A8,rr_mvp!$B:$K,COLUMN(I7)-2,FALSE),"")</f>
        <v>4</v>
      </c>
      <c r="J8" s="1">
        <f>IFERROR(VLOOKUP($A8,rr_mvp!$B:$K,COLUMN(J7)-2,FALSE),"")</f>
        <v>1</v>
      </c>
      <c r="K8" s="1">
        <f>IFERROR(VLOOKUP($A8,rr_mvp!$B:$K,COLUMN(K7)-2,FALSE),"")</f>
        <v>0</v>
      </c>
      <c r="L8" s="4">
        <f>IFERROR(VLOOKUP($A8,rr_mvp!$B:$K,COLUMN(L7)-2,FALSE),"")</f>
        <v>0</v>
      </c>
      <c r="M8" s="3">
        <f>IFERROR(VLOOKUP($A8,rr_batting!$B:$N,COLUMN(M7)-11,FALSE),"")</f>
        <v>63</v>
      </c>
      <c r="N8" s="1">
        <f>IFERROR(VLOOKUP($A8,rr_batting!$B:$N,COLUMN(N7)-11,FALSE),"")</f>
        <v>12</v>
      </c>
      <c r="O8" s="1">
        <f>IFERROR(VLOOKUP($A8,rr_batting!$B:$N,COLUMN(O7)-11,FALSE),"")</f>
        <v>7</v>
      </c>
      <c r="P8" s="1">
        <f>IFERROR(VLOOKUP($A8,rr_batting!$B:$N,COLUMN(P7)-11,FALSE),"")</f>
        <v>1</v>
      </c>
      <c r="Q8" s="1">
        <f>IFERROR(VLOOKUP($A8,rr_batting!$B:$N,COLUMN(Q7)-11,FALSE),"")</f>
        <v>30</v>
      </c>
      <c r="R8" s="1">
        <f>IFERROR(VLOOKUP($A8,rr_batting!$B:$N,COLUMN(R7)-11,FALSE),"")</f>
        <v>10.5</v>
      </c>
      <c r="S8" s="1">
        <f>IFERROR(VLOOKUP($A8,rr_batting!$B:$N,COLUMN(S7)-11,FALSE),"")</f>
        <v>50</v>
      </c>
      <c r="T8" s="1">
        <f>IFERROR(VLOOKUP($A8,rr_batting!$B:$N,COLUMN(T7)-11,FALSE),"")</f>
        <v>126</v>
      </c>
      <c r="U8" s="1">
        <f>IFERROR(VLOOKUP($A8,rr_batting!$B:$N,COLUMN(U7)-11,FALSE),"")</f>
        <v>0</v>
      </c>
      <c r="V8" s="1">
        <f>IFERROR(VLOOKUP($A8,rr_batting!$B:$N,COLUMN(V7)-11,FALSE),"")</f>
        <v>0</v>
      </c>
      <c r="W8" s="1">
        <f>IFERROR(VLOOKUP($A8,rr_batting!$B:$N,COLUMN(W7)-11,FALSE),"")</f>
        <v>3</v>
      </c>
      <c r="X8" s="4">
        <f>IFERROR(VLOOKUP($A8,rr_batting!$B:$N,COLUMN(X7)-11,FALSE),"")</f>
        <v>4</v>
      </c>
      <c r="Y8" s="3">
        <f>IFERROR(VLOOKUP($A8,rr_bowling!$B:$M,COLUMN(Y7)-23,FALSE),"")</f>
        <v>11</v>
      </c>
      <c r="Z8" s="1">
        <f>IFERROR(VLOOKUP($A8,rr_bowling!$B:$M,COLUMN(Z7)-23,FALSE),"")</f>
        <v>12</v>
      </c>
      <c r="AA8" s="1">
        <f>IFERROR(VLOOKUP($A8,rr_bowling!$B:$M,COLUMN(AA7)-23,FALSE),"")</f>
        <v>12</v>
      </c>
      <c r="AB8" s="1">
        <f>IFERROR(VLOOKUP($A8,rr_bowling!$B:$M,COLUMN(AB7)-23,FALSE),"")</f>
        <v>45.3</v>
      </c>
      <c r="AC8" s="1">
        <f>IFERROR(VLOOKUP($A8,rr_bowling!$B:$M,COLUMN(AC7)-23,FALSE),"")</f>
        <v>431</v>
      </c>
      <c r="AD8" s="1" t="str">
        <f>IFERROR(VLOOKUP($A8,rr_bowling!$B:$M,COLUMN(AD7)-23,FALSE),"")</f>
        <v>25/3</v>
      </c>
      <c r="AE8" s="1">
        <f>IFERROR(VLOOKUP($A8,rr_bowling!$B:$M,COLUMN(AE7)-23,FALSE),"")</f>
        <v>39.18</v>
      </c>
      <c r="AF8" s="1">
        <f>IFERROR(VLOOKUP($A8,rr_bowling!$B:$M,COLUMN(AF7)-23,FALSE),"")</f>
        <v>9.4700000000000006</v>
      </c>
      <c r="AG8" s="1">
        <f>IFERROR(VLOOKUP($A8,rr_bowling!$B:$M,COLUMN(AG7)-23,FALSE),"")</f>
        <v>24.81</v>
      </c>
      <c r="AH8" s="1">
        <f>IFERROR(VLOOKUP($A8,rr_bowling!$B:$M,COLUMN(AH7)-23,FALSE),"")</f>
        <v>0</v>
      </c>
      <c r="AI8" s="1">
        <f>IFERROR(VLOOKUP($A8,rr_bowling!$B:$M,COLUMN(AI7)-23,FALSE),"")</f>
        <v>0</v>
      </c>
      <c r="AJ8" s="23">
        <f t="shared" si="0"/>
        <v>5.5</v>
      </c>
      <c r="AK8" s="22">
        <f t="shared" si="1"/>
        <v>0.91666666666666663</v>
      </c>
      <c r="AL8" s="22">
        <f t="shared" si="2"/>
        <v>8.3333333333333329E-2</v>
      </c>
      <c r="AM8" s="22">
        <f t="shared" si="3"/>
        <v>29.666666666666664</v>
      </c>
      <c r="AN8" s="22">
        <f t="shared" si="4"/>
        <v>29.666666666666664</v>
      </c>
      <c r="AO8" s="29">
        <f t="shared" si="5"/>
        <v>8</v>
      </c>
      <c r="AP8" s="20">
        <f t="shared" si="6"/>
        <v>8</v>
      </c>
      <c r="AQ8" s="49">
        <f t="shared" si="7"/>
        <v>12</v>
      </c>
      <c r="AR8" s="49" t="str">
        <f t="shared" si="8"/>
        <v>Jofra Archer</v>
      </c>
    </row>
    <row r="9" spans="1:46" x14ac:dyDescent="0.2">
      <c r="A9" s="3" t="s">
        <v>171</v>
      </c>
      <c r="B9" s="1" t="s">
        <v>152</v>
      </c>
      <c r="C9" s="4" t="s">
        <v>69</v>
      </c>
      <c r="D9" s="3">
        <f>IFERROR(VLOOKUP($A9,rr_mvp!$B:$K,COLUMN(D8)-2,FALSE),"")</f>
        <v>98.5</v>
      </c>
      <c r="E9" s="1">
        <f>IFERROR(VLOOKUP($A9,rr_mvp!$B:$K,COLUMN(E8)-2,FALSE),"")</f>
        <v>10</v>
      </c>
      <c r="F9" s="1">
        <f>IFERROR(VLOOKUP($A9,rr_mvp!$B:$K,COLUMN(F8)-2,FALSE),"")</f>
        <v>10</v>
      </c>
      <c r="G9" s="1">
        <f>IFERROR(VLOOKUP($A9,rr_mvp!$B:$K,COLUMN(G8)-2,FALSE),"")</f>
        <v>57</v>
      </c>
      <c r="H9" s="1">
        <f>IFERROR(VLOOKUP($A9,rr_mvp!$B:$K,COLUMN(H8)-2,FALSE),"")</f>
        <v>0</v>
      </c>
      <c r="I9" s="1">
        <f>IFERROR(VLOOKUP($A9,rr_mvp!$B:$K,COLUMN(I8)-2,FALSE),"")</f>
        <v>0</v>
      </c>
      <c r="J9" s="1">
        <f>IFERROR(VLOOKUP($A9,rr_mvp!$B:$K,COLUMN(J8)-2,FALSE),"")</f>
        <v>2</v>
      </c>
      <c r="K9" s="1">
        <f>IFERROR(VLOOKUP($A9,rr_mvp!$B:$K,COLUMN(K8)-2,FALSE),"")</f>
        <v>1.5</v>
      </c>
      <c r="L9" s="4">
        <f>IFERROR(VLOOKUP($A9,rr_mvp!$B:$K,COLUMN(L8)-2,FALSE),"")</f>
        <v>0</v>
      </c>
      <c r="M9" s="3">
        <f>IFERROR(VLOOKUP($A9,rr_batting!$B:$N,COLUMN(M8)-11,FALSE),"")</f>
        <v>9</v>
      </c>
      <c r="N9" s="1">
        <f>IFERROR(VLOOKUP($A9,rr_batting!$B:$N,COLUMN(N8)-11,FALSE),"")</f>
        <v>10</v>
      </c>
      <c r="O9" s="1">
        <f>IFERROR(VLOOKUP($A9,rr_batting!$B:$N,COLUMN(O8)-11,FALSE),"")</f>
        <v>5</v>
      </c>
      <c r="P9" s="1">
        <f>IFERROR(VLOOKUP($A9,rr_batting!$B:$N,COLUMN(P8)-11,FALSE),"")</f>
        <v>0</v>
      </c>
      <c r="Q9" s="1">
        <f>IFERROR(VLOOKUP($A9,rr_batting!$B:$N,COLUMN(Q8)-11,FALSE),"")</f>
        <v>4</v>
      </c>
      <c r="R9" s="1">
        <f>IFERROR(VLOOKUP($A9,rr_batting!$B:$N,COLUMN(R8)-11,FALSE),"")</f>
        <v>1.8</v>
      </c>
      <c r="S9" s="1">
        <f>IFERROR(VLOOKUP($A9,rr_batting!$B:$N,COLUMN(S8)-11,FALSE),"")</f>
        <v>15</v>
      </c>
      <c r="T9" s="1">
        <f>IFERROR(VLOOKUP($A9,rr_batting!$B:$N,COLUMN(T8)-11,FALSE),"")</f>
        <v>60</v>
      </c>
      <c r="U9" s="1">
        <f>IFERROR(VLOOKUP($A9,rr_batting!$B:$N,COLUMN(U8)-11,FALSE),"")</f>
        <v>0</v>
      </c>
      <c r="V9" s="1">
        <f>IFERROR(VLOOKUP($A9,rr_batting!$B:$N,COLUMN(V8)-11,FALSE),"")</f>
        <v>0</v>
      </c>
      <c r="W9" s="1">
        <f>IFERROR(VLOOKUP($A9,rr_batting!$B:$N,COLUMN(W8)-11,FALSE),"")</f>
        <v>0</v>
      </c>
      <c r="X9" s="4">
        <f>IFERROR(VLOOKUP($A9,rr_batting!$B:$N,COLUMN(X8)-11,FALSE),"")</f>
        <v>0</v>
      </c>
      <c r="Y9" s="3">
        <f>IFERROR(VLOOKUP($A9,rr_bowling!$B:$M,COLUMN(Y8)-23,FALSE),"")</f>
        <v>10</v>
      </c>
      <c r="Z9" s="1">
        <f>IFERROR(VLOOKUP($A9,rr_bowling!$B:$M,COLUMN(Z8)-23,FALSE),"")</f>
        <v>10</v>
      </c>
      <c r="AA9" s="1">
        <f>IFERROR(VLOOKUP($A9,rr_bowling!$B:$M,COLUMN(AA8)-23,FALSE),"")</f>
        <v>10</v>
      </c>
      <c r="AB9" s="1">
        <f>IFERROR(VLOOKUP($A9,rr_bowling!$B:$M,COLUMN(AB8)-23,FALSE),"")</f>
        <v>37</v>
      </c>
      <c r="AC9" s="1">
        <f>IFERROR(VLOOKUP($A9,rr_bowling!$B:$M,COLUMN(AC8)-23,FALSE),"")</f>
        <v>344</v>
      </c>
      <c r="AD9" s="1" t="str">
        <f>IFERROR(VLOOKUP($A9,rr_bowling!$B:$M,COLUMN(AD8)-23,FALSE),"")</f>
        <v>35/4</v>
      </c>
      <c r="AE9" s="1">
        <f>IFERROR(VLOOKUP($A9,rr_bowling!$B:$M,COLUMN(AE8)-23,FALSE),"")</f>
        <v>34.4</v>
      </c>
      <c r="AF9" s="1">
        <f>IFERROR(VLOOKUP($A9,rr_bowling!$B:$M,COLUMN(AF8)-23,FALSE),"")</f>
        <v>9.2899999999999991</v>
      </c>
      <c r="AG9" s="1">
        <f>IFERROR(VLOOKUP($A9,rr_bowling!$B:$M,COLUMN(AG8)-23,FALSE),"")</f>
        <v>22.2</v>
      </c>
      <c r="AH9" s="1">
        <f>IFERROR(VLOOKUP($A9,rr_bowling!$B:$M,COLUMN(AH8)-23,FALSE),"")</f>
        <v>1</v>
      </c>
      <c r="AI9" s="1">
        <f>IFERROR(VLOOKUP($A9,rr_bowling!$B:$M,COLUMN(AI8)-23,FALSE),"")</f>
        <v>0</v>
      </c>
      <c r="AJ9" s="23">
        <f t="shared" si="0"/>
        <v>1.25</v>
      </c>
      <c r="AK9" s="22">
        <f t="shared" si="1"/>
        <v>1</v>
      </c>
      <c r="AL9" s="22">
        <f t="shared" si="2"/>
        <v>0.2</v>
      </c>
      <c r="AM9" s="22">
        <f t="shared" si="3"/>
        <v>29.25</v>
      </c>
      <c r="AN9" s="22">
        <f t="shared" si="4"/>
        <v>31.5</v>
      </c>
      <c r="AO9" s="29">
        <f t="shared" si="5"/>
        <v>6.333333333333333</v>
      </c>
      <c r="AP9" s="20">
        <f t="shared" si="6"/>
        <v>5</v>
      </c>
      <c r="AQ9" s="49">
        <f t="shared" si="7"/>
        <v>10</v>
      </c>
      <c r="AR9" s="49" t="str">
        <f t="shared" si="8"/>
        <v>Wanindu Hasaranga</v>
      </c>
    </row>
    <row r="10" spans="1:46" x14ac:dyDescent="0.2">
      <c r="A10" s="3" t="s">
        <v>167</v>
      </c>
      <c r="B10" s="1" t="s">
        <v>152</v>
      </c>
      <c r="C10" s="4" t="s">
        <v>68</v>
      </c>
      <c r="D10" s="3">
        <f>IFERROR(VLOOKUP($A10,rr_mvp!$B:$K,COLUMN(D9)-2,FALSE),"")</f>
        <v>133</v>
      </c>
      <c r="E10" s="1">
        <f>IFERROR(VLOOKUP($A10,rr_mvp!$B:$K,COLUMN(E9)-2,FALSE),"")</f>
        <v>13</v>
      </c>
      <c r="F10" s="1">
        <f>IFERROR(VLOOKUP($A10,rr_mvp!$B:$K,COLUMN(F9)-2,FALSE),"")</f>
        <v>0</v>
      </c>
      <c r="G10" s="1">
        <f>IFERROR(VLOOKUP($A10,rr_mvp!$B:$K,COLUMN(G9)-2,FALSE),"")</f>
        <v>0</v>
      </c>
      <c r="H10" s="1">
        <f>IFERROR(VLOOKUP($A10,rr_mvp!$B:$K,COLUMN(H9)-2,FALSE),"")</f>
        <v>20</v>
      </c>
      <c r="I10" s="1">
        <f>IFERROR(VLOOKUP($A10,rr_mvp!$B:$K,COLUMN(I9)-2,FALSE),"")</f>
        <v>19</v>
      </c>
      <c r="J10" s="1">
        <f>IFERROR(VLOOKUP($A10,rr_mvp!$B:$K,COLUMN(J9)-2,FALSE),"")</f>
        <v>6</v>
      </c>
      <c r="K10" s="1">
        <f>IFERROR(VLOOKUP($A10,rr_mvp!$B:$K,COLUMN(K9)-2,FALSE),"")</f>
        <v>1.5</v>
      </c>
      <c r="L10" s="4">
        <f>IFERROR(VLOOKUP($A10,rr_mvp!$B:$K,COLUMN(L9)-2,FALSE),"")</f>
        <v>0</v>
      </c>
      <c r="M10" s="3">
        <f>IFERROR(VLOOKUP($A10,rr_batting!$B:$N,COLUMN(M9)-11,FALSE),"")</f>
        <v>302</v>
      </c>
      <c r="N10" s="1">
        <f>IFERROR(VLOOKUP($A10,rr_batting!$B:$N,COLUMN(N9)-11,FALSE),"")</f>
        <v>13</v>
      </c>
      <c r="O10" s="1">
        <f>IFERROR(VLOOKUP($A10,rr_batting!$B:$N,COLUMN(O9)-11,FALSE),"")</f>
        <v>12</v>
      </c>
      <c r="P10" s="1">
        <f>IFERROR(VLOOKUP($A10,rr_batting!$B:$N,COLUMN(P9)-11,FALSE),"")</f>
        <v>3</v>
      </c>
      <c r="Q10" s="1">
        <f>IFERROR(VLOOKUP($A10,rr_batting!$B:$N,COLUMN(Q9)-11,FALSE),"")</f>
        <v>70</v>
      </c>
      <c r="R10" s="1">
        <f>IFERROR(VLOOKUP($A10,rr_batting!$B:$N,COLUMN(R9)-11,FALSE),"")</f>
        <v>33.56</v>
      </c>
      <c r="S10" s="1">
        <f>IFERROR(VLOOKUP($A10,rr_batting!$B:$N,COLUMN(S9)-11,FALSE),"")</f>
        <v>201</v>
      </c>
      <c r="T10" s="1">
        <f>IFERROR(VLOOKUP($A10,rr_batting!$B:$N,COLUMN(T9)-11,FALSE),"")</f>
        <v>150.24</v>
      </c>
      <c r="U10" s="1">
        <f>IFERROR(VLOOKUP($A10,rr_batting!$B:$N,COLUMN(U9)-11,FALSE),"")</f>
        <v>0</v>
      </c>
      <c r="V10" s="1">
        <f>IFERROR(VLOOKUP($A10,rr_batting!$B:$N,COLUMN(V9)-11,FALSE),"")</f>
        <v>2</v>
      </c>
      <c r="W10" s="1">
        <f>IFERROR(VLOOKUP($A10,rr_batting!$B:$N,COLUMN(W9)-11,FALSE),"")</f>
        <v>20</v>
      </c>
      <c r="X10" s="4">
        <f>IFERROR(VLOOKUP($A10,rr_batting!$B:$N,COLUMN(X9)-11,FALSE),"")</f>
        <v>19</v>
      </c>
      <c r="Y10" s="3" t="str">
        <f>IFERROR(VLOOKUP($A10,rr_bowling!$B:$M,COLUMN(Y9)-23,FALSE),"")</f>
        <v/>
      </c>
      <c r="Z10" s="1" t="str">
        <f>IFERROR(VLOOKUP($A10,rr_bowling!$B:$M,COLUMN(Z9)-23,FALSE),"")</f>
        <v/>
      </c>
      <c r="AA10" s="1" t="str">
        <f>IFERROR(VLOOKUP($A10,rr_bowling!$B:$M,COLUMN(AA9)-23,FALSE),"")</f>
        <v/>
      </c>
      <c r="AB10" s="1" t="str">
        <f>IFERROR(VLOOKUP($A10,rr_bowling!$B:$M,COLUMN(AB9)-23,FALSE),"")</f>
        <v/>
      </c>
      <c r="AC10" s="1" t="str">
        <f>IFERROR(VLOOKUP($A10,rr_bowling!$B:$M,COLUMN(AC9)-23,FALSE),"")</f>
        <v/>
      </c>
      <c r="AD10" s="1" t="str">
        <f>IFERROR(VLOOKUP($A10,rr_bowling!$B:$M,COLUMN(AD9)-23,FALSE),"")</f>
        <v/>
      </c>
      <c r="AE10" s="1" t="str">
        <f>IFERROR(VLOOKUP($A10,rr_bowling!$B:$M,COLUMN(AE9)-23,FALSE),"")</f>
        <v/>
      </c>
      <c r="AF10" s="1" t="str">
        <f>IFERROR(VLOOKUP($A10,rr_bowling!$B:$M,COLUMN(AF9)-23,FALSE),"")</f>
        <v/>
      </c>
      <c r="AG10" s="1" t="str">
        <f>IFERROR(VLOOKUP($A10,rr_bowling!$B:$M,COLUMN(AG9)-23,FALSE),"")</f>
        <v/>
      </c>
      <c r="AH10" s="1" t="str">
        <f>IFERROR(VLOOKUP($A10,rr_bowling!$B:$M,COLUMN(AH9)-23,FALSE),"")</f>
        <v/>
      </c>
      <c r="AI10" s="1" t="str">
        <f>IFERROR(VLOOKUP($A10,rr_bowling!$B:$M,COLUMN(AI9)-23,FALSE),"")</f>
        <v/>
      </c>
      <c r="AJ10" s="23">
        <f t="shared" si="0"/>
        <v>21.09090909090909</v>
      </c>
      <c r="AK10" s="22">
        <f t="shared" si="1"/>
        <v>0</v>
      </c>
      <c r="AL10" s="22">
        <f t="shared" si="2"/>
        <v>0.46153846153846156</v>
      </c>
      <c r="AM10" s="22">
        <f t="shared" si="3"/>
        <v>28.013986013986013</v>
      </c>
      <c r="AN10" s="22">
        <f t="shared" si="4"/>
        <v>29.744755244755243</v>
      </c>
      <c r="AO10" s="29">
        <f t="shared" si="5"/>
        <v>6.666666666666667</v>
      </c>
      <c r="AP10" s="20">
        <f t="shared" si="6"/>
        <v>6</v>
      </c>
      <c r="AQ10" s="49">
        <f t="shared" si="7"/>
        <v>13</v>
      </c>
      <c r="AR10" s="49" t="str">
        <f t="shared" si="8"/>
        <v>Dhruv Jurel</v>
      </c>
    </row>
    <row r="11" spans="1:46" x14ac:dyDescent="0.2">
      <c r="A11" s="3" t="s">
        <v>172</v>
      </c>
      <c r="B11" s="1" t="s">
        <v>152</v>
      </c>
      <c r="C11" s="4" t="s">
        <v>69</v>
      </c>
      <c r="D11" s="3">
        <f>IFERROR(VLOOKUP($A11,rr_mvp!$B:$K,COLUMN(D10)-2,FALSE),"")</f>
        <v>112</v>
      </c>
      <c r="E11" s="1">
        <f>IFERROR(VLOOKUP($A11,rr_mvp!$B:$K,COLUMN(E10)-2,FALSE),"")</f>
        <v>11</v>
      </c>
      <c r="F11" s="1">
        <f>IFERROR(VLOOKUP($A11,rr_mvp!$B:$K,COLUMN(F10)-2,FALSE),"")</f>
        <v>11</v>
      </c>
      <c r="G11" s="1">
        <f>IFERROR(VLOOKUP($A11,rr_mvp!$B:$K,COLUMN(G10)-2,FALSE),"")</f>
        <v>72</v>
      </c>
      <c r="H11" s="1">
        <f>IFERROR(VLOOKUP($A11,rr_mvp!$B:$K,COLUMN(H10)-2,FALSE),"")</f>
        <v>0</v>
      </c>
      <c r="I11" s="1">
        <f>IFERROR(VLOOKUP($A11,rr_mvp!$B:$K,COLUMN(I10)-2,FALSE),"")</f>
        <v>0</v>
      </c>
      <c r="J11" s="1">
        <f>IFERROR(VLOOKUP($A11,rr_mvp!$B:$K,COLUMN(J10)-2,FALSE),"")</f>
        <v>0</v>
      </c>
      <c r="K11" s="1">
        <f>IFERROR(VLOOKUP($A11,rr_mvp!$B:$K,COLUMN(K10)-2,FALSE),"")</f>
        <v>1.5</v>
      </c>
      <c r="L11" s="4">
        <f>IFERROR(VLOOKUP($A11,rr_mvp!$B:$K,COLUMN(L10)-2,FALSE),"")</f>
        <v>0</v>
      </c>
      <c r="M11" s="3">
        <f>IFERROR(VLOOKUP($A11,rr_batting!$B:$N,COLUMN(M10)-11,FALSE),"")</f>
        <v>10</v>
      </c>
      <c r="N11" s="1">
        <f>IFERROR(VLOOKUP($A11,rr_batting!$B:$N,COLUMN(N10)-11,FALSE),"")</f>
        <v>11</v>
      </c>
      <c r="O11" s="1">
        <f>IFERROR(VLOOKUP($A11,rr_batting!$B:$N,COLUMN(O10)-11,FALSE),"")</f>
        <v>4</v>
      </c>
      <c r="P11" s="1">
        <f>IFERROR(VLOOKUP($A11,rr_batting!$B:$N,COLUMN(P10)-11,FALSE),"")</f>
        <v>2</v>
      </c>
      <c r="Q11" s="1">
        <f>IFERROR(VLOOKUP($A11,rr_batting!$B:$N,COLUMN(Q10)-11,FALSE),"")</f>
        <v>5</v>
      </c>
      <c r="R11" s="1">
        <f>IFERROR(VLOOKUP($A11,rr_batting!$B:$N,COLUMN(R10)-11,FALSE),"")</f>
        <v>5</v>
      </c>
      <c r="S11" s="1">
        <f>IFERROR(VLOOKUP($A11,rr_batting!$B:$N,COLUMN(S10)-11,FALSE),"")</f>
        <v>27</v>
      </c>
      <c r="T11" s="1">
        <f>IFERROR(VLOOKUP($A11,rr_batting!$B:$N,COLUMN(T10)-11,FALSE),"")</f>
        <v>37.03</v>
      </c>
      <c r="U11" s="1">
        <f>IFERROR(VLOOKUP($A11,rr_batting!$B:$N,COLUMN(U10)-11,FALSE),"")</f>
        <v>0</v>
      </c>
      <c r="V11" s="1">
        <f>IFERROR(VLOOKUP($A11,rr_batting!$B:$N,COLUMN(V10)-11,FALSE),"")</f>
        <v>0</v>
      </c>
      <c r="W11" s="1">
        <f>IFERROR(VLOOKUP($A11,rr_batting!$B:$N,COLUMN(W10)-11,FALSE),"")</f>
        <v>0</v>
      </c>
      <c r="X11" s="4">
        <f>IFERROR(VLOOKUP($A11,rr_batting!$B:$N,COLUMN(X10)-11,FALSE),"")</f>
        <v>0</v>
      </c>
      <c r="Y11" s="3">
        <f>IFERROR(VLOOKUP($A11,rr_bowling!$B:$M,COLUMN(Y10)-23,FALSE),"")</f>
        <v>11</v>
      </c>
      <c r="Z11" s="1">
        <f>IFERROR(VLOOKUP($A11,rr_bowling!$B:$M,COLUMN(Z10)-23,FALSE),"")</f>
        <v>11</v>
      </c>
      <c r="AA11" s="1">
        <f>IFERROR(VLOOKUP($A11,rr_bowling!$B:$M,COLUMN(AA10)-23,FALSE),"")</f>
        <v>11</v>
      </c>
      <c r="AB11" s="1">
        <f>IFERROR(VLOOKUP($A11,rr_bowling!$B:$M,COLUMN(AB10)-23,FALSE),"")</f>
        <v>42</v>
      </c>
      <c r="AC11" s="1">
        <f>IFERROR(VLOOKUP($A11,rr_bowling!$B:$M,COLUMN(AC10)-23,FALSE),"")</f>
        <v>410</v>
      </c>
      <c r="AD11" s="1" t="str">
        <f>IFERROR(VLOOKUP($A11,rr_bowling!$B:$M,COLUMN(AD10)-23,FALSE),"")</f>
        <v>26/2</v>
      </c>
      <c r="AE11" s="1">
        <f>IFERROR(VLOOKUP($A11,rr_bowling!$B:$M,COLUMN(AE10)-23,FALSE),"")</f>
        <v>37.270000000000003</v>
      </c>
      <c r="AF11" s="1">
        <f>IFERROR(VLOOKUP($A11,rr_bowling!$B:$M,COLUMN(AF10)-23,FALSE),"")</f>
        <v>9.76</v>
      </c>
      <c r="AG11" s="1">
        <f>IFERROR(VLOOKUP($A11,rr_bowling!$B:$M,COLUMN(AG10)-23,FALSE),"")</f>
        <v>22.9</v>
      </c>
      <c r="AH11" s="1">
        <f>IFERROR(VLOOKUP($A11,rr_bowling!$B:$M,COLUMN(AH10)-23,FALSE),"")</f>
        <v>0</v>
      </c>
      <c r="AI11" s="1">
        <f>IFERROR(VLOOKUP($A11,rr_bowling!$B:$M,COLUMN(AI10)-23,FALSE),"")</f>
        <v>0</v>
      </c>
      <c r="AJ11" s="23">
        <f t="shared" si="0"/>
        <v>1.6666666666666667</v>
      </c>
      <c r="AK11" s="22">
        <f t="shared" si="1"/>
        <v>1</v>
      </c>
      <c r="AL11" s="22">
        <f t="shared" si="2"/>
        <v>0</v>
      </c>
      <c r="AM11" s="22">
        <f t="shared" si="3"/>
        <v>26.666666666666668</v>
      </c>
      <c r="AN11" s="22">
        <f t="shared" si="4"/>
        <v>28.712121212121215</v>
      </c>
      <c r="AO11" s="29">
        <f t="shared" si="5"/>
        <v>7.666666666666667</v>
      </c>
      <c r="AP11" s="20">
        <f t="shared" si="6"/>
        <v>7</v>
      </c>
      <c r="AQ11" s="49">
        <f t="shared" si="7"/>
        <v>11</v>
      </c>
      <c r="AR11" s="49" t="str">
        <f t="shared" si="8"/>
        <v>Maheesh Theekshana</v>
      </c>
    </row>
    <row r="12" spans="1:46" x14ac:dyDescent="0.2">
      <c r="A12" s="3" t="s">
        <v>176</v>
      </c>
      <c r="B12" s="1" t="s">
        <v>152</v>
      </c>
      <c r="C12" s="4" t="s">
        <v>69</v>
      </c>
      <c r="D12" s="3">
        <f>IFERROR(VLOOKUP($A12,rr_mvp!$B:$K,COLUMN(D11)-2,FALSE),"")</f>
        <v>79.5</v>
      </c>
      <c r="E12" s="1">
        <f>IFERROR(VLOOKUP($A12,rr_mvp!$B:$K,COLUMN(E11)-2,FALSE),"")</f>
        <v>9</v>
      </c>
      <c r="F12" s="1">
        <f>IFERROR(VLOOKUP($A12,rr_mvp!$B:$K,COLUMN(F11)-2,FALSE),"")</f>
        <v>8</v>
      </c>
      <c r="G12" s="1">
        <f>IFERROR(VLOOKUP($A12,rr_mvp!$B:$K,COLUMN(G11)-2,FALSE),"")</f>
        <v>49</v>
      </c>
      <c r="H12" s="1">
        <f>IFERROR(VLOOKUP($A12,rr_mvp!$B:$K,COLUMN(H11)-2,FALSE),"")</f>
        <v>0</v>
      </c>
      <c r="I12" s="1">
        <f>IFERROR(VLOOKUP($A12,rr_mvp!$B:$K,COLUMN(I11)-2,FALSE),"")</f>
        <v>0</v>
      </c>
      <c r="J12" s="1">
        <f>IFERROR(VLOOKUP($A12,rr_mvp!$B:$K,COLUMN(J11)-2,FALSE),"")</f>
        <v>1</v>
      </c>
      <c r="K12" s="1">
        <f>IFERROR(VLOOKUP($A12,rr_mvp!$B:$K,COLUMN(K11)-2,FALSE),"")</f>
        <v>0</v>
      </c>
      <c r="L12" s="4">
        <f>IFERROR(VLOOKUP($A12,rr_mvp!$B:$K,COLUMN(L11)-2,FALSE),"")</f>
        <v>0</v>
      </c>
      <c r="M12" s="3">
        <f>IFERROR(VLOOKUP($A12,rr_batting!$B:$N,COLUMN(M11)-11,FALSE),"")</f>
        <v>7</v>
      </c>
      <c r="N12" s="1">
        <f>IFERROR(VLOOKUP($A12,rr_batting!$B:$N,COLUMN(N11)-11,FALSE),"")</f>
        <v>9</v>
      </c>
      <c r="O12" s="1">
        <f>IFERROR(VLOOKUP($A12,rr_batting!$B:$N,COLUMN(O11)-11,FALSE),"")</f>
        <v>4</v>
      </c>
      <c r="P12" s="1">
        <f>IFERROR(VLOOKUP($A12,rr_batting!$B:$N,COLUMN(P11)-11,FALSE),"")</f>
        <v>3</v>
      </c>
      <c r="Q12" s="1">
        <f>IFERROR(VLOOKUP($A12,rr_batting!$B:$N,COLUMN(Q11)-11,FALSE),"")</f>
        <v>3</v>
      </c>
      <c r="R12" s="1">
        <f>IFERROR(VLOOKUP($A12,rr_batting!$B:$N,COLUMN(R11)-11,FALSE),"")</f>
        <v>7</v>
      </c>
      <c r="S12" s="1">
        <f>IFERROR(VLOOKUP($A12,rr_batting!$B:$N,COLUMN(S11)-11,FALSE),"")</f>
        <v>8</v>
      </c>
      <c r="T12" s="1">
        <f>IFERROR(VLOOKUP($A12,rr_batting!$B:$N,COLUMN(T11)-11,FALSE),"")</f>
        <v>87.5</v>
      </c>
      <c r="U12" s="1">
        <f>IFERROR(VLOOKUP($A12,rr_batting!$B:$N,COLUMN(U11)-11,FALSE),"")</f>
        <v>0</v>
      </c>
      <c r="V12" s="1">
        <f>IFERROR(VLOOKUP($A12,rr_batting!$B:$N,COLUMN(V11)-11,FALSE),"")</f>
        <v>0</v>
      </c>
      <c r="W12" s="1">
        <f>IFERROR(VLOOKUP($A12,rr_batting!$B:$N,COLUMN(W11)-11,FALSE),"")</f>
        <v>0</v>
      </c>
      <c r="X12" s="4">
        <f>IFERROR(VLOOKUP($A12,rr_batting!$B:$N,COLUMN(X11)-11,FALSE),"")</f>
        <v>0</v>
      </c>
      <c r="Y12" s="3">
        <f>IFERROR(VLOOKUP($A12,rr_bowling!$B:$M,COLUMN(Y11)-23,FALSE),"")</f>
        <v>8</v>
      </c>
      <c r="Z12" s="1">
        <f>IFERROR(VLOOKUP($A12,rr_bowling!$B:$M,COLUMN(Z11)-23,FALSE),"")</f>
        <v>9</v>
      </c>
      <c r="AA12" s="1">
        <f>IFERROR(VLOOKUP($A12,rr_bowling!$B:$M,COLUMN(AA11)-23,FALSE),"")</f>
        <v>9</v>
      </c>
      <c r="AB12" s="1">
        <f>IFERROR(VLOOKUP($A12,rr_bowling!$B:$M,COLUMN(AB11)-23,FALSE),"")</f>
        <v>28</v>
      </c>
      <c r="AC12" s="1">
        <f>IFERROR(VLOOKUP($A12,rr_bowling!$B:$M,COLUMN(AC11)-23,FALSE),"")</f>
        <v>307</v>
      </c>
      <c r="AD12" s="1" t="str">
        <f>IFERROR(VLOOKUP($A12,rr_bowling!$B:$M,COLUMN(AD11)-23,FALSE),"")</f>
        <v>44/3</v>
      </c>
      <c r="AE12" s="1">
        <f>IFERROR(VLOOKUP($A12,rr_bowling!$B:$M,COLUMN(AE11)-23,FALSE),"")</f>
        <v>38.369999999999997</v>
      </c>
      <c r="AF12" s="1">
        <f>IFERROR(VLOOKUP($A12,rr_bowling!$B:$M,COLUMN(AF11)-23,FALSE),"")</f>
        <v>10.96</v>
      </c>
      <c r="AG12" s="1">
        <f>IFERROR(VLOOKUP($A12,rr_bowling!$B:$M,COLUMN(AG11)-23,FALSE),"")</f>
        <v>21</v>
      </c>
      <c r="AH12" s="1">
        <f>IFERROR(VLOOKUP($A12,rr_bowling!$B:$M,COLUMN(AH11)-23,FALSE),"")</f>
        <v>0</v>
      </c>
      <c r="AI12" s="1">
        <f>IFERROR(VLOOKUP($A12,rr_bowling!$B:$M,COLUMN(AI11)-23,FALSE),"")</f>
        <v>0</v>
      </c>
      <c r="AJ12" s="23">
        <f t="shared" si="0"/>
        <v>1.3333333333333333</v>
      </c>
      <c r="AK12" s="22">
        <f t="shared" si="1"/>
        <v>0.88888888888888884</v>
      </c>
      <c r="AL12" s="22">
        <f t="shared" si="2"/>
        <v>0.1111111111111111</v>
      </c>
      <c r="AM12" s="22">
        <f t="shared" si="3"/>
        <v>25.222222222222221</v>
      </c>
      <c r="AN12" s="22">
        <f t="shared" si="4"/>
        <v>25.222222222222221</v>
      </c>
      <c r="AO12" s="29">
        <f t="shared" si="5"/>
        <v>8.3333333333333339</v>
      </c>
      <c r="AP12" s="20">
        <f t="shared" si="6"/>
        <v>9</v>
      </c>
      <c r="AQ12" s="49">
        <f t="shared" si="7"/>
        <v>9</v>
      </c>
      <c r="AR12" s="49" t="str">
        <f t="shared" si="8"/>
        <v>Tushar Deshpande</v>
      </c>
      <c r="AT12" s="1" t="s">
        <v>213</v>
      </c>
    </row>
    <row r="13" spans="1:46" x14ac:dyDescent="0.2">
      <c r="A13" s="3" t="s">
        <v>188</v>
      </c>
      <c r="B13" s="1" t="s">
        <v>152</v>
      </c>
      <c r="C13" s="4" t="s">
        <v>69</v>
      </c>
      <c r="D13" s="3">
        <f>IFERROR(VLOOKUP($A13,rr_mvp!$B:$K,COLUMN(D12)-2,FALSE),"")</f>
        <v>16.5</v>
      </c>
      <c r="E13" s="1">
        <f>IFERROR(VLOOKUP($A13,rr_mvp!$B:$K,COLUMN(E12)-2,FALSE),"")</f>
        <v>1</v>
      </c>
      <c r="F13" s="1">
        <f>IFERROR(VLOOKUP($A13,rr_mvp!$B:$K,COLUMN(F12)-2,FALSE),"")</f>
        <v>1</v>
      </c>
      <c r="G13" s="1">
        <f>IFERROR(VLOOKUP($A13,rr_mvp!$B:$K,COLUMN(G12)-2,FALSE),"")</f>
        <v>8</v>
      </c>
      <c r="H13" s="1">
        <f>IFERROR(VLOOKUP($A13,rr_mvp!$B:$K,COLUMN(H12)-2,FALSE),"")</f>
        <v>2</v>
      </c>
      <c r="I13" s="1">
        <f>IFERROR(VLOOKUP($A13,rr_mvp!$B:$K,COLUMN(I12)-2,FALSE),"")</f>
        <v>0</v>
      </c>
      <c r="J13" s="1">
        <f>IFERROR(VLOOKUP($A13,rr_mvp!$B:$K,COLUMN(J12)-2,FALSE),"")</f>
        <v>0</v>
      </c>
      <c r="K13" s="1">
        <f>IFERROR(VLOOKUP($A13,rr_mvp!$B:$K,COLUMN(K12)-2,FALSE),"")</f>
        <v>0</v>
      </c>
      <c r="L13" s="4">
        <f>IFERROR(VLOOKUP($A13,rr_mvp!$B:$K,COLUMN(L12)-2,FALSE),"")</f>
        <v>0</v>
      </c>
      <c r="M13" s="3">
        <f>IFERROR(VLOOKUP($A13,rr_batting!$B:$N,COLUMN(M12)-11,FALSE),"")</f>
        <v>8</v>
      </c>
      <c r="N13" s="1">
        <f>IFERROR(VLOOKUP($A13,rr_batting!$B:$N,COLUMN(N12)-11,FALSE),"")</f>
        <v>1</v>
      </c>
      <c r="O13" s="1">
        <f>IFERROR(VLOOKUP($A13,rr_batting!$B:$N,COLUMN(O12)-11,FALSE),"")</f>
        <v>1</v>
      </c>
      <c r="P13" s="1">
        <f>IFERROR(VLOOKUP($A13,rr_batting!$B:$N,COLUMN(P12)-11,FALSE),"")</f>
        <v>1</v>
      </c>
      <c r="Q13" s="1" t="str">
        <f>IFERROR(VLOOKUP($A13,rr_batting!$B:$N,COLUMN(Q12)-11,FALSE),"")</f>
        <v>8*</v>
      </c>
      <c r="R13" s="1" t="str">
        <f>IFERROR(VLOOKUP($A13,rr_batting!$B:$N,COLUMN(R12)-11,FALSE),"")</f>
        <v>-</v>
      </c>
      <c r="S13" s="1">
        <f>IFERROR(VLOOKUP($A13,rr_batting!$B:$N,COLUMN(S12)-11,FALSE),"")</f>
        <v>2</v>
      </c>
      <c r="T13" s="1">
        <f>IFERROR(VLOOKUP($A13,rr_batting!$B:$N,COLUMN(T12)-11,FALSE),"")</f>
        <v>400</v>
      </c>
      <c r="U13" s="1">
        <f>IFERROR(VLOOKUP($A13,rr_batting!$B:$N,COLUMN(U12)-11,FALSE),"")</f>
        <v>0</v>
      </c>
      <c r="V13" s="1">
        <f>IFERROR(VLOOKUP($A13,rr_batting!$B:$N,COLUMN(V12)-11,FALSE),"")</f>
        <v>0</v>
      </c>
      <c r="W13" s="1">
        <f>IFERROR(VLOOKUP($A13,rr_batting!$B:$N,COLUMN(W12)-11,FALSE),"")</f>
        <v>2</v>
      </c>
      <c r="X13" s="4">
        <f>IFERROR(VLOOKUP($A13,rr_batting!$B:$N,COLUMN(X12)-11,FALSE),"")</f>
        <v>0</v>
      </c>
      <c r="Y13" s="3">
        <f>IFERROR(VLOOKUP($A13,rr_bowling!$B:$M,COLUMN(Y12)-23,FALSE),"")</f>
        <v>1</v>
      </c>
      <c r="Z13" s="1">
        <f>IFERROR(VLOOKUP($A13,rr_bowling!$B:$M,COLUMN(Z12)-23,FALSE),"")</f>
        <v>1</v>
      </c>
      <c r="AA13" s="1">
        <f>IFERROR(VLOOKUP($A13,rr_bowling!$B:$M,COLUMN(AA12)-23,FALSE),"")</f>
        <v>1</v>
      </c>
      <c r="AB13" s="1">
        <f>IFERROR(VLOOKUP($A13,rr_bowling!$B:$M,COLUMN(AB12)-23,FALSE),"")</f>
        <v>3</v>
      </c>
      <c r="AC13" s="1">
        <f>IFERROR(VLOOKUP($A13,rr_bowling!$B:$M,COLUMN(AC12)-23,FALSE),"")</f>
        <v>32</v>
      </c>
      <c r="AD13" s="1" t="str">
        <f>IFERROR(VLOOKUP($A13,rr_bowling!$B:$M,COLUMN(AD12)-23,FALSE),"")</f>
        <v>32/1</v>
      </c>
      <c r="AE13" s="1">
        <f>IFERROR(VLOOKUP($A13,rr_bowling!$B:$M,COLUMN(AE12)-23,FALSE),"")</f>
        <v>32</v>
      </c>
      <c r="AF13" s="1">
        <f>IFERROR(VLOOKUP($A13,rr_bowling!$B:$M,COLUMN(AF12)-23,FALSE),"")</f>
        <v>10.66</v>
      </c>
      <c r="AG13" s="1">
        <f>IFERROR(VLOOKUP($A13,rr_bowling!$B:$M,COLUMN(AG12)-23,FALSE),"")</f>
        <v>18</v>
      </c>
      <c r="AH13" s="1">
        <f>IFERROR(VLOOKUP($A13,rr_bowling!$B:$M,COLUMN(AH12)-23,FALSE),"")</f>
        <v>0</v>
      </c>
      <c r="AI13" s="1">
        <f>IFERROR(VLOOKUP($A13,rr_bowling!$B:$M,COLUMN(AI12)-23,FALSE),"")</f>
        <v>0</v>
      </c>
      <c r="AJ13" s="23">
        <f t="shared" si="0"/>
        <v>0</v>
      </c>
      <c r="AK13" s="22">
        <f t="shared" si="1"/>
        <v>1</v>
      </c>
      <c r="AL13" s="22">
        <f t="shared" si="2"/>
        <v>0</v>
      </c>
      <c r="AM13" s="22">
        <f t="shared" si="3"/>
        <v>25</v>
      </c>
      <c r="AN13" s="22">
        <f t="shared" si="4"/>
        <v>25</v>
      </c>
      <c r="AO13" s="29">
        <f t="shared" si="5"/>
        <v>9</v>
      </c>
      <c r="AP13" s="20">
        <f t="shared" si="6"/>
        <v>11</v>
      </c>
      <c r="AQ13" s="49">
        <f t="shared" si="7"/>
        <v>1</v>
      </c>
      <c r="AR13" s="49" t="str">
        <f t="shared" si="8"/>
        <v>Kwena Maphaka</v>
      </c>
    </row>
    <row r="14" spans="1:46" x14ac:dyDescent="0.2">
      <c r="A14" s="3" t="s">
        <v>162</v>
      </c>
      <c r="B14" s="1" t="s">
        <v>152</v>
      </c>
      <c r="C14" s="4" t="s">
        <v>69</v>
      </c>
      <c r="D14" s="3">
        <f>IFERROR(VLOOKUP($A14,rr_mvp!$B:$K,COLUMN(D13)-2,FALSE),"")</f>
        <v>89.5</v>
      </c>
      <c r="E14" s="1">
        <f>IFERROR(VLOOKUP($A14,rr_mvp!$B:$K,COLUMN(E13)-2,FALSE),"")</f>
        <v>10</v>
      </c>
      <c r="F14" s="1">
        <f>IFERROR(VLOOKUP($A14,rr_mvp!$B:$K,COLUMN(F13)-2,FALSE),"")</f>
        <v>9</v>
      </c>
      <c r="G14" s="1">
        <f>IFERROR(VLOOKUP($A14,rr_mvp!$B:$K,COLUMN(G13)-2,FALSE),"")</f>
        <v>54</v>
      </c>
      <c r="H14" s="1">
        <f>IFERROR(VLOOKUP($A14,rr_mvp!$B:$K,COLUMN(H13)-2,FALSE),"")</f>
        <v>0</v>
      </c>
      <c r="I14" s="1">
        <f>IFERROR(VLOOKUP($A14,rr_mvp!$B:$K,COLUMN(I13)-2,FALSE),"")</f>
        <v>0</v>
      </c>
      <c r="J14" s="1">
        <f>IFERROR(VLOOKUP($A14,rr_mvp!$B:$K,COLUMN(J13)-2,FALSE),"")</f>
        <v>1</v>
      </c>
      <c r="K14" s="1">
        <f>IFERROR(VLOOKUP($A14,rr_mvp!$B:$K,COLUMN(K13)-2,FALSE),"")</f>
        <v>1.5</v>
      </c>
      <c r="L14" s="4">
        <f>IFERROR(VLOOKUP($A14,rr_mvp!$B:$K,COLUMN(L13)-2,FALSE),"")</f>
        <v>0</v>
      </c>
      <c r="M14" s="3">
        <f>IFERROR(VLOOKUP($A14,rr_batting!$B:$N,COLUMN(M13)-11,FALSE),"")</f>
        <v>6</v>
      </c>
      <c r="N14" s="1">
        <f>IFERROR(VLOOKUP($A14,rr_batting!$B:$N,COLUMN(N13)-11,FALSE),"")</f>
        <v>10</v>
      </c>
      <c r="O14" s="1">
        <f>IFERROR(VLOOKUP($A14,rr_batting!$B:$N,COLUMN(O13)-11,FALSE),"")</f>
        <v>1</v>
      </c>
      <c r="P14" s="1">
        <f>IFERROR(VLOOKUP($A14,rr_batting!$B:$N,COLUMN(P13)-11,FALSE),"")</f>
        <v>1</v>
      </c>
      <c r="Q14" s="1" t="str">
        <f>IFERROR(VLOOKUP($A14,rr_batting!$B:$N,COLUMN(Q13)-11,FALSE),"")</f>
        <v>6*</v>
      </c>
      <c r="R14" s="1" t="str">
        <f>IFERROR(VLOOKUP($A14,rr_batting!$B:$N,COLUMN(R13)-11,FALSE),"")</f>
        <v>-</v>
      </c>
      <c r="S14" s="1">
        <f>IFERROR(VLOOKUP($A14,rr_batting!$B:$N,COLUMN(S13)-11,FALSE),"")</f>
        <v>5</v>
      </c>
      <c r="T14" s="1">
        <f>IFERROR(VLOOKUP($A14,rr_batting!$B:$N,COLUMN(T13)-11,FALSE),"")</f>
        <v>120</v>
      </c>
      <c r="U14" s="1">
        <f>IFERROR(VLOOKUP($A14,rr_batting!$B:$N,COLUMN(U13)-11,FALSE),"")</f>
        <v>0</v>
      </c>
      <c r="V14" s="1">
        <f>IFERROR(VLOOKUP($A14,rr_batting!$B:$N,COLUMN(V13)-11,FALSE),"")</f>
        <v>0</v>
      </c>
      <c r="W14" s="1">
        <f>IFERROR(VLOOKUP($A14,rr_batting!$B:$N,COLUMN(W13)-11,FALSE),"")</f>
        <v>0</v>
      </c>
      <c r="X14" s="4">
        <f>IFERROR(VLOOKUP($A14,rr_batting!$B:$N,COLUMN(X13)-11,FALSE),"")</f>
        <v>0</v>
      </c>
      <c r="Y14" s="3">
        <f>IFERROR(VLOOKUP($A14,rr_bowling!$B:$M,COLUMN(Y13)-23,FALSE),"")</f>
        <v>9</v>
      </c>
      <c r="Z14" s="1">
        <f>IFERROR(VLOOKUP($A14,rr_bowling!$B:$M,COLUMN(Z13)-23,FALSE),"")</f>
        <v>10</v>
      </c>
      <c r="AA14" s="1">
        <f>IFERROR(VLOOKUP($A14,rr_bowling!$B:$M,COLUMN(AA13)-23,FALSE),"")</f>
        <v>10</v>
      </c>
      <c r="AB14" s="1">
        <f>IFERROR(VLOOKUP($A14,rr_bowling!$B:$M,COLUMN(AB13)-23,FALSE),"")</f>
        <v>36.299999999999997</v>
      </c>
      <c r="AC14" s="1">
        <f>IFERROR(VLOOKUP($A14,rr_bowling!$B:$M,COLUMN(AC13)-23,FALSE),"")</f>
        <v>361</v>
      </c>
      <c r="AD14" s="1" t="str">
        <f>IFERROR(VLOOKUP($A14,rr_bowling!$B:$M,COLUMN(AD13)-23,FALSE),"")</f>
        <v>21/2</v>
      </c>
      <c r="AE14" s="1">
        <f>IFERROR(VLOOKUP($A14,rr_bowling!$B:$M,COLUMN(AE13)-23,FALSE),"")</f>
        <v>40.11</v>
      </c>
      <c r="AF14" s="1">
        <f>IFERROR(VLOOKUP($A14,rr_bowling!$B:$M,COLUMN(AF13)-23,FALSE),"")</f>
        <v>9.89</v>
      </c>
      <c r="AG14" s="1">
        <f>IFERROR(VLOOKUP($A14,rr_bowling!$B:$M,COLUMN(AG13)-23,FALSE),"")</f>
        <v>24.33</v>
      </c>
      <c r="AH14" s="1">
        <f>IFERROR(VLOOKUP($A14,rr_bowling!$B:$M,COLUMN(AH13)-23,FALSE),"")</f>
        <v>0</v>
      </c>
      <c r="AI14" s="1">
        <f>IFERROR(VLOOKUP($A14,rr_bowling!$B:$M,COLUMN(AI13)-23,FALSE),"")</f>
        <v>0</v>
      </c>
      <c r="AJ14" s="23">
        <f t="shared" si="0"/>
        <v>0</v>
      </c>
      <c r="AK14" s="22">
        <f t="shared" si="1"/>
        <v>0.9</v>
      </c>
      <c r="AL14" s="22">
        <f t="shared" si="2"/>
        <v>0.1</v>
      </c>
      <c r="AM14" s="22">
        <f t="shared" si="3"/>
        <v>24</v>
      </c>
      <c r="AN14" s="22">
        <f t="shared" si="4"/>
        <v>26.25</v>
      </c>
      <c r="AO14" s="29">
        <f t="shared" si="5"/>
        <v>9.3333333333333339</v>
      </c>
      <c r="AP14" s="20">
        <f t="shared" si="6"/>
        <v>12</v>
      </c>
      <c r="AQ14" s="49">
        <f t="shared" si="7"/>
        <v>10</v>
      </c>
      <c r="AR14" s="49" t="str">
        <f t="shared" si="8"/>
        <v>Sandeep Sharma</v>
      </c>
    </row>
    <row r="15" spans="1:46" x14ac:dyDescent="0.2">
      <c r="A15" s="3" t="s">
        <v>193</v>
      </c>
      <c r="B15" s="1" t="s">
        <v>152</v>
      </c>
      <c r="C15" s="4" t="s">
        <v>68</v>
      </c>
      <c r="D15" s="3">
        <f>IFERROR(VLOOKUP($A15,rr_mvp!$B:$K,COLUMN(D14)-2,FALSE),"")</f>
        <v>105</v>
      </c>
      <c r="E15" s="1">
        <f>IFERROR(VLOOKUP($A15,rr_mvp!$B:$K,COLUMN(E14)-2,FALSE),"")</f>
        <v>6</v>
      </c>
      <c r="F15" s="1">
        <f>IFERROR(VLOOKUP($A15,rr_mvp!$B:$K,COLUMN(F14)-2,FALSE),"")</f>
        <v>0</v>
      </c>
      <c r="G15" s="1">
        <f>IFERROR(VLOOKUP($A15,rr_mvp!$B:$K,COLUMN(G14)-2,FALSE),"")</f>
        <v>0</v>
      </c>
      <c r="H15" s="1">
        <f>IFERROR(VLOOKUP($A15,rr_mvp!$B:$K,COLUMN(H14)-2,FALSE),"")</f>
        <v>14</v>
      </c>
      <c r="I15" s="1">
        <f>IFERROR(VLOOKUP($A15,rr_mvp!$B:$K,COLUMN(I14)-2,FALSE),"")</f>
        <v>20</v>
      </c>
      <c r="J15" s="1">
        <f>IFERROR(VLOOKUP($A15,rr_mvp!$B:$K,COLUMN(J14)-2,FALSE),"")</f>
        <v>0</v>
      </c>
      <c r="K15" s="1">
        <f>IFERROR(VLOOKUP($A15,rr_mvp!$B:$K,COLUMN(K14)-2,FALSE),"")</f>
        <v>0</v>
      </c>
      <c r="L15" s="4">
        <f>IFERROR(VLOOKUP($A15,rr_mvp!$B:$K,COLUMN(L14)-2,FALSE),"")</f>
        <v>0</v>
      </c>
      <c r="M15" s="3">
        <f>IFERROR(VLOOKUP($A15,rr_batting!$B:$N,COLUMN(M14)-11,FALSE),"")</f>
        <v>195</v>
      </c>
      <c r="N15" s="1">
        <f>IFERROR(VLOOKUP($A15,rr_batting!$B:$N,COLUMN(N14)-11,FALSE),"")</f>
        <v>6</v>
      </c>
      <c r="O15" s="1">
        <f>IFERROR(VLOOKUP($A15,rr_batting!$B:$N,COLUMN(O14)-11,FALSE),"")</f>
        <v>6</v>
      </c>
      <c r="P15" s="1">
        <f>IFERROR(VLOOKUP($A15,rr_batting!$B:$N,COLUMN(P14)-11,FALSE),"")</f>
        <v>0</v>
      </c>
      <c r="Q15" s="1">
        <f>IFERROR(VLOOKUP($A15,rr_batting!$B:$N,COLUMN(Q14)-11,FALSE),"")</f>
        <v>101</v>
      </c>
      <c r="R15" s="1">
        <f>IFERROR(VLOOKUP($A15,rr_batting!$B:$N,COLUMN(R14)-11,FALSE),"")</f>
        <v>32.5</v>
      </c>
      <c r="S15" s="1">
        <f>IFERROR(VLOOKUP($A15,rr_batting!$B:$N,COLUMN(S14)-11,FALSE),"")</f>
        <v>89</v>
      </c>
      <c r="T15" s="1">
        <f>IFERROR(VLOOKUP($A15,rr_batting!$B:$N,COLUMN(T14)-11,FALSE),"")</f>
        <v>219.1</v>
      </c>
      <c r="U15" s="1">
        <f>IFERROR(VLOOKUP($A15,rr_batting!$B:$N,COLUMN(U14)-11,FALSE),"")</f>
        <v>1</v>
      </c>
      <c r="V15" s="1">
        <f>IFERROR(VLOOKUP($A15,rr_batting!$B:$N,COLUMN(V14)-11,FALSE),"")</f>
        <v>0</v>
      </c>
      <c r="W15" s="1">
        <f>IFERROR(VLOOKUP($A15,rr_batting!$B:$N,COLUMN(W14)-11,FALSE),"")</f>
        <v>14</v>
      </c>
      <c r="X15" s="4">
        <f>IFERROR(VLOOKUP($A15,rr_batting!$B:$N,COLUMN(X14)-11,FALSE),"")</f>
        <v>20</v>
      </c>
      <c r="Y15" s="3" t="str">
        <f>IFERROR(VLOOKUP($A15,rr_bowling!$B:$M,COLUMN(Y14)-23,FALSE),"")</f>
        <v/>
      </c>
      <c r="Z15" s="1" t="str">
        <f>IFERROR(VLOOKUP($A15,rr_bowling!$B:$M,COLUMN(Z14)-23,FALSE),"")</f>
        <v/>
      </c>
      <c r="AA15" s="1" t="str">
        <f>IFERROR(VLOOKUP($A15,rr_bowling!$B:$M,COLUMN(AA14)-23,FALSE),"")</f>
        <v/>
      </c>
      <c r="AB15" s="1" t="str">
        <f>IFERROR(VLOOKUP($A15,rr_bowling!$B:$M,COLUMN(AB14)-23,FALSE),"")</f>
        <v/>
      </c>
      <c r="AC15" s="1" t="str">
        <f>IFERROR(VLOOKUP($A15,rr_bowling!$B:$M,COLUMN(AC14)-23,FALSE),"")</f>
        <v/>
      </c>
      <c r="AD15" s="1" t="str">
        <f>IFERROR(VLOOKUP($A15,rr_bowling!$B:$M,COLUMN(AD14)-23,FALSE),"")</f>
        <v/>
      </c>
      <c r="AE15" s="1" t="str">
        <f>IFERROR(VLOOKUP($A15,rr_bowling!$B:$M,COLUMN(AE14)-23,FALSE),"")</f>
        <v/>
      </c>
      <c r="AF15" s="1" t="str">
        <f>IFERROR(VLOOKUP($A15,rr_bowling!$B:$M,COLUMN(AF14)-23,FALSE),"")</f>
        <v/>
      </c>
      <c r="AG15" s="1" t="str">
        <f>IFERROR(VLOOKUP($A15,rr_bowling!$B:$M,COLUMN(AG14)-23,FALSE),"")</f>
        <v/>
      </c>
      <c r="AH15" s="1" t="str">
        <f>IFERROR(VLOOKUP($A15,rr_bowling!$B:$M,COLUMN(AH14)-23,FALSE),"")</f>
        <v/>
      </c>
      <c r="AI15" s="1" t="str">
        <f>IFERROR(VLOOKUP($A15,rr_bowling!$B:$M,COLUMN(AI14)-23,FALSE),"")</f>
        <v/>
      </c>
      <c r="AJ15" s="23">
        <f t="shared" si="0"/>
        <v>18.8</v>
      </c>
      <c r="AK15" s="22">
        <f t="shared" si="1"/>
        <v>0</v>
      </c>
      <c r="AL15" s="22">
        <f t="shared" si="2"/>
        <v>0</v>
      </c>
      <c r="AM15" s="22">
        <f t="shared" si="3"/>
        <v>18.8</v>
      </c>
      <c r="AN15" s="22">
        <f t="shared" si="4"/>
        <v>18.8</v>
      </c>
      <c r="AO15" s="29">
        <f t="shared" si="5"/>
        <v>9.3333333333333339</v>
      </c>
      <c r="AP15" s="20">
        <f t="shared" si="6"/>
        <v>12</v>
      </c>
      <c r="AQ15" s="49">
        <f t="shared" si="7"/>
        <v>6</v>
      </c>
      <c r="AR15" s="49" t="str">
        <f t="shared" si="8"/>
        <v>Vaibhav Suryavanshi</v>
      </c>
    </row>
    <row r="16" spans="1:46" x14ac:dyDescent="0.2">
      <c r="A16" s="3" t="s">
        <v>164</v>
      </c>
      <c r="B16" s="1" t="s">
        <v>152</v>
      </c>
      <c r="C16" s="4" t="s">
        <v>70</v>
      </c>
      <c r="D16" s="3">
        <f>IFERROR(VLOOKUP($A16,rr_mvp!$B:$K,COLUMN(D15)-2,FALSE),"")</f>
        <v>104</v>
      </c>
      <c r="E16" s="1">
        <f>IFERROR(VLOOKUP($A16,rr_mvp!$B:$K,COLUMN(E15)-2,FALSE),"")</f>
        <v>11</v>
      </c>
      <c r="F16" s="1">
        <f>IFERROR(VLOOKUP($A16,rr_mvp!$B:$K,COLUMN(F15)-2,FALSE),"")</f>
        <v>0</v>
      </c>
      <c r="G16" s="1">
        <f>IFERROR(VLOOKUP($A16,rr_mvp!$B:$K,COLUMN(G15)-2,FALSE),"")</f>
        <v>0</v>
      </c>
      <c r="H16" s="1">
        <f>IFERROR(VLOOKUP($A16,rr_mvp!$B:$K,COLUMN(H15)-2,FALSE),"")</f>
        <v>27</v>
      </c>
      <c r="I16" s="1">
        <f>IFERROR(VLOOKUP($A16,rr_mvp!$B:$K,COLUMN(I15)-2,FALSE),"")</f>
        <v>9</v>
      </c>
      <c r="J16" s="1">
        <f>IFERROR(VLOOKUP($A16,rr_mvp!$B:$K,COLUMN(J15)-2,FALSE),"")</f>
        <v>2</v>
      </c>
      <c r="K16" s="1">
        <f>IFERROR(VLOOKUP($A16,rr_mvp!$B:$K,COLUMN(K15)-2,FALSE),"")</f>
        <v>0</v>
      </c>
      <c r="L16" s="4">
        <f>IFERROR(VLOOKUP($A16,rr_mvp!$B:$K,COLUMN(L15)-2,FALSE),"")</f>
        <v>0</v>
      </c>
      <c r="M16" s="3">
        <f>IFERROR(VLOOKUP($A16,rr_batting!$B:$N,COLUMN(M15)-11,FALSE),"")</f>
        <v>217</v>
      </c>
      <c r="N16" s="1">
        <f>IFERROR(VLOOKUP($A16,rr_batting!$B:$N,COLUMN(N15)-11,FALSE),"")</f>
        <v>11</v>
      </c>
      <c r="O16" s="1">
        <f>IFERROR(VLOOKUP($A16,rr_batting!$B:$N,COLUMN(O15)-11,FALSE),"")</f>
        <v>11</v>
      </c>
      <c r="P16" s="1">
        <f>IFERROR(VLOOKUP($A16,rr_batting!$B:$N,COLUMN(P15)-11,FALSE),"")</f>
        <v>1</v>
      </c>
      <c r="Q16" s="1">
        <f>IFERROR(VLOOKUP($A16,rr_batting!$B:$N,COLUMN(Q15)-11,FALSE),"")</f>
        <v>81</v>
      </c>
      <c r="R16" s="1">
        <f>IFERROR(VLOOKUP($A16,rr_batting!$B:$N,COLUMN(R15)-11,FALSE),"")</f>
        <v>21.7</v>
      </c>
      <c r="S16" s="1">
        <f>IFERROR(VLOOKUP($A16,rr_batting!$B:$N,COLUMN(S15)-11,FALSE),"")</f>
        <v>134</v>
      </c>
      <c r="T16" s="1">
        <f>IFERROR(VLOOKUP($A16,rr_batting!$B:$N,COLUMN(T15)-11,FALSE),"")</f>
        <v>161.94</v>
      </c>
      <c r="U16" s="1">
        <f>IFERROR(VLOOKUP($A16,rr_batting!$B:$N,COLUMN(U15)-11,FALSE),"")</f>
        <v>0</v>
      </c>
      <c r="V16" s="1">
        <f>IFERROR(VLOOKUP($A16,rr_batting!$B:$N,COLUMN(V15)-11,FALSE),"")</f>
        <v>2</v>
      </c>
      <c r="W16" s="1">
        <f>IFERROR(VLOOKUP($A16,rr_batting!$B:$N,COLUMN(W15)-11,FALSE),"")</f>
        <v>27</v>
      </c>
      <c r="X16" s="4">
        <f>IFERROR(VLOOKUP($A16,rr_batting!$B:$N,COLUMN(X15)-11,FALSE),"")</f>
        <v>9</v>
      </c>
      <c r="Y16" s="3" t="str">
        <f>IFERROR(VLOOKUP($A16,rr_bowling!$B:$M,COLUMN(Y15)-23,FALSE),"")</f>
        <v/>
      </c>
      <c r="Z16" s="1" t="str">
        <f>IFERROR(VLOOKUP($A16,rr_bowling!$B:$M,COLUMN(Z15)-23,FALSE),"")</f>
        <v/>
      </c>
      <c r="AA16" s="1" t="str">
        <f>IFERROR(VLOOKUP($A16,rr_bowling!$B:$M,COLUMN(AA15)-23,FALSE),"")</f>
        <v/>
      </c>
      <c r="AB16" s="1" t="str">
        <f>IFERROR(VLOOKUP($A16,rr_bowling!$B:$M,COLUMN(AB15)-23,FALSE),"")</f>
        <v/>
      </c>
      <c r="AC16" s="1" t="str">
        <f>IFERROR(VLOOKUP($A16,rr_bowling!$B:$M,COLUMN(AC15)-23,FALSE),"")</f>
        <v/>
      </c>
      <c r="AD16" s="1" t="str">
        <f>IFERROR(VLOOKUP($A16,rr_bowling!$B:$M,COLUMN(AD15)-23,FALSE),"")</f>
        <v/>
      </c>
      <c r="AE16" s="1" t="str">
        <f>IFERROR(VLOOKUP($A16,rr_bowling!$B:$M,COLUMN(AE15)-23,FALSE),"")</f>
        <v/>
      </c>
      <c r="AF16" s="1" t="str">
        <f>IFERROR(VLOOKUP($A16,rr_bowling!$B:$M,COLUMN(AF15)-23,FALSE),"")</f>
        <v/>
      </c>
      <c r="AG16" s="1" t="str">
        <f>IFERROR(VLOOKUP($A16,rr_bowling!$B:$M,COLUMN(AG15)-23,FALSE),"")</f>
        <v/>
      </c>
      <c r="AH16" s="1" t="str">
        <f>IFERROR(VLOOKUP($A16,rr_bowling!$B:$M,COLUMN(AH15)-23,FALSE),"")</f>
        <v/>
      </c>
      <c r="AI16" s="1" t="str">
        <f>IFERROR(VLOOKUP($A16,rr_bowling!$B:$M,COLUMN(AI15)-23,FALSE),"")</f>
        <v/>
      </c>
      <c r="AJ16" s="23">
        <f t="shared" si="0"/>
        <v>13.6</v>
      </c>
      <c r="AK16" s="22">
        <f t="shared" si="1"/>
        <v>0</v>
      </c>
      <c r="AL16" s="22">
        <f t="shared" si="2"/>
        <v>0.18181818181818182</v>
      </c>
      <c r="AM16" s="22">
        <f t="shared" si="3"/>
        <v>16.327272727272728</v>
      </c>
      <c r="AN16" s="22">
        <f t="shared" si="4"/>
        <v>16.327272727272728</v>
      </c>
      <c r="AO16" s="29">
        <f t="shared" si="5"/>
        <v>8.3333333333333339</v>
      </c>
      <c r="AP16" s="20">
        <f t="shared" si="6"/>
        <v>9</v>
      </c>
      <c r="AQ16" s="49">
        <f t="shared" si="7"/>
        <v>11</v>
      </c>
      <c r="AR16" s="49" t="str">
        <f t="shared" si="8"/>
        <v>Nitish Rana</v>
      </c>
    </row>
    <row r="17" spans="1:44" x14ac:dyDescent="0.2">
      <c r="A17" s="3" t="s">
        <v>195</v>
      </c>
      <c r="B17" s="1" t="s">
        <v>152</v>
      </c>
      <c r="C17" s="4" t="s">
        <v>69</v>
      </c>
      <c r="D17" s="3">
        <f>IFERROR(VLOOKUP($A17,rr_mvp!$B:$K,COLUMN(D16)-2,FALSE),"")</f>
        <v>23</v>
      </c>
      <c r="E17" s="1">
        <f>IFERROR(VLOOKUP($A17,rr_mvp!$B:$K,COLUMN(E16)-2,FALSE),"")</f>
        <v>4</v>
      </c>
      <c r="F17" s="1">
        <f>IFERROR(VLOOKUP($A17,rr_mvp!$B:$K,COLUMN(F16)-2,FALSE),"")</f>
        <v>2</v>
      </c>
      <c r="G17" s="1">
        <f>IFERROR(VLOOKUP($A17,rr_mvp!$B:$K,COLUMN(G16)-2,FALSE),"")</f>
        <v>16</v>
      </c>
      <c r="H17" s="1">
        <f>IFERROR(VLOOKUP($A17,rr_mvp!$B:$K,COLUMN(H16)-2,FALSE),"")</f>
        <v>0</v>
      </c>
      <c r="I17" s="1">
        <f>IFERROR(VLOOKUP($A17,rr_mvp!$B:$K,COLUMN(I16)-2,FALSE),"")</f>
        <v>0</v>
      </c>
      <c r="J17" s="1">
        <f>IFERROR(VLOOKUP($A17,rr_mvp!$B:$K,COLUMN(J16)-2,FALSE),"")</f>
        <v>0</v>
      </c>
      <c r="K17" s="1">
        <f>IFERROR(VLOOKUP($A17,rr_mvp!$B:$K,COLUMN(K16)-2,FALSE),"")</f>
        <v>0</v>
      </c>
      <c r="L17" s="4">
        <f>IFERROR(VLOOKUP($A17,rr_mvp!$B:$K,COLUMN(L16)-2,FALSE),"")</f>
        <v>0</v>
      </c>
      <c r="M17" s="3">
        <f>IFERROR(VLOOKUP($A17,rr_batting!$B:$N,COLUMN(M16)-11,FALSE),"")</f>
        <v>3</v>
      </c>
      <c r="N17" s="1">
        <f>IFERROR(VLOOKUP($A17,rr_batting!$B:$N,COLUMN(N16)-11,FALSE),"")</f>
        <v>4</v>
      </c>
      <c r="O17" s="1">
        <f>IFERROR(VLOOKUP($A17,rr_batting!$B:$N,COLUMN(O16)-11,FALSE),"")</f>
        <v>2</v>
      </c>
      <c r="P17" s="1">
        <f>IFERROR(VLOOKUP($A17,rr_batting!$B:$N,COLUMN(P16)-11,FALSE),"")</f>
        <v>0</v>
      </c>
      <c r="Q17" s="1">
        <f>IFERROR(VLOOKUP($A17,rr_batting!$B:$N,COLUMN(Q16)-11,FALSE),"")</f>
        <v>2</v>
      </c>
      <c r="R17" s="1">
        <f>IFERROR(VLOOKUP($A17,rr_batting!$B:$N,COLUMN(R16)-11,FALSE),"")</f>
        <v>1.5</v>
      </c>
      <c r="S17" s="1">
        <f>IFERROR(VLOOKUP($A17,rr_batting!$B:$N,COLUMN(S16)-11,FALSE),"")</f>
        <v>5</v>
      </c>
      <c r="T17" s="1">
        <f>IFERROR(VLOOKUP($A17,rr_batting!$B:$N,COLUMN(T16)-11,FALSE),"")</f>
        <v>60</v>
      </c>
      <c r="U17" s="1">
        <f>IFERROR(VLOOKUP($A17,rr_batting!$B:$N,COLUMN(U16)-11,FALSE),"")</f>
        <v>0</v>
      </c>
      <c r="V17" s="1">
        <f>IFERROR(VLOOKUP($A17,rr_batting!$B:$N,COLUMN(V16)-11,FALSE),"")</f>
        <v>0</v>
      </c>
      <c r="W17" s="1">
        <f>IFERROR(VLOOKUP($A17,rr_batting!$B:$N,COLUMN(W16)-11,FALSE),"")</f>
        <v>0</v>
      </c>
      <c r="X17" s="4">
        <f>IFERROR(VLOOKUP($A17,rr_batting!$B:$N,COLUMN(X16)-11,FALSE),"")</f>
        <v>0</v>
      </c>
      <c r="Y17" s="3">
        <f>IFERROR(VLOOKUP($A17,rr_bowling!$B:$M,COLUMN(Y16)-23,FALSE),"")</f>
        <v>2</v>
      </c>
      <c r="Z17" s="1">
        <f>IFERROR(VLOOKUP($A17,rr_bowling!$B:$M,COLUMN(Z16)-23,FALSE),"")</f>
        <v>4</v>
      </c>
      <c r="AA17" s="1">
        <f>IFERROR(VLOOKUP($A17,rr_bowling!$B:$M,COLUMN(AA16)-23,FALSE),"")</f>
        <v>4</v>
      </c>
      <c r="AB17" s="1">
        <f>IFERROR(VLOOKUP($A17,rr_bowling!$B:$M,COLUMN(AB16)-23,FALSE),"")</f>
        <v>8</v>
      </c>
      <c r="AC17" s="1">
        <f>IFERROR(VLOOKUP($A17,rr_bowling!$B:$M,COLUMN(AC16)-23,FALSE),"")</f>
        <v>78</v>
      </c>
      <c r="AD17" s="1" t="str">
        <f>IFERROR(VLOOKUP($A17,rr_bowling!$B:$M,COLUMN(AD16)-23,FALSE),"")</f>
        <v>21/1</v>
      </c>
      <c r="AE17" s="1">
        <f>IFERROR(VLOOKUP($A17,rr_bowling!$B:$M,COLUMN(AE16)-23,FALSE),"")</f>
        <v>39</v>
      </c>
      <c r="AF17" s="1">
        <f>IFERROR(VLOOKUP($A17,rr_bowling!$B:$M,COLUMN(AF16)-23,FALSE),"")</f>
        <v>9.75</v>
      </c>
      <c r="AG17" s="1">
        <f>IFERROR(VLOOKUP($A17,rr_bowling!$B:$M,COLUMN(AG16)-23,FALSE),"")</f>
        <v>24</v>
      </c>
      <c r="AH17" s="1">
        <f>IFERROR(VLOOKUP($A17,rr_bowling!$B:$M,COLUMN(AH16)-23,FALSE),"")</f>
        <v>0</v>
      </c>
      <c r="AI17" s="1">
        <f>IFERROR(VLOOKUP($A17,rr_bowling!$B:$M,COLUMN(AI16)-23,FALSE),"")</f>
        <v>0</v>
      </c>
      <c r="AJ17" s="23">
        <f t="shared" si="0"/>
        <v>1</v>
      </c>
      <c r="AK17" s="22">
        <f t="shared" si="1"/>
        <v>0.5</v>
      </c>
      <c r="AL17" s="22">
        <f t="shared" si="2"/>
        <v>0</v>
      </c>
      <c r="AM17" s="22">
        <f t="shared" si="3"/>
        <v>13.5</v>
      </c>
      <c r="AN17" s="22">
        <f t="shared" si="4"/>
        <v>13.5</v>
      </c>
      <c r="AO17" s="29">
        <f t="shared" si="5"/>
        <v>10.666666666666666</v>
      </c>
      <c r="AP17" s="20">
        <f t="shared" si="6"/>
        <v>15</v>
      </c>
      <c r="AQ17" s="49">
        <f t="shared" si="7"/>
        <v>4</v>
      </c>
      <c r="AR17" s="49" t="str">
        <f t="shared" si="8"/>
        <v>Kumar Kartikeya Singh</v>
      </c>
    </row>
    <row r="18" spans="1:44" x14ac:dyDescent="0.2">
      <c r="A18" s="3" t="s">
        <v>163</v>
      </c>
      <c r="B18" s="1" t="s">
        <v>152</v>
      </c>
      <c r="C18" s="4" t="s">
        <v>69</v>
      </c>
      <c r="D18" s="3">
        <f>IFERROR(VLOOKUP($A18,rr_mvp!$B:$K,COLUMN(D17)-2,FALSE),"")</f>
        <v>18.5</v>
      </c>
      <c r="E18" s="1">
        <f>IFERROR(VLOOKUP($A18,rr_mvp!$B:$K,COLUMN(E17)-2,FALSE),"")</f>
        <v>2</v>
      </c>
      <c r="F18" s="1">
        <f>IFERROR(VLOOKUP($A18,rr_mvp!$B:$K,COLUMN(F17)-2,FALSE),"")</f>
        <v>1</v>
      </c>
      <c r="G18" s="1">
        <f>IFERROR(VLOOKUP($A18,rr_mvp!$B:$K,COLUMN(G17)-2,FALSE),"")</f>
        <v>15</v>
      </c>
      <c r="H18" s="1">
        <f>IFERROR(VLOOKUP($A18,rr_mvp!$B:$K,COLUMN(H17)-2,FALSE),"")</f>
        <v>0</v>
      </c>
      <c r="I18" s="1">
        <f>IFERROR(VLOOKUP($A18,rr_mvp!$B:$K,COLUMN(I17)-2,FALSE),"")</f>
        <v>0</v>
      </c>
      <c r="J18" s="1">
        <f>IFERROR(VLOOKUP($A18,rr_mvp!$B:$K,COLUMN(J17)-2,FALSE),"")</f>
        <v>0</v>
      </c>
      <c r="K18" s="1">
        <f>IFERROR(VLOOKUP($A18,rr_mvp!$B:$K,COLUMN(K17)-2,FALSE),"")</f>
        <v>0</v>
      </c>
      <c r="L18" s="4">
        <f>IFERROR(VLOOKUP($A18,rr_mvp!$B:$K,COLUMN(L17)-2,FALSE),"")</f>
        <v>0</v>
      </c>
      <c r="M18" s="3">
        <f>IFERROR(VLOOKUP($A18,rr_batting!$B:$N,COLUMN(M17)-11,FALSE),"")</f>
        <v>4</v>
      </c>
      <c r="N18" s="1">
        <f>IFERROR(VLOOKUP($A18,rr_batting!$B:$N,COLUMN(N17)-11,FALSE),"")</f>
        <v>3</v>
      </c>
      <c r="O18" s="1">
        <f>IFERROR(VLOOKUP($A18,rr_batting!$B:$N,COLUMN(O17)-11,FALSE),"")</f>
        <v>1</v>
      </c>
      <c r="P18" s="1">
        <f>IFERROR(VLOOKUP($A18,rr_batting!$B:$N,COLUMN(P17)-11,FALSE),"")</f>
        <v>1</v>
      </c>
      <c r="Q18" s="1" t="str">
        <f>IFERROR(VLOOKUP($A18,rr_batting!$B:$N,COLUMN(Q17)-11,FALSE),"")</f>
        <v>4*</v>
      </c>
      <c r="R18" s="1" t="str">
        <f>IFERROR(VLOOKUP($A18,rr_batting!$B:$N,COLUMN(R17)-11,FALSE),"")</f>
        <v>-</v>
      </c>
      <c r="S18" s="1">
        <f>IFERROR(VLOOKUP($A18,rr_batting!$B:$N,COLUMN(S17)-11,FALSE),"")</f>
        <v>9</v>
      </c>
      <c r="T18" s="1">
        <f>IFERROR(VLOOKUP($A18,rr_batting!$B:$N,COLUMN(T17)-11,FALSE),"")</f>
        <v>44.44</v>
      </c>
      <c r="U18" s="1">
        <f>IFERROR(VLOOKUP($A18,rr_batting!$B:$N,COLUMN(U17)-11,FALSE),"")</f>
        <v>0</v>
      </c>
      <c r="V18" s="1">
        <f>IFERROR(VLOOKUP($A18,rr_batting!$B:$N,COLUMN(V17)-11,FALSE),"")</f>
        <v>0</v>
      </c>
      <c r="W18" s="1">
        <f>IFERROR(VLOOKUP($A18,rr_batting!$B:$N,COLUMN(W17)-11,FALSE),"")</f>
        <v>0</v>
      </c>
      <c r="X18" s="4">
        <f>IFERROR(VLOOKUP($A18,rr_batting!$B:$N,COLUMN(X17)-11,FALSE),"")</f>
        <v>0</v>
      </c>
      <c r="Y18" s="3">
        <f>IFERROR(VLOOKUP($A18,rr_bowling!$B:$M,COLUMN(Y17)-23,FALSE),"")</f>
        <v>1</v>
      </c>
      <c r="Z18" s="1">
        <f>IFERROR(VLOOKUP($A18,rr_bowling!$B:$M,COLUMN(Z17)-23,FALSE),"")</f>
        <v>3</v>
      </c>
      <c r="AA18" s="1">
        <f>IFERROR(VLOOKUP($A18,rr_bowling!$B:$M,COLUMN(AA17)-23,FALSE),"")</f>
        <v>3</v>
      </c>
      <c r="AB18" s="1">
        <f>IFERROR(VLOOKUP($A18,rr_bowling!$B:$M,COLUMN(AB17)-23,FALSE),"")</f>
        <v>11</v>
      </c>
      <c r="AC18" s="1">
        <f>IFERROR(VLOOKUP($A18,rr_bowling!$B:$M,COLUMN(AC17)-23,FALSE),"")</f>
        <v>137</v>
      </c>
      <c r="AD18" s="1" t="str">
        <f>IFERROR(VLOOKUP($A18,rr_bowling!$B:$M,COLUMN(AD17)-23,FALSE),"")</f>
        <v>48/1</v>
      </c>
      <c r="AE18" s="1">
        <f>IFERROR(VLOOKUP($A18,rr_bowling!$B:$M,COLUMN(AE17)-23,FALSE),"")</f>
        <v>137</v>
      </c>
      <c r="AF18" s="1">
        <f>IFERROR(VLOOKUP($A18,rr_bowling!$B:$M,COLUMN(AF17)-23,FALSE),"")</f>
        <v>12.45</v>
      </c>
      <c r="AG18" s="1">
        <f>IFERROR(VLOOKUP($A18,rr_bowling!$B:$M,COLUMN(AG17)-23,FALSE),"")</f>
        <v>66</v>
      </c>
      <c r="AH18" s="1">
        <f>IFERROR(VLOOKUP($A18,rr_bowling!$B:$M,COLUMN(AH17)-23,FALSE),"")</f>
        <v>0</v>
      </c>
      <c r="AI18" s="1">
        <f>IFERROR(VLOOKUP($A18,rr_bowling!$B:$M,COLUMN(AI17)-23,FALSE),"")</f>
        <v>0</v>
      </c>
      <c r="AJ18" s="23">
        <f t="shared" si="0"/>
        <v>0</v>
      </c>
      <c r="AK18" s="22">
        <f t="shared" si="1"/>
        <v>0.5</v>
      </c>
      <c r="AL18" s="22">
        <f t="shared" si="2"/>
        <v>0</v>
      </c>
      <c r="AM18" s="22">
        <f t="shared" si="3"/>
        <v>12.5</v>
      </c>
      <c r="AN18" s="22">
        <f t="shared" si="4"/>
        <v>12.5</v>
      </c>
      <c r="AO18" s="29">
        <f t="shared" si="5"/>
        <v>11</v>
      </c>
      <c r="AP18" s="20">
        <f t="shared" si="6"/>
        <v>16</v>
      </c>
      <c r="AQ18" s="49">
        <f t="shared" si="7"/>
        <v>3</v>
      </c>
      <c r="AR18" s="49" t="str">
        <f t="shared" si="8"/>
        <v>Akash Madhwal</v>
      </c>
    </row>
    <row r="19" spans="1:44" x14ac:dyDescent="0.2">
      <c r="A19" s="3" t="s">
        <v>177</v>
      </c>
      <c r="B19" s="1" t="s">
        <v>152</v>
      </c>
      <c r="C19" s="4" t="s">
        <v>68</v>
      </c>
      <c r="D19" s="3">
        <f>IFERROR(VLOOKUP($A19,rr_mvp!$B:$K,COLUMN(D18)-2,FALSE),"")</f>
        <v>45.5</v>
      </c>
      <c r="E19" s="1">
        <f>IFERROR(VLOOKUP($A19,rr_mvp!$B:$K,COLUMN(E18)-2,FALSE),"")</f>
        <v>10</v>
      </c>
      <c r="F19" s="1">
        <f>IFERROR(VLOOKUP($A19,rr_mvp!$B:$K,COLUMN(F18)-2,FALSE),"")</f>
        <v>0</v>
      </c>
      <c r="G19" s="1">
        <f>IFERROR(VLOOKUP($A19,rr_mvp!$B:$K,COLUMN(G18)-2,FALSE),"")</f>
        <v>0</v>
      </c>
      <c r="H19" s="1">
        <f>IFERROR(VLOOKUP($A19,rr_mvp!$B:$K,COLUMN(H18)-2,FALSE),"")</f>
        <v>6</v>
      </c>
      <c r="I19" s="1">
        <f>IFERROR(VLOOKUP($A19,rr_mvp!$B:$K,COLUMN(I18)-2,FALSE),"")</f>
        <v>8</v>
      </c>
      <c r="J19" s="1">
        <f>IFERROR(VLOOKUP($A19,rr_mvp!$B:$K,COLUMN(J18)-2,FALSE),"")</f>
        <v>1</v>
      </c>
      <c r="K19" s="1">
        <f>IFERROR(VLOOKUP($A19,rr_mvp!$B:$K,COLUMN(K18)-2,FALSE),"")</f>
        <v>0</v>
      </c>
      <c r="L19" s="4">
        <f>IFERROR(VLOOKUP($A19,rr_mvp!$B:$K,COLUMN(L18)-2,FALSE),"")</f>
        <v>0</v>
      </c>
      <c r="M19" s="3">
        <f>IFERROR(VLOOKUP($A19,rr_batting!$B:$N,COLUMN(M18)-11,FALSE),"")</f>
        <v>106</v>
      </c>
      <c r="N19" s="1">
        <f>IFERROR(VLOOKUP($A19,rr_batting!$B:$N,COLUMN(N18)-11,FALSE),"")</f>
        <v>9</v>
      </c>
      <c r="O19" s="1">
        <f>IFERROR(VLOOKUP($A19,rr_batting!$B:$N,COLUMN(O18)-11,FALSE),"")</f>
        <v>8</v>
      </c>
      <c r="P19" s="1">
        <f>IFERROR(VLOOKUP($A19,rr_batting!$B:$N,COLUMN(P18)-11,FALSE),"")</f>
        <v>4</v>
      </c>
      <c r="Q19" s="1" t="str">
        <f>IFERROR(VLOOKUP($A19,rr_batting!$B:$N,COLUMN(Q18)-11,FALSE),"")</f>
        <v>34*</v>
      </c>
      <c r="R19" s="1">
        <f>IFERROR(VLOOKUP($A19,rr_batting!$B:$N,COLUMN(R18)-11,FALSE),"")</f>
        <v>26.5</v>
      </c>
      <c r="S19" s="1">
        <f>IFERROR(VLOOKUP($A19,rr_batting!$B:$N,COLUMN(S18)-11,FALSE),"")</f>
        <v>66</v>
      </c>
      <c r="T19" s="1">
        <f>IFERROR(VLOOKUP($A19,rr_batting!$B:$N,COLUMN(T18)-11,FALSE),"")</f>
        <v>160.6</v>
      </c>
      <c r="U19" s="1">
        <f>IFERROR(VLOOKUP($A19,rr_batting!$B:$N,COLUMN(U18)-11,FALSE),"")</f>
        <v>0</v>
      </c>
      <c r="V19" s="1">
        <f>IFERROR(VLOOKUP($A19,rr_batting!$B:$N,COLUMN(V18)-11,FALSE),"")</f>
        <v>0</v>
      </c>
      <c r="W19" s="1">
        <f>IFERROR(VLOOKUP($A19,rr_batting!$B:$N,COLUMN(W18)-11,FALSE),"")</f>
        <v>6</v>
      </c>
      <c r="X19" s="4">
        <f>IFERROR(VLOOKUP($A19,rr_batting!$B:$N,COLUMN(X18)-11,FALSE),"")</f>
        <v>8</v>
      </c>
      <c r="Y19" s="3" t="str">
        <f>IFERROR(VLOOKUP($A19,rr_bowling!$B:$M,COLUMN(Y18)-23,FALSE),"")</f>
        <v/>
      </c>
      <c r="Z19" s="1" t="str">
        <f>IFERROR(VLOOKUP($A19,rr_bowling!$B:$M,COLUMN(Z18)-23,FALSE),"")</f>
        <v/>
      </c>
      <c r="AA19" s="1" t="str">
        <f>IFERROR(VLOOKUP($A19,rr_bowling!$B:$M,COLUMN(AA18)-23,FALSE),"")</f>
        <v/>
      </c>
      <c r="AB19" s="1" t="str">
        <f>IFERROR(VLOOKUP($A19,rr_bowling!$B:$M,COLUMN(AB18)-23,FALSE),"")</f>
        <v/>
      </c>
      <c r="AC19" s="1" t="str">
        <f>IFERROR(VLOOKUP($A19,rr_bowling!$B:$M,COLUMN(AC18)-23,FALSE),"")</f>
        <v/>
      </c>
      <c r="AD19" s="1" t="str">
        <f>IFERROR(VLOOKUP($A19,rr_bowling!$B:$M,COLUMN(AD18)-23,FALSE),"")</f>
        <v/>
      </c>
      <c r="AE19" s="1" t="str">
        <f>IFERROR(VLOOKUP($A19,rr_bowling!$B:$M,COLUMN(AE18)-23,FALSE),"")</f>
        <v/>
      </c>
      <c r="AF19" s="1" t="str">
        <f>IFERROR(VLOOKUP($A19,rr_bowling!$B:$M,COLUMN(AF18)-23,FALSE),"")</f>
        <v/>
      </c>
      <c r="AG19" s="1" t="str">
        <f>IFERROR(VLOOKUP($A19,rr_bowling!$B:$M,COLUMN(AG18)-23,FALSE),"")</f>
        <v/>
      </c>
      <c r="AH19" s="1" t="str">
        <f>IFERROR(VLOOKUP($A19,rr_bowling!$B:$M,COLUMN(AH18)-23,FALSE),"")</f>
        <v/>
      </c>
      <c r="AI19" s="1" t="str">
        <f>IFERROR(VLOOKUP($A19,rr_bowling!$B:$M,COLUMN(AI18)-23,FALSE),"")</f>
        <v/>
      </c>
      <c r="AJ19" s="23">
        <f t="shared" si="0"/>
        <v>10.285714285714286</v>
      </c>
      <c r="AK19" s="22">
        <f t="shared" si="1"/>
        <v>0</v>
      </c>
      <c r="AL19" s="22">
        <f t="shared" si="2"/>
        <v>0.1</v>
      </c>
      <c r="AM19" s="22">
        <f t="shared" si="3"/>
        <v>11.785714285714286</v>
      </c>
      <c r="AN19" s="22">
        <f t="shared" si="4"/>
        <v>11.785714285714286</v>
      </c>
      <c r="AO19" s="29">
        <f t="shared" si="5"/>
        <v>9.3333333333333339</v>
      </c>
      <c r="AP19" s="20">
        <f t="shared" si="6"/>
        <v>12</v>
      </c>
      <c r="AQ19" s="49">
        <f t="shared" si="7"/>
        <v>10</v>
      </c>
      <c r="AR19" s="49" t="str">
        <f t="shared" si="8"/>
        <v>Shubham Dubey</v>
      </c>
    </row>
    <row r="20" spans="1:44" x14ac:dyDescent="0.2">
      <c r="A20" s="3" t="s">
        <v>182</v>
      </c>
      <c r="B20" s="1" t="s">
        <v>152</v>
      </c>
      <c r="C20" s="4" t="s">
        <v>70</v>
      </c>
      <c r="D20" s="3">
        <f>IFERROR(VLOOKUP($A20,rr_mvp!$B:$K,COLUMN(D19)-2,FALSE),"")</f>
        <v>20.5</v>
      </c>
      <c r="E20" s="1">
        <f>IFERROR(VLOOKUP($A20,rr_mvp!$B:$K,COLUMN(E19)-2,FALSE),"")</f>
        <v>3</v>
      </c>
      <c r="F20" s="1">
        <f>IFERROR(VLOOKUP($A20,rr_mvp!$B:$K,COLUMN(F19)-2,FALSE),"")</f>
        <v>1</v>
      </c>
      <c r="G20" s="1">
        <f>IFERROR(VLOOKUP($A20,rr_mvp!$B:$K,COLUMN(G19)-2,FALSE),"")</f>
        <v>17</v>
      </c>
      <c r="H20" s="1">
        <f>IFERROR(VLOOKUP($A20,rr_mvp!$B:$K,COLUMN(H19)-2,FALSE),"")</f>
        <v>0</v>
      </c>
      <c r="I20" s="1">
        <f>IFERROR(VLOOKUP($A20,rr_mvp!$B:$K,COLUMN(I19)-2,FALSE),"")</f>
        <v>0</v>
      </c>
      <c r="J20" s="1">
        <f>IFERROR(VLOOKUP($A20,rr_mvp!$B:$K,COLUMN(J19)-2,FALSE),"")</f>
        <v>0</v>
      </c>
      <c r="K20" s="1">
        <f>IFERROR(VLOOKUP($A20,rr_mvp!$B:$K,COLUMN(K19)-2,FALSE),"")</f>
        <v>0</v>
      </c>
      <c r="L20" s="4">
        <f>IFERROR(VLOOKUP($A20,rr_mvp!$B:$K,COLUMN(L19)-2,FALSE),"")</f>
        <v>0</v>
      </c>
      <c r="M20" s="3" t="str">
        <f>IFERROR(VLOOKUP($A20,rr_batting!$B:$N,COLUMN(M19)-11,FALSE),"")</f>
        <v/>
      </c>
      <c r="N20" s="1" t="str">
        <f>IFERROR(VLOOKUP($A20,rr_batting!$B:$N,COLUMN(N19)-11,FALSE),"")</f>
        <v/>
      </c>
      <c r="O20" s="1" t="str">
        <f>IFERROR(VLOOKUP($A20,rr_batting!$B:$N,COLUMN(O19)-11,FALSE),"")</f>
        <v/>
      </c>
      <c r="P20" s="1" t="str">
        <f>IFERROR(VLOOKUP($A20,rr_batting!$B:$N,COLUMN(P19)-11,FALSE),"")</f>
        <v/>
      </c>
      <c r="Q20" s="1" t="str">
        <f>IFERROR(VLOOKUP($A20,rr_batting!$B:$N,COLUMN(Q19)-11,FALSE),"")</f>
        <v/>
      </c>
      <c r="R20" s="1" t="str">
        <f>IFERROR(VLOOKUP($A20,rr_batting!$B:$N,COLUMN(R19)-11,FALSE),"")</f>
        <v/>
      </c>
      <c r="S20" s="1" t="str">
        <f>IFERROR(VLOOKUP($A20,rr_batting!$B:$N,COLUMN(S19)-11,FALSE),"")</f>
        <v/>
      </c>
      <c r="T20" s="1" t="str">
        <f>IFERROR(VLOOKUP($A20,rr_batting!$B:$N,COLUMN(T19)-11,FALSE),"")</f>
        <v/>
      </c>
      <c r="U20" s="1" t="str">
        <f>IFERROR(VLOOKUP($A20,rr_batting!$B:$N,COLUMN(U19)-11,FALSE),"")</f>
        <v/>
      </c>
      <c r="V20" s="1" t="str">
        <f>IFERROR(VLOOKUP($A20,rr_batting!$B:$N,COLUMN(V19)-11,FALSE),"")</f>
        <v/>
      </c>
      <c r="W20" s="1" t="str">
        <f>IFERROR(VLOOKUP($A20,rr_batting!$B:$N,COLUMN(W19)-11,FALSE),"")</f>
        <v/>
      </c>
      <c r="X20" s="4" t="str">
        <f>IFERROR(VLOOKUP($A20,rr_batting!$B:$N,COLUMN(X19)-11,FALSE),"")</f>
        <v/>
      </c>
      <c r="Y20" s="3">
        <f>IFERROR(VLOOKUP($A20,rr_bowling!$B:$M,COLUMN(Y19)-23,FALSE),"")</f>
        <v>1</v>
      </c>
      <c r="Z20" s="1">
        <f>IFERROR(VLOOKUP($A20,rr_bowling!$B:$M,COLUMN(Z19)-23,FALSE),"")</f>
        <v>3</v>
      </c>
      <c r="AA20" s="1">
        <f>IFERROR(VLOOKUP($A20,rr_bowling!$B:$M,COLUMN(AA19)-23,FALSE),"")</f>
        <v>3</v>
      </c>
      <c r="AB20" s="1">
        <f>IFERROR(VLOOKUP($A20,rr_bowling!$B:$M,COLUMN(AB19)-23,FALSE),"")</f>
        <v>7</v>
      </c>
      <c r="AC20" s="1">
        <f>IFERROR(VLOOKUP($A20,rr_bowling!$B:$M,COLUMN(AC19)-23,FALSE),"")</f>
        <v>84</v>
      </c>
      <c r="AD20" s="1" t="str">
        <f>IFERROR(VLOOKUP($A20,rr_bowling!$B:$M,COLUMN(AD19)-23,FALSE),"")</f>
        <v>26/1</v>
      </c>
      <c r="AE20" s="1">
        <f>IFERROR(VLOOKUP($A20,rr_bowling!$B:$M,COLUMN(AE19)-23,FALSE),"")</f>
        <v>84</v>
      </c>
      <c r="AF20" s="1">
        <f>IFERROR(VLOOKUP($A20,rr_bowling!$B:$M,COLUMN(AF19)-23,FALSE),"")</f>
        <v>12</v>
      </c>
      <c r="AG20" s="1">
        <f>IFERROR(VLOOKUP($A20,rr_bowling!$B:$M,COLUMN(AG19)-23,FALSE),"")</f>
        <v>42</v>
      </c>
      <c r="AH20" s="1">
        <f>IFERROR(VLOOKUP($A20,rr_bowling!$B:$M,COLUMN(AH19)-23,FALSE),"")</f>
        <v>0</v>
      </c>
      <c r="AI20" s="1">
        <f>IFERROR(VLOOKUP($A20,rr_bowling!$B:$M,COLUMN(AI19)-23,FALSE),"")</f>
        <v>0</v>
      </c>
      <c r="AJ20" s="23">
        <f t="shared" si="0"/>
        <v>0</v>
      </c>
      <c r="AK20" s="22">
        <f t="shared" si="1"/>
        <v>0.33333333333333331</v>
      </c>
      <c r="AL20" s="22">
        <f t="shared" si="2"/>
        <v>0</v>
      </c>
      <c r="AM20" s="22">
        <f t="shared" si="3"/>
        <v>8.3333333333333321</v>
      </c>
      <c r="AN20" s="22">
        <f t="shared" si="4"/>
        <v>8.3333333333333321</v>
      </c>
      <c r="AO20" s="29">
        <f t="shared" si="5"/>
        <v>11.666666666666666</v>
      </c>
      <c r="AP20" s="20">
        <f t="shared" si="6"/>
        <v>17</v>
      </c>
      <c r="AQ20" s="49">
        <f t="shared" si="7"/>
        <v>3</v>
      </c>
      <c r="AR20" s="49" t="str">
        <f t="shared" si="8"/>
        <v>Yudhvir Singh</v>
      </c>
    </row>
    <row r="21" spans="1:44" ht="12.75" thickBot="1" x14ac:dyDescent="0.25">
      <c r="A21" s="5" t="s">
        <v>187</v>
      </c>
      <c r="B21" s="6" t="s">
        <v>152</v>
      </c>
      <c r="C21" s="7" t="s">
        <v>69</v>
      </c>
      <c r="D21" s="5">
        <f>IFERROR(VLOOKUP($A21,rr_mvp!$B:$K,COLUMN(D20)-2,FALSE),"")</f>
        <v>25</v>
      </c>
      <c r="E21" s="6">
        <f>IFERROR(VLOOKUP($A21,rr_mvp!$B:$K,COLUMN(E20)-2,FALSE),"")</f>
        <v>5</v>
      </c>
      <c r="F21" s="6">
        <f>IFERROR(VLOOKUP($A21,rr_mvp!$B:$K,COLUMN(F20)-2,FALSE),"")</f>
        <v>0</v>
      </c>
      <c r="G21" s="6">
        <f>IFERROR(VLOOKUP($A21,rr_mvp!$B:$K,COLUMN(G20)-2,FALSE),"")</f>
        <v>25</v>
      </c>
      <c r="H21" s="6">
        <f>IFERROR(VLOOKUP($A21,rr_mvp!$B:$K,COLUMN(H20)-2,FALSE),"")</f>
        <v>0</v>
      </c>
      <c r="I21" s="6">
        <f>IFERROR(VLOOKUP($A21,rr_mvp!$B:$K,COLUMN(I20)-2,FALSE),"")</f>
        <v>0</v>
      </c>
      <c r="J21" s="6">
        <f>IFERROR(VLOOKUP($A21,rr_mvp!$B:$K,COLUMN(J20)-2,FALSE),"")</f>
        <v>0</v>
      </c>
      <c r="K21" s="6">
        <f>IFERROR(VLOOKUP($A21,rr_mvp!$B:$K,COLUMN(K20)-2,FALSE),"")</f>
        <v>0</v>
      </c>
      <c r="L21" s="7">
        <f>IFERROR(VLOOKUP($A21,rr_mvp!$B:$K,COLUMN(L20)-2,FALSE),"")</f>
        <v>0</v>
      </c>
      <c r="M21" s="5">
        <f>IFERROR(VLOOKUP($A21,rr_batting!$B:$N,COLUMN(M20)-11,FALSE),"")</f>
        <v>2</v>
      </c>
      <c r="N21" s="6">
        <f>IFERROR(VLOOKUP($A21,rr_batting!$B:$N,COLUMN(N20)-11,FALSE),"")</f>
        <v>5</v>
      </c>
      <c r="O21" s="6">
        <f>IFERROR(VLOOKUP($A21,rr_batting!$B:$N,COLUMN(O20)-11,FALSE),"")</f>
        <v>1</v>
      </c>
      <c r="P21" s="6">
        <f>IFERROR(VLOOKUP($A21,rr_batting!$B:$N,COLUMN(P20)-11,FALSE),"")</f>
        <v>1</v>
      </c>
      <c r="Q21" s="6" t="str">
        <f>IFERROR(VLOOKUP($A21,rr_batting!$B:$N,COLUMN(Q20)-11,FALSE),"")</f>
        <v>2*</v>
      </c>
      <c r="R21" s="6" t="str">
        <f>IFERROR(VLOOKUP($A21,rr_batting!$B:$N,COLUMN(R20)-11,FALSE),"")</f>
        <v>-</v>
      </c>
      <c r="S21" s="6">
        <f>IFERROR(VLOOKUP($A21,rr_batting!$B:$N,COLUMN(S20)-11,FALSE),"")</f>
        <v>2</v>
      </c>
      <c r="T21" s="6">
        <f>IFERROR(VLOOKUP($A21,rr_batting!$B:$N,COLUMN(T20)-11,FALSE),"")</f>
        <v>100</v>
      </c>
      <c r="U21" s="6">
        <f>IFERROR(VLOOKUP($A21,rr_batting!$B:$N,COLUMN(U20)-11,FALSE),"")</f>
        <v>0</v>
      </c>
      <c r="V21" s="6">
        <f>IFERROR(VLOOKUP($A21,rr_batting!$B:$N,COLUMN(V20)-11,FALSE),"")</f>
        <v>0</v>
      </c>
      <c r="W21" s="6">
        <f>IFERROR(VLOOKUP($A21,rr_batting!$B:$N,COLUMN(W20)-11,FALSE),"")</f>
        <v>0</v>
      </c>
      <c r="X21" s="7">
        <f>IFERROR(VLOOKUP($A21,rr_batting!$B:$N,COLUMN(X20)-11,FALSE),"")</f>
        <v>0</v>
      </c>
      <c r="Y21" s="5" t="str">
        <f>IFERROR(VLOOKUP($A21,rr_bowling!$B:$M,COLUMN(Y20)-23,FALSE),"")</f>
        <v/>
      </c>
      <c r="Z21" s="6" t="str">
        <f>IFERROR(VLOOKUP($A21,rr_bowling!$B:$M,COLUMN(Z20)-23,FALSE),"")</f>
        <v/>
      </c>
      <c r="AA21" s="6" t="str">
        <f>IFERROR(VLOOKUP($A21,rr_bowling!$B:$M,COLUMN(AA20)-23,FALSE),"")</f>
        <v/>
      </c>
      <c r="AB21" s="6" t="str">
        <f>IFERROR(VLOOKUP($A21,rr_bowling!$B:$M,COLUMN(AB20)-23,FALSE),"")</f>
        <v/>
      </c>
      <c r="AC21" s="6" t="str">
        <f>IFERROR(VLOOKUP($A21,rr_bowling!$B:$M,COLUMN(AC20)-23,FALSE),"")</f>
        <v/>
      </c>
      <c r="AD21" s="6" t="str">
        <f>IFERROR(VLOOKUP($A21,rr_bowling!$B:$M,COLUMN(AD20)-23,FALSE),"")</f>
        <v/>
      </c>
      <c r="AE21" s="6" t="str">
        <f>IFERROR(VLOOKUP($A21,rr_bowling!$B:$M,COLUMN(AE20)-23,FALSE),"")</f>
        <v/>
      </c>
      <c r="AF21" s="6" t="str">
        <f>IFERROR(VLOOKUP($A21,rr_bowling!$B:$M,COLUMN(AF20)-23,FALSE),"")</f>
        <v/>
      </c>
      <c r="AG21" s="6" t="str">
        <f>IFERROR(VLOOKUP($A21,rr_bowling!$B:$M,COLUMN(AG20)-23,FALSE),"")</f>
        <v/>
      </c>
      <c r="AH21" s="6" t="str">
        <f>IFERROR(VLOOKUP($A21,rr_bowling!$B:$M,COLUMN(AH20)-23,FALSE),"")</f>
        <v/>
      </c>
      <c r="AI21" s="6" t="str">
        <f>IFERROR(VLOOKUP($A21,rr_bowling!$B:$M,COLUMN(AI20)-23,FALSE),"")</f>
        <v/>
      </c>
      <c r="AJ21" s="24">
        <f t="shared" si="0"/>
        <v>0</v>
      </c>
      <c r="AK21" s="25">
        <f t="shared" si="1"/>
        <v>0</v>
      </c>
      <c r="AL21" s="25">
        <f t="shared" si="2"/>
        <v>0</v>
      </c>
      <c r="AM21" s="25">
        <f t="shared" si="3"/>
        <v>0</v>
      </c>
      <c r="AN21" s="25">
        <f t="shared" si="4"/>
        <v>0</v>
      </c>
      <c r="AO21" s="30">
        <f t="shared" si="5"/>
        <v>12.333333333333334</v>
      </c>
      <c r="AP21" s="21">
        <f t="shared" si="6"/>
        <v>18</v>
      </c>
      <c r="AQ21" s="49">
        <f t="shared" si="7"/>
        <v>5</v>
      </c>
      <c r="AR21" s="49" t="str">
        <f t="shared" si="8"/>
        <v>Fazalhaq Farooqi</v>
      </c>
    </row>
    <row r="30" spans="1:44" x14ac:dyDescent="0.2">
      <c r="D30" s="52" t="s">
        <v>208</v>
      </c>
    </row>
    <row r="31" spans="1:44" x14ac:dyDescent="0.2">
      <c r="D31" s="51" t="s">
        <v>209</v>
      </c>
      <c r="E31" s="51">
        <f>SUM(D2:L26)-SUM(rr_mvp!C:K)</f>
        <v>0</v>
      </c>
    </row>
    <row r="32" spans="1:44" x14ac:dyDescent="0.2">
      <c r="D32" s="51" t="s">
        <v>210</v>
      </c>
      <c r="E32" s="51">
        <f>SUM(M2:X26)-SUM(rr_batting!C2:N100)</f>
        <v>0</v>
      </c>
    </row>
    <row r="33" spans="4:5" x14ac:dyDescent="0.2">
      <c r="D33" s="51" t="s">
        <v>211</v>
      </c>
      <c r="E33" s="51">
        <f>SUM(Y2:AI26)-SUM(rr_bowling!C:M)</f>
        <v>0</v>
      </c>
    </row>
  </sheetData>
  <conditionalFormatting sqref="D2:D21">
    <cfRule type="containsBlanks" dxfId="464" priority="16">
      <formula>LEN(TRIM(D2))=0</formula>
    </cfRule>
  </conditionalFormatting>
  <conditionalFormatting sqref="E31:E33">
    <cfRule type="cellIs" dxfId="463" priority="4" operator="notEqual">
      <formula>0</formula>
    </cfRule>
  </conditionalFormatting>
  <conditionalFormatting sqref="J2:J21">
    <cfRule type="colorScale" priority="29">
      <colorScale>
        <cfvo type="min"/>
        <cfvo type="max"/>
        <color rgb="FFFCFCFF"/>
        <color rgb="FF63BE7B"/>
      </colorScale>
    </cfRule>
  </conditionalFormatting>
  <conditionalFormatting sqref="K2:K21">
    <cfRule type="cellIs" dxfId="462" priority="12" operator="greaterThanOrEqual">
      <formula>1</formula>
    </cfRule>
  </conditionalFormatting>
  <conditionalFormatting sqref="M2:M21">
    <cfRule type="colorScale" priority="30">
      <colorScale>
        <cfvo type="min"/>
        <cfvo type="max"/>
        <color rgb="FFFCFCFF"/>
        <color rgb="FF63BE7B"/>
      </colorScale>
    </cfRule>
  </conditionalFormatting>
  <conditionalFormatting sqref="Y2:Y21">
    <cfRule type="colorScale" priority="31">
      <colorScale>
        <cfvo type="min"/>
        <cfvo type="max"/>
        <color rgb="FFFCFCFF"/>
        <color rgb="FF63BE7B"/>
      </colorScale>
    </cfRule>
  </conditionalFormatting>
  <conditionalFormatting sqref="AJ2:AJ21">
    <cfRule type="colorScale" priority="32">
      <colorScale>
        <cfvo type="min"/>
        <cfvo type="max"/>
        <color rgb="FFFCFCFF"/>
        <color rgb="FF63BE7B"/>
      </colorScale>
    </cfRule>
  </conditionalFormatting>
  <conditionalFormatting sqref="AK2:AK21">
    <cfRule type="colorScale" priority="33">
      <colorScale>
        <cfvo type="min"/>
        <cfvo type="max"/>
        <color rgb="FFFCFCFF"/>
        <color rgb="FF63BE7B"/>
      </colorScale>
    </cfRule>
  </conditionalFormatting>
  <conditionalFormatting sqref="AL2:AL21">
    <cfRule type="colorScale" priority="34">
      <colorScale>
        <cfvo type="min"/>
        <cfvo type="max"/>
        <color rgb="FFFCFCFF"/>
        <color rgb="FF63BE7B"/>
      </colorScale>
    </cfRule>
  </conditionalFormatting>
  <conditionalFormatting sqref="AM2:AM21">
    <cfRule type="colorScale" priority="35">
      <colorScale>
        <cfvo type="min"/>
        <cfvo type="max"/>
        <color rgb="FFFCFCFF"/>
        <color rgb="FF63BE7B"/>
      </colorScale>
    </cfRule>
  </conditionalFormatting>
  <conditionalFormatting sqref="AN2:AN21">
    <cfRule type="colorScale" priority="3">
      <colorScale>
        <cfvo type="min"/>
        <cfvo type="max"/>
        <color rgb="FFFCFCFF"/>
        <color rgb="FF63BE7B"/>
      </colorScale>
    </cfRule>
  </conditionalFormatting>
  <conditionalFormatting sqref="AO2:AO21">
    <cfRule type="colorScale" priority="36">
      <colorScale>
        <cfvo type="min"/>
        <cfvo type="percentile" val="50"/>
        <cfvo type="max"/>
        <color rgb="FF63BE7B"/>
        <color rgb="FFFCFCFF"/>
        <color rgb="FFF8696B"/>
      </colorScale>
    </cfRule>
    <cfRule type="colorScale" priority="37">
      <colorScale>
        <cfvo type="min"/>
        <cfvo type="max"/>
        <color rgb="FF63BE7B"/>
        <color rgb="FFFFEF9C"/>
      </colorScale>
    </cfRule>
  </conditionalFormatting>
  <conditionalFormatting sqref="AP2:AP21">
    <cfRule type="iconSet" priority="38">
      <iconSet iconSet="3Symbols2" reverse="1">
        <cfvo type="percent" val="0"/>
        <cfvo type="num" val="5"/>
        <cfvo type="num" val="8"/>
      </iconSet>
    </cfRule>
  </conditionalFormatting>
  <conditionalFormatting sqref="AQ2:AQ21">
    <cfRule type="dataBar" priority="1">
      <dataBar>
        <cfvo type="min"/>
        <cfvo type="max"/>
        <color rgb="FF638EC6"/>
      </dataBar>
      <extLst>
        <ext xmlns:x14="http://schemas.microsoft.com/office/spreadsheetml/2009/9/main" uri="{B025F937-C7B1-47D3-B67F-A62EFF666E3E}">
          <x14:id>{39751733-96F8-49C0-BCD7-36830B18E0B1}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9751733-96F8-49C0-BCD7-36830B18E0B1}">
            <x14:dataBar minLength="0" maxLength="100" border="1" negativeBarBorderColorSameAsPositive="0">
              <x14:cfvo type="autoMin"/>
              <x14:cfvo type="autoMax"/>
              <x14:borderColor rgb="FF638EC6"/>
              <x14:negativeFillColor rgb="FFFF0000"/>
              <x14:negativeBorderColor rgb="FFFF0000"/>
              <x14:axisColor rgb="FF000000"/>
            </x14:dataBar>
          </x14:cfRule>
          <xm:sqref>AQ2:AQ21</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FA9B-80CF-4486-B6C6-6D3E39A7FABF}">
  <dimension ref="A1:K19"/>
  <sheetViews>
    <sheetView workbookViewId="0">
      <selection activeCell="A2" sqref="A2:K19"/>
    </sheetView>
  </sheetViews>
  <sheetFormatPr defaultRowHeight="12" x14ac:dyDescent="0.2"/>
  <cols>
    <col min="1" max="1" width="3.85546875" style="1" bestFit="1" customWidth="1"/>
    <col min="2" max="2" width="18.57031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v>
      </c>
      <c r="B2" s="1" t="s">
        <v>151</v>
      </c>
      <c r="C2" s="1">
        <v>251</v>
      </c>
      <c r="D2" s="1">
        <v>13</v>
      </c>
      <c r="E2" s="1">
        <v>0</v>
      </c>
      <c r="F2" s="1">
        <v>0</v>
      </c>
      <c r="G2" s="1">
        <v>55</v>
      </c>
      <c r="H2" s="1">
        <v>26</v>
      </c>
      <c r="I2" s="1">
        <v>9</v>
      </c>
      <c r="J2" s="1">
        <v>0</v>
      </c>
      <c r="K2" s="1">
        <v>0</v>
      </c>
    </row>
    <row r="3" spans="1:11" x14ac:dyDescent="0.2">
      <c r="A3" s="1">
        <v>8</v>
      </c>
      <c r="B3" s="1" t="s">
        <v>160</v>
      </c>
      <c r="C3" s="1">
        <v>218.5</v>
      </c>
      <c r="D3" s="1">
        <v>13</v>
      </c>
      <c r="E3" s="1">
        <v>3</v>
      </c>
      <c r="F3" s="1">
        <v>27</v>
      </c>
      <c r="G3" s="1">
        <v>27</v>
      </c>
      <c r="H3" s="1">
        <v>27</v>
      </c>
      <c r="I3" s="1">
        <v>7</v>
      </c>
      <c r="J3" s="1">
        <v>1.5</v>
      </c>
      <c r="K3" s="1">
        <v>0</v>
      </c>
    </row>
    <row r="4" spans="1:11" x14ac:dyDescent="0.2">
      <c r="A4" s="1">
        <v>28</v>
      </c>
      <c r="B4" s="1" t="s">
        <v>194</v>
      </c>
      <c r="C4" s="1">
        <v>172.5</v>
      </c>
      <c r="D4" s="1">
        <v>12</v>
      </c>
      <c r="E4" s="1">
        <v>11</v>
      </c>
      <c r="F4" s="1">
        <v>110</v>
      </c>
      <c r="G4" s="1">
        <v>3</v>
      </c>
      <c r="H4" s="1">
        <v>4</v>
      </c>
      <c r="I4" s="1">
        <v>1</v>
      </c>
      <c r="J4" s="1">
        <v>0</v>
      </c>
      <c r="K4" s="1">
        <v>0</v>
      </c>
    </row>
    <row r="5" spans="1:11" x14ac:dyDescent="0.2">
      <c r="A5" s="1">
        <v>48</v>
      </c>
      <c r="B5" s="1" t="s">
        <v>167</v>
      </c>
      <c r="C5" s="1">
        <v>133</v>
      </c>
      <c r="D5" s="1">
        <v>13</v>
      </c>
      <c r="E5" s="1">
        <v>0</v>
      </c>
      <c r="F5" s="1">
        <v>0</v>
      </c>
      <c r="G5" s="1">
        <v>20</v>
      </c>
      <c r="H5" s="1">
        <v>19</v>
      </c>
      <c r="I5" s="1">
        <v>6</v>
      </c>
      <c r="J5" s="1">
        <v>1.5</v>
      </c>
      <c r="K5" s="1">
        <v>0</v>
      </c>
    </row>
    <row r="6" spans="1:11" x14ac:dyDescent="0.2">
      <c r="A6" s="1">
        <v>63</v>
      </c>
      <c r="B6" s="1" t="s">
        <v>172</v>
      </c>
      <c r="C6" s="1">
        <v>112</v>
      </c>
      <c r="D6" s="1">
        <v>11</v>
      </c>
      <c r="E6" s="1">
        <v>11</v>
      </c>
      <c r="F6" s="1">
        <v>72</v>
      </c>
      <c r="G6" s="1">
        <v>0</v>
      </c>
      <c r="H6" s="1">
        <v>0</v>
      </c>
      <c r="I6" s="1">
        <v>0</v>
      </c>
      <c r="J6" s="1">
        <v>1.5</v>
      </c>
      <c r="K6" s="1">
        <v>0</v>
      </c>
    </row>
    <row r="7" spans="1:11" x14ac:dyDescent="0.2">
      <c r="A7" s="1">
        <v>64</v>
      </c>
      <c r="B7" s="1" t="s">
        <v>153</v>
      </c>
      <c r="C7" s="1">
        <v>111</v>
      </c>
      <c r="D7" s="1">
        <v>8</v>
      </c>
      <c r="E7" s="1">
        <v>0</v>
      </c>
      <c r="F7" s="1">
        <v>0</v>
      </c>
      <c r="G7" s="1">
        <v>24</v>
      </c>
      <c r="H7" s="1">
        <v>11</v>
      </c>
      <c r="I7" s="1">
        <v>4</v>
      </c>
      <c r="J7" s="1">
        <v>0</v>
      </c>
      <c r="K7" s="1">
        <v>1</v>
      </c>
    </row>
    <row r="8" spans="1:11" x14ac:dyDescent="0.2">
      <c r="A8" s="1">
        <v>68</v>
      </c>
      <c r="B8" s="1" t="s">
        <v>161</v>
      </c>
      <c r="C8" s="1">
        <v>106.5</v>
      </c>
      <c r="D8" s="1">
        <v>13</v>
      </c>
      <c r="E8" s="1">
        <v>0</v>
      </c>
      <c r="F8" s="1">
        <v>0</v>
      </c>
      <c r="G8" s="1">
        <v>16</v>
      </c>
      <c r="H8" s="1">
        <v>10</v>
      </c>
      <c r="I8" s="1">
        <v>12</v>
      </c>
      <c r="J8" s="1">
        <v>1.5</v>
      </c>
      <c r="K8" s="1">
        <v>0</v>
      </c>
    </row>
    <row r="9" spans="1:11" x14ac:dyDescent="0.2">
      <c r="A9" s="1">
        <v>71</v>
      </c>
      <c r="B9" s="1" t="s">
        <v>193</v>
      </c>
      <c r="C9" s="1">
        <v>105</v>
      </c>
      <c r="D9" s="1">
        <v>6</v>
      </c>
      <c r="E9" s="1">
        <v>0</v>
      </c>
      <c r="F9" s="1">
        <v>0</v>
      </c>
      <c r="G9" s="1">
        <v>14</v>
      </c>
      <c r="H9" s="1">
        <v>20</v>
      </c>
      <c r="I9" s="1">
        <v>0</v>
      </c>
      <c r="J9" s="1">
        <v>0</v>
      </c>
      <c r="K9" s="1">
        <v>0</v>
      </c>
    </row>
    <row r="10" spans="1:11" x14ac:dyDescent="0.2">
      <c r="A10" s="1">
        <v>73</v>
      </c>
      <c r="B10" s="1" t="s">
        <v>164</v>
      </c>
      <c r="C10" s="1">
        <v>104</v>
      </c>
      <c r="D10" s="1">
        <v>11</v>
      </c>
      <c r="E10" s="1">
        <v>0</v>
      </c>
      <c r="F10" s="1">
        <v>0</v>
      </c>
      <c r="G10" s="1">
        <v>27</v>
      </c>
      <c r="H10" s="1">
        <v>9</v>
      </c>
      <c r="I10" s="1">
        <v>2</v>
      </c>
      <c r="J10" s="1">
        <v>0</v>
      </c>
      <c r="K10" s="1">
        <v>0</v>
      </c>
    </row>
    <row r="11" spans="1:11" x14ac:dyDescent="0.2">
      <c r="A11" s="1">
        <v>78</v>
      </c>
      <c r="B11" s="1" t="s">
        <v>171</v>
      </c>
      <c r="C11" s="1">
        <v>98.5</v>
      </c>
      <c r="D11" s="1">
        <v>10</v>
      </c>
      <c r="E11" s="1">
        <v>10</v>
      </c>
      <c r="F11" s="1">
        <v>57</v>
      </c>
      <c r="G11" s="1">
        <v>0</v>
      </c>
      <c r="H11" s="1">
        <v>0</v>
      </c>
      <c r="I11" s="1">
        <v>2</v>
      </c>
      <c r="J11" s="1">
        <v>1.5</v>
      </c>
      <c r="K11" s="1">
        <v>0</v>
      </c>
    </row>
    <row r="12" spans="1:11" x14ac:dyDescent="0.2">
      <c r="A12" s="1">
        <v>86</v>
      </c>
      <c r="B12" s="1" t="s">
        <v>162</v>
      </c>
      <c r="C12" s="1">
        <v>89.5</v>
      </c>
      <c r="D12" s="1">
        <v>10</v>
      </c>
      <c r="E12" s="1">
        <v>9</v>
      </c>
      <c r="F12" s="1">
        <v>54</v>
      </c>
      <c r="G12" s="1">
        <v>0</v>
      </c>
      <c r="H12" s="1">
        <v>0</v>
      </c>
      <c r="I12" s="1">
        <v>1</v>
      </c>
      <c r="J12" s="1">
        <v>1.5</v>
      </c>
      <c r="K12" s="1">
        <v>0</v>
      </c>
    </row>
    <row r="13" spans="1:11" x14ac:dyDescent="0.2">
      <c r="A13" s="1">
        <v>93</v>
      </c>
      <c r="B13" s="1" t="s">
        <v>176</v>
      </c>
      <c r="C13" s="1">
        <v>79.5</v>
      </c>
      <c r="D13" s="1">
        <v>9</v>
      </c>
      <c r="E13" s="1">
        <v>8</v>
      </c>
      <c r="F13" s="1">
        <v>49</v>
      </c>
      <c r="G13" s="1">
        <v>0</v>
      </c>
      <c r="H13" s="1">
        <v>0</v>
      </c>
      <c r="I13" s="1">
        <v>1</v>
      </c>
      <c r="J13" s="1">
        <v>0</v>
      </c>
      <c r="K13" s="1">
        <v>0</v>
      </c>
    </row>
    <row r="14" spans="1:11" x14ac:dyDescent="0.2">
      <c r="A14" s="1">
        <v>127</v>
      </c>
      <c r="B14" s="1" t="s">
        <v>177</v>
      </c>
      <c r="C14" s="1">
        <v>45.5</v>
      </c>
      <c r="D14" s="1">
        <v>10</v>
      </c>
      <c r="E14" s="1">
        <v>0</v>
      </c>
      <c r="F14" s="1">
        <v>0</v>
      </c>
      <c r="G14" s="1">
        <v>6</v>
      </c>
      <c r="H14" s="1">
        <v>8</v>
      </c>
      <c r="I14" s="1">
        <v>1</v>
      </c>
      <c r="J14" s="1">
        <v>0</v>
      </c>
      <c r="K14" s="1">
        <v>0</v>
      </c>
    </row>
    <row r="15" spans="1:11" x14ac:dyDescent="0.2">
      <c r="A15" s="1">
        <v>144</v>
      </c>
      <c r="B15" s="1" t="s">
        <v>187</v>
      </c>
      <c r="C15" s="1">
        <v>25</v>
      </c>
      <c r="D15" s="1">
        <v>5</v>
      </c>
      <c r="E15" s="1">
        <v>0</v>
      </c>
      <c r="F15" s="1">
        <v>25</v>
      </c>
      <c r="G15" s="1">
        <v>0</v>
      </c>
      <c r="H15" s="1">
        <v>0</v>
      </c>
      <c r="I15" s="1">
        <v>0</v>
      </c>
      <c r="J15" s="1">
        <v>0</v>
      </c>
      <c r="K15" s="1">
        <v>0</v>
      </c>
    </row>
    <row r="16" spans="1:11" x14ac:dyDescent="0.2">
      <c r="A16" s="1">
        <v>146</v>
      </c>
      <c r="B16" s="1" t="s">
        <v>195</v>
      </c>
      <c r="C16" s="1">
        <v>23</v>
      </c>
      <c r="D16" s="1">
        <v>4</v>
      </c>
      <c r="E16" s="1">
        <v>2</v>
      </c>
      <c r="F16" s="1">
        <v>16</v>
      </c>
      <c r="G16" s="1">
        <v>0</v>
      </c>
      <c r="H16" s="1">
        <v>0</v>
      </c>
      <c r="I16" s="1">
        <v>0</v>
      </c>
      <c r="J16" s="1">
        <v>0</v>
      </c>
      <c r="K16" s="1">
        <v>0</v>
      </c>
    </row>
    <row r="17" spans="1:11" x14ac:dyDescent="0.2">
      <c r="A17" s="1">
        <v>150</v>
      </c>
      <c r="B17" s="1" t="s">
        <v>182</v>
      </c>
      <c r="C17" s="1">
        <v>20.5</v>
      </c>
      <c r="D17" s="1">
        <v>3</v>
      </c>
      <c r="E17" s="1">
        <v>1</v>
      </c>
      <c r="F17" s="1">
        <v>17</v>
      </c>
      <c r="G17" s="1">
        <v>0</v>
      </c>
      <c r="H17" s="1">
        <v>0</v>
      </c>
      <c r="I17" s="1">
        <v>0</v>
      </c>
      <c r="J17" s="1">
        <v>0</v>
      </c>
      <c r="K17" s="1">
        <v>0</v>
      </c>
    </row>
    <row r="18" spans="1:11" x14ac:dyDescent="0.2">
      <c r="A18" s="1">
        <v>153</v>
      </c>
      <c r="B18" s="1" t="s">
        <v>163</v>
      </c>
      <c r="C18" s="1">
        <v>18.5</v>
      </c>
      <c r="D18" s="1">
        <v>2</v>
      </c>
      <c r="E18" s="1">
        <v>1</v>
      </c>
      <c r="F18" s="1">
        <v>15</v>
      </c>
      <c r="G18" s="1">
        <v>0</v>
      </c>
      <c r="H18" s="1">
        <v>0</v>
      </c>
      <c r="I18" s="1">
        <v>0</v>
      </c>
      <c r="J18" s="1">
        <v>0</v>
      </c>
      <c r="K18" s="1">
        <v>0</v>
      </c>
    </row>
    <row r="19" spans="1:11" x14ac:dyDescent="0.2">
      <c r="A19" s="1">
        <v>156</v>
      </c>
      <c r="B19" s="1" t="s">
        <v>188</v>
      </c>
      <c r="C19" s="1">
        <v>16.5</v>
      </c>
      <c r="D19" s="1">
        <v>1</v>
      </c>
      <c r="E19" s="1">
        <v>1</v>
      </c>
      <c r="F19" s="1">
        <v>8</v>
      </c>
      <c r="G19" s="1">
        <v>2</v>
      </c>
      <c r="H19" s="1">
        <v>0</v>
      </c>
      <c r="I19" s="1">
        <v>0</v>
      </c>
      <c r="J19" s="1">
        <v>0</v>
      </c>
      <c r="K19" s="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318-27B4-4B36-B8E6-655EFD599609}">
  <dimension ref="A1:N18"/>
  <sheetViews>
    <sheetView workbookViewId="0">
      <selection activeCell="A2" sqref="A2:K19"/>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3</v>
      </c>
      <c r="B2" s="1" t="s">
        <v>151</v>
      </c>
      <c r="C2" s="1">
        <v>523</v>
      </c>
      <c r="D2" s="1">
        <v>13</v>
      </c>
      <c r="E2" s="1">
        <v>13</v>
      </c>
      <c r="F2" s="1">
        <v>1</v>
      </c>
      <c r="G2" s="1">
        <v>75</v>
      </c>
      <c r="H2" s="1">
        <v>43.58</v>
      </c>
      <c r="I2" s="1">
        <v>331</v>
      </c>
      <c r="J2" s="1">
        <v>158</v>
      </c>
      <c r="K2" s="1">
        <v>0</v>
      </c>
      <c r="L2" s="1">
        <v>6</v>
      </c>
      <c r="M2" s="1">
        <v>55</v>
      </c>
      <c r="N2" s="1">
        <v>26</v>
      </c>
    </row>
    <row r="3" spans="1:14" x14ac:dyDescent="0.2">
      <c r="A3" s="1">
        <v>13</v>
      </c>
      <c r="B3" s="1" t="s">
        <v>160</v>
      </c>
      <c r="C3" s="1">
        <v>390</v>
      </c>
      <c r="D3" s="1">
        <v>13</v>
      </c>
      <c r="E3" s="1">
        <v>13</v>
      </c>
      <c r="F3" s="1">
        <v>2</v>
      </c>
      <c r="G3" s="1">
        <v>95</v>
      </c>
      <c r="H3" s="1">
        <v>35.450000000000003</v>
      </c>
      <c r="I3" s="1">
        <v>232</v>
      </c>
      <c r="J3" s="1">
        <v>168.1</v>
      </c>
      <c r="K3" s="1">
        <v>0</v>
      </c>
      <c r="L3" s="1">
        <v>1</v>
      </c>
      <c r="M3" s="1">
        <v>27</v>
      </c>
      <c r="N3" s="1">
        <v>27</v>
      </c>
    </row>
    <row r="4" spans="1:14" x14ac:dyDescent="0.2">
      <c r="A4" s="1">
        <v>20</v>
      </c>
      <c r="B4" s="1" t="s">
        <v>167</v>
      </c>
      <c r="C4" s="1">
        <v>302</v>
      </c>
      <c r="D4" s="1">
        <v>13</v>
      </c>
      <c r="E4" s="1">
        <v>12</v>
      </c>
      <c r="F4" s="1">
        <v>3</v>
      </c>
      <c r="G4" s="1">
        <v>70</v>
      </c>
      <c r="H4" s="1">
        <v>33.56</v>
      </c>
      <c r="I4" s="1">
        <v>201</v>
      </c>
      <c r="J4" s="1">
        <v>150.24</v>
      </c>
      <c r="K4" s="1">
        <v>0</v>
      </c>
      <c r="L4" s="1">
        <v>2</v>
      </c>
      <c r="M4" s="1">
        <v>20</v>
      </c>
      <c r="N4" s="1">
        <v>19</v>
      </c>
    </row>
    <row r="5" spans="1:14" x14ac:dyDescent="0.2">
      <c r="A5" s="1">
        <v>33</v>
      </c>
      <c r="B5" s="1" t="s">
        <v>153</v>
      </c>
      <c r="C5" s="1">
        <v>244</v>
      </c>
      <c r="D5" s="1">
        <v>8</v>
      </c>
      <c r="E5" s="1">
        <v>8</v>
      </c>
      <c r="F5" s="1">
        <v>1</v>
      </c>
      <c r="G5" s="1">
        <v>66</v>
      </c>
      <c r="H5" s="1">
        <v>34.86</v>
      </c>
      <c r="I5" s="1">
        <v>172</v>
      </c>
      <c r="J5" s="1">
        <v>141.86000000000001</v>
      </c>
      <c r="K5" s="1">
        <v>0</v>
      </c>
      <c r="L5" s="1">
        <v>1</v>
      </c>
      <c r="M5" s="1">
        <v>24</v>
      </c>
      <c r="N5" s="1">
        <v>11</v>
      </c>
    </row>
    <row r="6" spans="1:14" x14ac:dyDescent="0.2">
      <c r="A6" s="1">
        <v>38</v>
      </c>
      <c r="B6" s="1" t="s">
        <v>161</v>
      </c>
      <c r="C6" s="1">
        <v>227</v>
      </c>
      <c r="D6" s="1">
        <v>13</v>
      </c>
      <c r="E6" s="1">
        <v>12</v>
      </c>
      <c r="F6" s="1">
        <v>1</v>
      </c>
      <c r="G6" s="1">
        <v>52</v>
      </c>
      <c r="H6" s="1">
        <v>20.64</v>
      </c>
      <c r="I6" s="1">
        <v>159</v>
      </c>
      <c r="J6" s="1">
        <v>142.76</v>
      </c>
      <c r="K6" s="1">
        <v>0</v>
      </c>
      <c r="L6" s="1">
        <v>1</v>
      </c>
      <c r="M6" s="1">
        <v>16</v>
      </c>
      <c r="N6" s="1">
        <v>10</v>
      </c>
    </row>
    <row r="7" spans="1:14" x14ac:dyDescent="0.2">
      <c r="A7" s="1">
        <v>39</v>
      </c>
      <c r="B7" s="1" t="s">
        <v>164</v>
      </c>
      <c r="C7" s="1">
        <v>217</v>
      </c>
      <c r="D7" s="1">
        <v>11</v>
      </c>
      <c r="E7" s="1">
        <v>11</v>
      </c>
      <c r="F7" s="1">
        <v>1</v>
      </c>
      <c r="G7" s="1">
        <v>81</v>
      </c>
      <c r="H7" s="1">
        <v>21.7</v>
      </c>
      <c r="I7" s="1">
        <v>134</v>
      </c>
      <c r="J7" s="1">
        <v>161.94</v>
      </c>
      <c r="K7" s="1">
        <v>0</v>
      </c>
      <c r="L7" s="1">
        <v>2</v>
      </c>
      <c r="M7" s="1">
        <v>27</v>
      </c>
      <c r="N7" s="1">
        <v>9</v>
      </c>
    </row>
    <row r="8" spans="1:14" x14ac:dyDescent="0.2">
      <c r="A8" s="1">
        <v>43</v>
      </c>
      <c r="B8" s="1" t="s">
        <v>193</v>
      </c>
      <c r="C8" s="1">
        <v>195</v>
      </c>
      <c r="D8" s="1">
        <v>6</v>
      </c>
      <c r="E8" s="1">
        <v>6</v>
      </c>
      <c r="F8" s="1">
        <v>0</v>
      </c>
      <c r="G8" s="1">
        <v>101</v>
      </c>
      <c r="H8" s="1">
        <v>32.5</v>
      </c>
      <c r="I8" s="1">
        <v>89</v>
      </c>
      <c r="J8" s="1">
        <v>219.1</v>
      </c>
      <c r="K8" s="1">
        <v>1</v>
      </c>
      <c r="L8" s="1">
        <v>0</v>
      </c>
      <c r="M8" s="1">
        <v>14</v>
      </c>
      <c r="N8" s="1">
        <v>20</v>
      </c>
    </row>
    <row r="9" spans="1:14" x14ac:dyDescent="0.2">
      <c r="A9" s="1">
        <v>67</v>
      </c>
      <c r="B9" s="1" t="s">
        <v>177</v>
      </c>
      <c r="C9" s="1">
        <v>106</v>
      </c>
      <c r="D9" s="1">
        <v>9</v>
      </c>
      <c r="E9" s="1">
        <v>8</v>
      </c>
      <c r="F9" s="1">
        <v>4</v>
      </c>
      <c r="G9" s="1" t="s">
        <v>61</v>
      </c>
      <c r="H9" s="1">
        <v>26.5</v>
      </c>
      <c r="I9" s="1">
        <v>66</v>
      </c>
      <c r="J9" s="1">
        <v>160.6</v>
      </c>
      <c r="K9" s="1">
        <v>0</v>
      </c>
      <c r="L9" s="1">
        <v>0</v>
      </c>
      <c r="M9" s="1">
        <v>6</v>
      </c>
      <c r="N9" s="1">
        <v>8</v>
      </c>
    </row>
    <row r="10" spans="1:14" x14ac:dyDescent="0.2">
      <c r="A10" s="1">
        <v>82</v>
      </c>
      <c r="B10" s="1" t="s">
        <v>194</v>
      </c>
      <c r="C10" s="1">
        <v>63</v>
      </c>
      <c r="D10" s="1">
        <v>12</v>
      </c>
      <c r="E10" s="1">
        <v>7</v>
      </c>
      <c r="F10" s="1">
        <v>1</v>
      </c>
      <c r="G10" s="1">
        <v>30</v>
      </c>
      <c r="H10" s="1">
        <v>10.5</v>
      </c>
      <c r="I10" s="1">
        <v>50</v>
      </c>
      <c r="J10" s="1">
        <v>126</v>
      </c>
      <c r="K10" s="1">
        <v>0</v>
      </c>
      <c r="L10" s="1">
        <v>0</v>
      </c>
      <c r="M10" s="1">
        <v>3</v>
      </c>
      <c r="N10" s="1">
        <v>4</v>
      </c>
    </row>
    <row r="11" spans="1:14" x14ac:dyDescent="0.2">
      <c r="A11" s="1">
        <v>111</v>
      </c>
      <c r="B11" s="1" t="s">
        <v>172</v>
      </c>
      <c r="C11" s="1">
        <v>10</v>
      </c>
      <c r="D11" s="1">
        <v>11</v>
      </c>
      <c r="E11" s="1">
        <v>4</v>
      </c>
      <c r="F11" s="1">
        <v>2</v>
      </c>
      <c r="G11" s="1">
        <v>5</v>
      </c>
      <c r="H11" s="1">
        <v>5</v>
      </c>
      <c r="I11" s="1">
        <v>27</v>
      </c>
      <c r="J11" s="1">
        <v>37.03</v>
      </c>
      <c r="K11" s="1">
        <v>0</v>
      </c>
      <c r="L11" s="1">
        <v>0</v>
      </c>
      <c r="M11" s="1">
        <v>0</v>
      </c>
      <c r="N11" s="1">
        <v>0</v>
      </c>
    </row>
    <row r="12" spans="1:14" x14ac:dyDescent="0.2">
      <c r="A12" s="1">
        <v>115</v>
      </c>
      <c r="B12" s="1" t="s">
        <v>171</v>
      </c>
      <c r="C12" s="1">
        <v>9</v>
      </c>
      <c r="D12" s="1">
        <v>10</v>
      </c>
      <c r="E12" s="1">
        <v>5</v>
      </c>
      <c r="F12" s="1">
        <v>0</v>
      </c>
      <c r="G12" s="1">
        <v>4</v>
      </c>
      <c r="H12" s="1">
        <v>1.8</v>
      </c>
      <c r="I12" s="1">
        <v>15</v>
      </c>
      <c r="J12" s="1">
        <v>60</v>
      </c>
      <c r="K12" s="1">
        <v>0</v>
      </c>
      <c r="L12" s="1">
        <v>0</v>
      </c>
      <c r="M12" s="1">
        <v>0</v>
      </c>
      <c r="N12" s="1">
        <v>0</v>
      </c>
    </row>
    <row r="13" spans="1:14" x14ac:dyDescent="0.2">
      <c r="A13" s="1">
        <v>116</v>
      </c>
      <c r="B13" s="1" t="s">
        <v>188</v>
      </c>
      <c r="C13" s="1">
        <v>8</v>
      </c>
      <c r="D13" s="1">
        <v>1</v>
      </c>
      <c r="E13" s="1">
        <v>1</v>
      </c>
      <c r="F13" s="1">
        <v>1</v>
      </c>
      <c r="G13" s="1" t="s">
        <v>389</v>
      </c>
      <c r="H13" s="1" t="s">
        <v>52</v>
      </c>
      <c r="I13" s="1">
        <v>2</v>
      </c>
      <c r="J13" s="1">
        <v>400</v>
      </c>
      <c r="K13" s="1">
        <v>0</v>
      </c>
      <c r="L13" s="1">
        <v>0</v>
      </c>
      <c r="M13" s="1">
        <v>2</v>
      </c>
      <c r="N13" s="1">
        <v>0</v>
      </c>
    </row>
    <row r="14" spans="1:14" x14ac:dyDescent="0.2">
      <c r="A14" s="1">
        <v>118</v>
      </c>
      <c r="B14" s="1" t="s">
        <v>176</v>
      </c>
      <c r="C14" s="1">
        <v>7</v>
      </c>
      <c r="D14" s="1">
        <v>9</v>
      </c>
      <c r="E14" s="1">
        <v>4</v>
      </c>
      <c r="F14" s="1">
        <v>3</v>
      </c>
      <c r="G14" s="1">
        <v>3</v>
      </c>
      <c r="H14" s="1">
        <v>7</v>
      </c>
      <c r="I14" s="1">
        <v>8</v>
      </c>
      <c r="J14" s="1">
        <v>87.5</v>
      </c>
      <c r="K14" s="1">
        <v>0</v>
      </c>
      <c r="L14" s="1">
        <v>0</v>
      </c>
      <c r="M14" s="1">
        <v>0</v>
      </c>
      <c r="N14" s="1">
        <v>0</v>
      </c>
    </row>
    <row r="15" spans="1:14" x14ac:dyDescent="0.2">
      <c r="A15" s="1">
        <v>121</v>
      </c>
      <c r="B15" s="1" t="s">
        <v>162</v>
      </c>
      <c r="C15" s="1">
        <v>6</v>
      </c>
      <c r="D15" s="1">
        <v>10</v>
      </c>
      <c r="E15" s="1">
        <v>1</v>
      </c>
      <c r="F15" s="1">
        <v>1</v>
      </c>
      <c r="G15" s="1" t="s">
        <v>198</v>
      </c>
      <c r="H15" s="1" t="s">
        <v>52</v>
      </c>
      <c r="I15" s="1">
        <v>5</v>
      </c>
      <c r="J15" s="1">
        <v>120</v>
      </c>
      <c r="K15" s="1">
        <v>0</v>
      </c>
      <c r="L15" s="1">
        <v>0</v>
      </c>
      <c r="M15" s="1">
        <v>0</v>
      </c>
      <c r="N15" s="1">
        <v>0</v>
      </c>
    </row>
    <row r="16" spans="1:14" x14ac:dyDescent="0.2">
      <c r="A16" s="1">
        <v>129</v>
      </c>
      <c r="B16" s="1" t="s">
        <v>163</v>
      </c>
      <c r="C16" s="1">
        <v>4</v>
      </c>
      <c r="D16" s="1">
        <v>3</v>
      </c>
      <c r="E16" s="1">
        <v>1</v>
      </c>
      <c r="F16" s="1">
        <v>1</v>
      </c>
      <c r="G16" s="1" t="s">
        <v>62</v>
      </c>
      <c r="H16" s="1" t="s">
        <v>52</v>
      </c>
      <c r="I16" s="1">
        <v>9</v>
      </c>
      <c r="J16" s="1">
        <v>44.44</v>
      </c>
      <c r="K16" s="1">
        <v>0</v>
      </c>
      <c r="L16" s="1">
        <v>0</v>
      </c>
      <c r="M16" s="1">
        <v>0</v>
      </c>
      <c r="N16" s="1">
        <v>0</v>
      </c>
    </row>
    <row r="17" spans="1:14" x14ac:dyDescent="0.2">
      <c r="A17" s="1">
        <v>130</v>
      </c>
      <c r="B17" s="1" t="s">
        <v>195</v>
      </c>
      <c r="C17" s="1">
        <v>3</v>
      </c>
      <c r="D17" s="1">
        <v>4</v>
      </c>
      <c r="E17" s="1">
        <v>2</v>
      </c>
      <c r="F17" s="1">
        <v>0</v>
      </c>
      <c r="G17" s="1">
        <v>2</v>
      </c>
      <c r="H17" s="1">
        <v>1.5</v>
      </c>
      <c r="I17" s="1">
        <v>5</v>
      </c>
      <c r="J17" s="1">
        <v>60</v>
      </c>
      <c r="K17" s="1">
        <v>0</v>
      </c>
      <c r="L17" s="1">
        <v>0</v>
      </c>
      <c r="M17" s="1">
        <v>0</v>
      </c>
      <c r="N17" s="1">
        <v>0</v>
      </c>
    </row>
    <row r="18" spans="1:14" x14ac:dyDescent="0.2">
      <c r="A18" s="1">
        <v>132</v>
      </c>
      <c r="B18" s="1" t="s">
        <v>187</v>
      </c>
      <c r="C18" s="1">
        <v>2</v>
      </c>
      <c r="D18" s="1">
        <v>5</v>
      </c>
      <c r="E18" s="1">
        <v>1</v>
      </c>
      <c r="F18" s="1">
        <v>1</v>
      </c>
      <c r="G18" s="1" t="s">
        <v>201</v>
      </c>
      <c r="H18" s="1" t="s">
        <v>52</v>
      </c>
      <c r="I18" s="1">
        <v>2</v>
      </c>
      <c r="J18" s="1">
        <v>100</v>
      </c>
      <c r="K18" s="1">
        <v>0</v>
      </c>
      <c r="L18" s="1">
        <v>0</v>
      </c>
      <c r="M18" s="1">
        <v>0</v>
      </c>
      <c r="N18"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588A-53FB-497A-921F-36864F9FBD71}">
  <dimension ref="A1:M11"/>
  <sheetViews>
    <sheetView workbookViewId="0">
      <selection activeCell="E15" sqref="E15"/>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50"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25</v>
      </c>
      <c r="B2" s="1" t="s">
        <v>194</v>
      </c>
      <c r="C2" s="1">
        <v>11</v>
      </c>
      <c r="D2" s="1">
        <v>12</v>
      </c>
      <c r="E2" s="1">
        <v>12</v>
      </c>
      <c r="F2" s="1">
        <v>45.3</v>
      </c>
      <c r="G2" s="1">
        <v>431</v>
      </c>
      <c r="H2" s="2" t="s">
        <v>370</v>
      </c>
      <c r="I2" s="1">
        <v>39.18</v>
      </c>
      <c r="J2" s="1">
        <v>9.4700000000000006</v>
      </c>
      <c r="K2" s="1">
        <v>24.81</v>
      </c>
      <c r="L2" s="1">
        <v>0</v>
      </c>
      <c r="M2" s="1">
        <v>0</v>
      </c>
    </row>
    <row r="3" spans="1:13" x14ac:dyDescent="0.2">
      <c r="A3" s="1">
        <v>26</v>
      </c>
      <c r="B3" s="1" t="s">
        <v>172</v>
      </c>
      <c r="C3" s="1">
        <v>11</v>
      </c>
      <c r="D3" s="1">
        <v>11</v>
      </c>
      <c r="E3" s="1">
        <v>11</v>
      </c>
      <c r="F3" s="1">
        <v>42</v>
      </c>
      <c r="G3" s="1">
        <v>410</v>
      </c>
      <c r="H3" s="1" t="s">
        <v>376</v>
      </c>
      <c r="I3" s="1">
        <v>37.270000000000003</v>
      </c>
      <c r="J3" s="1">
        <v>9.76</v>
      </c>
      <c r="K3" s="1">
        <v>22.9</v>
      </c>
      <c r="L3" s="1">
        <v>0</v>
      </c>
      <c r="M3" s="1">
        <v>0</v>
      </c>
    </row>
    <row r="4" spans="1:13" x14ac:dyDescent="0.2">
      <c r="A4" s="1">
        <v>28</v>
      </c>
      <c r="B4" s="1" t="s">
        <v>171</v>
      </c>
      <c r="C4" s="1">
        <v>10</v>
      </c>
      <c r="D4" s="1">
        <v>10</v>
      </c>
      <c r="E4" s="1">
        <v>10</v>
      </c>
      <c r="F4" s="1">
        <v>37</v>
      </c>
      <c r="G4" s="1">
        <v>344</v>
      </c>
      <c r="H4" s="2" t="s">
        <v>206</v>
      </c>
      <c r="I4" s="1">
        <v>34.4</v>
      </c>
      <c r="J4" s="1">
        <v>9.2899999999999991</v>
      </c>
      <c r="K4" s="1">
        <v>22.2</v>
      </c>
      <c r="L4" s="1">
        <v>1</v>
      </c>
      <c r="M4" s="1">
        <v>0</v>
      </c>
    </row>
    <row r="5" spans="1:13" x14ac:dyDescent="0.2">
      <c r="A5" s="1">
        <v>34</v>
      </c>
      <c r="B5" s="1" t="s">
        <v>162</v>
      </c>
      <c r="C5" s="1">
        <v>9</v>
      </c>
      <c r="D5" s="1">
        <v>10</v>
      </c>
      <c r="E5" s="1">
        <v>10</v>
      </c>
      <c r="F5" s="1">
        <v>36.299999999999997</v>
      </c>
      <c r="G5" s="1">
        <v>361</v>
      </c>
      <c r="H5" s="2" t="s">
        <v>372</v>
      </c>
      <c r="I5" s="1">
        <v>40.11</v>
      </c>
      <c r="J5" s="1">
        <v>9.89</v>
      </c>
      <c r="K5" s="1">
        <v>24.33</v>
      </c>
      <c r="L5" s="1">
        <v>0</v>
      </c>
      <c r="M5" s="1">
        <v>0</v>
      </c>
    </row>
    <row r="6" spans="1:13" x14ac:dyDescent="0.2">
      <c r="A6" s="1">
        <v>39</v>
      </c>
      <c r="B6" s="1" t="s">
        <v>176</v>
      </c>
      <c r="C6" s="1">
        <v>8</v>
      </c>
      <c r="D6" s="1">
        <v>9</v>
      </c>
      <c r="E6" s="1">
        <v>9</v>
      </c>
      <c r="F6" s="1">
        <v>28</v>
      </c>
      <c r="G6" s="1">
        <v>307</v>
      </c>
      <c r="H6" s="1" t="s">
        <v>207</v>
      </c>
      <c r="I6" s="1">
        <v>38.369999999999997</v>
      </c>
      <c r="J6" s="1">
        <v>10.96</v>
      </c>
      <c r="K6" s="1">
        <v>21</v>
      </c>
      <c r="L6" s="1">
        <v>0</v>
      </c>
      <c r="M6" s="1">
        <v>0</v>
      </c>
    </row>
    <row r="7" spans="1:13" x14ac:dyDescent="0.2">
      <c r="A7" s="1">
        <v>62</v>
      </c>
      <c r="B7" s="1" t="s">
        <v>160</v>
      </c>
      <c r="C7" s="1">
        <v>3</v>
      </c>
      <c r="D7" s="1">
        <v>13</v>
      </c>
      <c r="E7" s="1">
        <v>8</v>
      </c>
      <c r="F7" s="1">
        <v>18</v>
      </c>
      <c r="G7" s="1">
        <v>144</v>
      </c>
      <c r="H7" s="2">
        <v>45992</v>
      </c>
      <c r="I7" s="1">
        <v>48</v>
      </c>
      <c r="J7" s="1">
        <v>8</v>
      </c>
      <c r="K7" s="1">
        <v>36</v>
      </c>
      <c r="L7" s="1">
        <v>0</v>
      </c>
      <c r="M7" s="1">
        <v>0</v>
      </c>
    </row>
    <row r="8" spans="1:13" x14ac:dyDescent="0.2">
      <c r="A8" s="1">
        <v>72</v>
      </c>
      <c r="B8" s="1" t="s">
        <v>195</v>
      </c>
      <c r="C8" s="1">
        <v>2</v>
      </c>
      <c r="D8" s="1">
        <v>4</v>
      </c>
      <c r="E8" s="1">
        <v>4</v>
      </c>
      <c r="F8" s="1">
        <v>8</v>
      </c>
      <c r="G8" s="1">
        <v>78</v>
      </c>
      <c r="H8" s="1" t="s">
        <v>377</v>
      </c>
      <c r="I8" s="1">
        <v>39</v>
      </c>
      <c r="J8" s="1">
        <v>9.75</v>
      </c>
      <c r="K8" s="1">
        <v>24</v>
      </c>
      <c r="L8" s="1">
        <v>0</v>
      </c>
      <c r="M8" s="1">
        <v>0</v>
      </c>
    </row>
    <row r="9" spans="1:13" x14ac:dyDescent="0.2">
      <c r="A9" s="1">
        <v>84</v>
      </c>
      <c r="B9" s="1" t="s">
        <v>188</v>
      </c>
      <c r="C9" s="1">
        <v>1</v>
      </c>
      <c r="D9" s="1">
        <v>1</v>
      </c>
      <c r="E9" s="1">
        <v>1</v>
      </c>
      <c r="F9" s="1">
        <v>3</v>
      </c>
      <c r="G9" s="1">
        <v>32</v>
      </c>
      <c r="H9" s="1" t="s">
        <v>390</v>
      </c>
      <c r="I9" s="1">
        <v>32</v>
      </c>
      <c r="J9" s="1">
        <v>10.66</v>
      </c>
      <c r="K9" s="1">
        <v>18</v>
      </c>
      <c r="L9" s="1">
        <v>0</v>
      </c>
      <c r="M9" s="1">
        <v>0</v>
      </c>
    </row>
    <row r="10" spans="1:13" x14ac:dyDescent="0.2">
      <c r="A10" s="1">
        <v>90</v>
      </c>
      <c r="B10" s="1" t="s">
        <v>182</v>
      </c>
      <c r="C10" s="1">
        <v>1</v>
      </c>
      <c r="D10" s="1">
        <v>3</v>
      </c>
      <c r="E10" s="1">
        <v>3</v>
      </c>
      <c r="F10" s="1">
        <v>7</v>
      </c>
      <c r="G10" s="1">
        <v>84</v>
      </c>
      <c r="H10" s="1" t="s">
        <v>378</v>
      </c>
      <c r="I10" s="1">
        <v>84</v>
      </c>
      <c r="J10" s="1">
        <v>12</v>
      </c>
      <c r="K10" s="1">
        <v>42</v>
      </c>
      <c r="L10" s="1">
        <v>0</v>
      </c>
      <c r="M10" s="1">
        <v>0</v>
      </c>
    </row>
    <row r="11" spans="1:13" x14ac:dyDescent="0.2">
      <c r="A11" s="1">
        <v>92</v>
      </c>
      <c r="B11" s="1" t="s">
        <v>163</v>
      </c>
      <c r="C11" s="1">
        <v>1</v>
      </c>
      <c r="D11" s="1">
        <v>3</v>
      </c>
      <c r="E11" s="1">
        <v>3</v>
      </c>
      <c r="F11" s="1">
        <v>11</v>
      </c>
      <c r="G11" s="1">
        <v>137</v>
      </c>
      <c r="H11" s="1" t="s">
        <v>391</v>
      </c>
      <c r="I11" s="1">
        <v>137</v>
      </c>
      <c r="J11" s="1">
        <v>12.45</v>
      </c>
      <c r="K11" s="1">
        <v>66</v>
      </c>
      <c r="L11" s="1">
        <v>0</v>
      </c>
      <c r="M11"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1619-241F-4220-9E8F-554DEF27C7D0}">
  <sheetPr>
    <tabColor theme="9" tint="0.59999389629810485"/>
  </sheetPr>
  <dimension ref="A1:AS33"/>
  <sheetViews>
    <sheetView zoomScale="90" zoomScaleNormal="90" workbookViewId="0">
      <pane xSplit="3" topLeftCell="Q1" activePane="topRight" state="frozen"/>
      <selection pane="topRight" activeCell="AM2" sqref="AM2:AM26"/>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65</v>
      </c>
      <c r="B1" s="9" t="s">
        <v>66</v>
      </c>
      <c r="C1" s="10" t="s">
        <v>67</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88</v>
      </c>
      <c r="AK1" s="27" t="s">
        <v>89</v>
      </c>
      <c r="AL1" s="27" t="s">
        <v>90</v>
      </c>
      <c r="AM1" s="27" t="s">
        <v>91</v>
      </c>
      <c r="AN1" s="27" t="s">
        <v>340</v>
      </c>
      <c r="AO1" s="28" t="s">
        <v>92</v>
      </c>
      <c r="AP1" s="48" t="s">
        <v>93</v>
      </c>
      <c r="AQ1" s="62" t="s">
        <v>341</v>
      </c>
      <c r="AR1" s="62" t="s">
        <v>342</v>
      </c>
    </row>
    <row r="2" spans="1:45" x14ac:dyDescent="0.2">
      <c r="A2" s="3" t="s">
        <v>235</v>
      </c>
      <c r="B2" s="1" t="s">
        <v>216</v>
      </c>
      <c r="C2" s="4" t="s">
        <v>68</v>
      </c>
      <c r="D2" s="3" t="str">
        <f>IFERROR(VLOOKUP($A2,mi_mvp!$B:$K,COLUMN(D1)-2,FALSE),"")</f>
        <v/>
      </c>
      <c r="E2" s="1" t="str">
        <f>IFERROR(VLOOKUP($A2,mi_mvp!$B:$K,COLUMN(E1)-2,FALSE),"")</f>
        <v/>
      </c>
      <c r="F2" s="1" t="str">
        <f>IFERROR(VLOOKUP($A2,mi_mvp!$B:$K,COLUMN(F1)-2,FALSE),"")</f>
        <v/>
      </c>
      <c r="G2" s="1" t="str">
        <f>IFERROR(VLOOKUP($A2,mi_mvp!$B:$K,COLUMN(G1)-2,FALSE),"")</f>
        <v/>
      </c>
      <c r="H2" s="1" t="str">
        <f>IFERROR(VLOOKUP($A2,mi_mvp!$B:$K,COLUMN(H1)-2,FALSE),"")</f>
        <v/>
      </c>
      <c r="I2" s="1" t="str">
        <f>IFERROR(VLOOKUP($A2,mi_mvp!$B:$K,COLUMN(I1)-2,FALSE),"")</f>
        <v/>
      </c>
      <c r="J2" s="1" t="str">
        <f>IFERROR(VLOOKUP($A2,mi_mvp!$B:$K,COLUMN(J1)-2,FALSE),"")</f>
        <v/>
      </c>
      <c r="K2" s="1" t="str">
        <f>IFERROR(VLOOKUP($A2,mi_mvp!$B:$K,COLUMN(K1)-2,FALSE),"")</f>
        <v/>
      </c>
      <c r="L2" s="4" t="str">
        <f>IFERROR(VLOOKUP($A2,mi_mvp!$B:$K,COLUMN(L1)-2,FALSE),"")</f>
        <v/>
      </c>
      <c r="M2" s="3">
        <f>IFERROR(VLOOKUP($A2,mi_batting!$B:$N,COLUMN(M1)-11,FALSE),"")</f>
        <v>6</v>
      </c>
      <c r="N2" s="1">
        <f>IFERROR(VLOOKUP($A2,mi_batting!$B:$N,COLUMN(N1)-11,FALSE),"")</f>
        <v>2</v>
      </c>
      <c r="O2" s="1">
        <f>IFERROR(VLOOKUP($A2,mi_batting!$B:$N,COLUMN(O1)-11,FALSE),"")</f>
        <v>2</v>
      </c>
      <c r="P2" s="1">
        <f>IFERROR(VLOOKUP($A2,mi_batting!$B:$N,COLUMN(P1)-11,FALSE),"")</f>
        <v>0</v>
      </c>
      <c r="Q2" s="1">
        <f>IFERROR(VLOOKUP($A2,mi_batting!$B:$N,COLUMN(Q1)-11,FALSE),"")</f>
        <v>3</v>
      </c>
      <c r="R2" s="1">
        <f>IFERROR(VLOOKUP($A2,mi_batting!$B:$N,COLUMN(R1)-11,FALSE),"")</f>
        <v>3</v>
      </c>
      <c r="S2" s="1">
        <f>IFERROR(VLOOKUP($A2,mi_batting!$B:$N,COLUMN(S1)-11,FALSE),"")</f>
        <v>15</v>
      </c>
      <c r="T2" s="1">
        <f>IFERROR(VLOOKUP($A2,mi_batting!$B:$N,COLUMN(T1)-11,FALSE),"")</f>
        <v>40</v>
      </c>
      <c r="U2" s="1">
        <f>IFERROR(VLOOKUP($A2,mi_batting!$B:$N,COLUMN(U1)-11,FALSE),"")</f>
        <v>0</v>
      </c>
      <c r="V2" s="1">
        <f>IFERROR(VLOOKUP($A2,mi_batting!$B:$N,COLUMN(V1)-11,FALSE),"")</f>
        <v>0</v>
      </c>
      <c r="W2" s="1">
        <f>IFERROR(VLOOKUP($A2,mi_batting!$B:$N,COLUMN(W1)-11,FALSE),"")</f>
        <v>0</v>
      </c>
      <c r="X2" s="4">
        <f>IFERROR(VLOOKUP($A2,mi_batting!$B:$N,COLUMN(X1)-11,FALSE),"")</f>
        <v>0</v>
      </c>
      <c r="Y2" s="3" t="str">
        <f>IFERROR(VLOOKUP($A2,mi_bowling!$B:$M,COLUMN(Y1)-23,FALSE),"")</f>
        <v/>
      </c>
      <c r="Z2" s="1" t="str">
        <f>IFERROR(VLOOKUP($A2,mi_bowling!$B:$M,COLUMN(Z1)-23,FALSE),"")</f>
        <v/>
      </c>
      <c r="AA2" s="1" t="str">
        <f>IFERROR(VLOOKUP($A2,mi_bowling!$B:$M,COLUMN(AA1)-23,FALSE),"")</f>
        <v/>
      </c>
      <c r="AB2" s="1" t="str">
        <f>IFERROR(VLOOKUP($A2,mi_bowling!$B:$M,COLUMN(AB1)-23,FALSE),"")</f>
        <v/>
      </c>
      <c r="AC2" s="1" t="str">
        <f>IFERROR(VLOOKUP($A2,mi_bowling!$B:$M,COLUMN(AC1)-23,FALSE),"")</f>
        <v/>
      </c>
      <c r="AD2" s="1" t="str">
        <f>IFERROR(VLOOKUP($A2,mi_bowling!$B:$M,COLUMN(AD1)-23,FALSE),"")</f>
        <v/>
      </c>
      <c r="AE2" s="1" t="str">
        <f>IFERROR(VLOOKUP($A2,mi_bowling!$B:$M,COLUMN(AE1)-23,FALSE),"")</f>
        <v/>
      </c>
      <c r="AF2" s="1" t="str">
        <f>IFERROR(VLOOKUP($A2,mi_bowling!$B:$M,COLUMN(AF1)-23,FALSE),"")</f>
        <v/>
      </c>
      <c r="AG2" s="1" t="str">
        <f>IFERROR(VLOOKUP($A2,mi_bowling!$B:$M,COLUMN(AG1)-23,FALSE),"")</f>
        <v/>
      </c>
      <c r="AH2" s="1" t="str">
        <f>IFERROR(VLOOKUP($A2,mi_bowling!$B:$M,COLUMN(AH1)-23,FALSE),"")</f>
        <v/>
      </c>
      <c r="AI2" s="1" t="str">
        <f>IFERROR(VLOOKUP($A2,mi_bowling!$B:$M,COLUMN(AI1)-23,FALSE),"")</f>
        <v/>
      </c>
      <c r="AJ2" s="23">
        <f>IFERROR((M2 - VALUE(SUBSTITUTE(Q2,"*","")))/(O2-1),0)</f>
        <v>3</v>
      </c>
      <c r="AK2" s="22" t="str">
        <f>IFERROR(F2/E2,"")</f>
        <v/>
      </c>
      <c r="AL2" s="22" t="str">
        <f>IFERROR(J2/E2,"")</f>
        <v/>
      </c>
      <c r="AM2" s="22" t="str">
        <f>IFERROR(AJ2*1 + AK2*25 + AL2*15,"")</f>
        <v/>
      </c>
      <c r="AN2" s="22" t="str">
        <f>IFERROR(AJ2*1 + AK2*25 + AL2*15 + IFERROR(K2/E2,"")*15,"")</f>
        <v/>
      </c>
      <c r="AO2" s="29" t="str">
        <f>IFERROR(AVERAGE(RANK(AJ2,$AJ$2:$AJ$26),RANK(AK2,$AK$2:$AK$26),RANK(AL2,$AL$2:$AL$26)),"")</f>
        <v/>
      </c>
      <c r="AP2" s="19" t="str">
        <f>IFERROR(RANK(AO2,$AO$2:$AO$26,1),"")</f>
        <v/>
      </c>
      <c r="AQ2" s="1">
        <f>MAX(E2,N2,Z2)</f>
        <v>2</v>
      </c>
      <c r="AR2" s="49" t="str">
        <f>A2</f>
        <v>Robin Minz</v>
      </c>
    </row>
    <row r="3" spans="1:45" x14ac:dyDescent="0.2">
      <c r="A3" s="3" t="s">
        <v>239</v>
      </c>
      <c r="B3" s="1" t="s">
        <v>216</v>
      </c>
      <c r="C3" s="4" t="s">
        <v>69</v>
      </c>
      <c r="D3" s="3" t="str">
        <f>IFERROR(VLOOKUP($A3,mi_mvp!$B:$K,COLUMN(D2)-2,FALSE),"")</f>
        <v/>
      </c>
      <c r="E3" s="1" t="str">
        <f>IFERROR(VLOOKUP($A3,mi_mvp!$B:$K,COLUMN(E2)-2,FALSE),"")</f>
        <v/>
      </c>
      <c r="F3" s="1" t="str">
        <f>IFERROR(VLOOKUP($A3,mi_mvp!$B:$K,COLUMN(F2)-2,FALSE),"")</f>
        <v/>
      </c>
      <c r="G3" s="1" t="str">
        <f>IFERROR(VLOOKUP($A3,mi_mvp!$B:$K,COLUMN(G2)-2,FALSE),"")</f>
        <v/>
      </c>
      <c r="H3" s="1" t="str">
        <f>IFERROR(VLOOKUP($A3,mi_mvp!$B:$K,COLUMN(H2)-2,FALSE),"")</f>
        <v/>
      </c>
      <c r="I3" s="1" t="str">
        <f>IFERROR(VLOOKUP($A3,mi_mvp!$B:$K,COLUMN(I2)-2,FALSE),"")</f>
        <v/>
      </c>
      <c r="J3" s="1" t="str">
        <f>IFERROR(VLOOKUP($A3,mi_mvp!$B:$K,COLUMN(J2)-2,FALSE),"")</f>
        <v/>
      </c>
      <c r="K3" s="1" t="str">
        <f>IFERROR(VLOOKUP($A3,mi_mvp!$B:$K,COLUMN(K2)-2,FALSE),"")</f>
        <v/>
      </c>
      <c r="L3" s="4" t="str">
        <f>IFERROR(VLOOKUP($A3,mi_mvp!$B:$K,COLUMN(L2)-2,FALSE),"")</f>
        <v/>
      </c>
      <c r="M3" s="3" t="str">
        <f>IFERROR(VLOOKUP($A3,mi_batting!$B:$N,COLUMN(M2)-11,FALSE),"")</f>
        <v/>
      </c>
      <c r="N3" s="1" t="str">
        <f>IFERROR(VLOOKUP($A3,mi_batting!$B:$N,COLUMN(N2)-11,FALSE),"")</f>
        <v/>
      </c>
      <c r="O3" s="1" t="str">
        <f>IFERROR(VLOOKUP($A3,mi_batting!$B:$N,COLUMN(O2)-11,FALSE),"")</f>
        <v/>
      </c>
      <c r="P3" s="1" t="str">
        <f>IFERROR(VLOOKUP($A3,mi_batting!$B:$N,COLUMN(P2)-11,FALSE),"")</f>
        <v/>
      </c>
      <c r="Q3" s="1" t="str">
        <f>IFERROR(VLOOKUP($A3,mi_batting!$B:$N,COLUMN(Q2)-11,FALSE),"")</f>
        <v/>
      </c>
      <c r="R3" s="1" t="str">
        <f>IFERROR(VLOOKUP($A3,mi_batting!$B:$N,COLUMN(R2)-11,FALSE),"")</f>
        <v/>
      </c>
      <c r="S3" s="1" t="str">
        <f>IFERROR(VLOOKUP($A3,mi_batting!$B:$N,COLUMN(S2)-11,FALSE),"")</f>
        <v/>
      </c>
      <c r="T3" s="1" t="str">
        <f>IFERROR(VLOOKUP($A3,mi_batting!$B:$N,COLUMN(T2)-11,FALSE),"")</f>
        <v/>
      </c>
      <c r="U3" s="1" t="str">
        <f>IFERROR(VLOOKUP($A3,mi_batting!$B:$N,COLUMN(U2)-11,FALSE),"")</f>
        <v/>
      </c>
      <c r="V3" s="1" t="str">
        <f>IFERROR(VLOOKUP($A3,mi_batting!$B:$N,COLUMN(V2)-11,FALSE),"")</f>
        <v/>
      </c>
      <c r="W3" s="1" t="str">
        <f>IFERROR(VLOOKUP($A3,mi_batting!$B:$N,COLUMN(W2)-11,FALSE),"")</f>
        <v/>
      </c>
      <c r="X3" s="4" t="str">
        <f>IFERROR(VLOOKUP($A3,mi_batting!$B:$N,COLUMN(X2)-11,FALSE),"")</f>
        <v/>
      </c>
      <c r="Y3" s="3" t="str">
        <f>IFERROR(VLOOKUP($A3,mi_bowling!$B:$M,COLUMN(Y2)-23,FALSE),"")</f>
        <v/>
      </c>
      <c r="Z3" s="1" t="str">
        <f>IFERROR(VLOOKUP($A3,mi_bowling!$B:$M,COLUMN(Z2)-23,FALSE),"")</f>
        <v/>
      </c>
      <c r="AA3" s="1" t="str">
        <f>IFERROR(VLOOKUP($A3,mi_bowling!$B:$M,COLUMN(AA2)-23,FALSE),"")</f>
        <v/>
      </c>
      <c r="AB3" s="1" t="str">
        <f>IFERROR(VLOOKUP($A3,mi_bowling!$B:$M,COLUMN(AB2)-23,FALSE),"")</f>
        <v/>
      </c>
      <c r="AC3" s="1" t="str">
        <f>IFERROR(VLOOKUP($A3,mi_bowling!$B:$M,COLUMN(AC2)-23,FALSE),"")</f>
        <v/>
      </c>
      <c r="AD3" s="1" t="str">
        <f>IFERROR(VLOOKUP($A3,mi_bowling!$B:$M,COLUMN(AD2)-23,FALSE),"")</f>
        <v/>
      </c>
      <c r="AE3" s="1" t="str">
        <f>IFERROR(VLOOKUP($A3,mi_bowling!$B:$M,COLUMN(AE2)-23,FALSE),"")</f>
        <v/>
      </c>
      <c r="AF3" s="1" t="str">
        <f>IFERROR(VLOOKUP($A3,mi_bowling!$B:$M,COLUMN(AF2)-23,FALSE),"")</f>
        <v/>
      </c>
      <c r="AG3" s="1" t="str">
        <f>IFERROR(VLOOKUP($A3,mi_bowling!$B:$M,COLUMN(AG2)-23,FALSE),"")</f>
        <v/>
      </c>
      <c r="AH3" s="1" t="str">
        <f>IFERROR(VLOOKUP($A3,mi_bowling!$B:$M,COLUMN(AH2)-23,FALSE),"")</f>
        <v/>
      </c>
      <c r="AI3" s="1" t="str">
        <f>IFERROR(VLOOKUP($A3,mi_bowling!$B:$M,COLUMN(AI2)-23,FALSE),"")</f>
        <v/>
      </c>
      <c r="AJ3" s="23">
        <f>IFERROR((M3 - VALUE(SUBSTITUTE(Q3,"*","")))/(O3-1),0)</f>
        <v>0</v>
      </c>
      <c r="AK3" s="22" t="str">
        <f>IFERROR(F3/E3,"")</f>
        <v/>
      </c>
      <c r="AL3" s="22" t="str">
        <f>IFERROR(J3/E3,"")</f>
        <v/>
      </c>
      <c r="AM3" s="22" t="str">
        <f>IFERROR(AJ3*1 + AK3*25 + AL3*15,"")</f>
        <v/>
      </c>
      <c r="AN3" s="22" t="str">
        <f>IFERROR(AJ3*1 + AK3*25 + AL3*15 + IFERROR(K3/E3,"")*15,"")</f>
        <v/>
      </c>
      <c r="AO3" s="29" t="str">
        <f>IFERROR(AVERAGE(RANK(AJ3,$AJ$2:$AJ$26),RANK(AK3,$AK$2:$AK$26),RANK(AL3,$AL$2:$AL$26)),"")</f>
        <v/>
      </c>
      <c r="AP3" s="20" t="str">
        <f>IFERROR(RANK(AO3,$AO$2:$AO$26,1),"")</f>
        <v/>
      </c>
      <c r="AQ3" s="1">
        <f>MAX(E3,N3,Z3)</f>
        <v>0</v>
      </c>
      <c r="AR3" s="49" t="str">
        <f>A3</f>
        <v>AM Ghazanfar</v>
      </c>
    </row>
    <row r="4" spans="1:45" x14ac:dyDescent="0.2">
      <c r="A4" s="3" t="s">
        <v>240</v>
      </c>
      <c r="B4" s="1" t="s">
        <v>216</v>
      </c>
      <c r="C4" s="4" t="s">
        <v>69</v>
      </c>
      <c r="D4" s="3" t="str">
        <f>IFERROR(VLOOKUP($A4,mi_mvp!$B:$K,COLUMN(D3)-2,FALSE),"")</f>
        <v/>
      </c>
      <c r="E4" s="1" t="str">
        <f>IFERROR(VLOOKUP($A4,mi_mvp!$B:$K,COLUMN(E3)-2,FALSE),"")</f>
        <v/>
      </c>
      <c r="F4" s="1" t="str">
        <f>IFERROR(VLOOKUP($A4,mi_mvp!$B:$K,COLUMN(F3)-2,FALSE),"")</f>
        <v/>
      </c>
      <c r="G4" s="1" t="str">
        <f>IFERROR(VLOOKUP($A4,mi_mvp!$B:$K,COLUMN(G3)-2,FALSE),"")</f>
        <v/>
      </c>
      <c r="H4" s="1" t="str">
        <f>IFERROR(VLOOKUP($A4,mi_mvp!$B:$K,COLUMN(H3)-2,FALSE),"")</f>
        <v/>
      </c>
      <c r="I4" s="1" t="str">
        <f>IFERROR(VLOOKUP($A4,mi_mvp!$B:$K,COLUMN(I3)-2,FALSE),"")</f>
        <v/>
      </c>
      <c r="J4" s="1" t="str">
        <f>IFERROR(VLOOKUP($A4,mi_mvp!$B:$K,COLUMN(J3)-2,FALSE),"")</f>
        <v/>
      </c>
      <c r="K4" s="1" t="str">
        <f>IFERROR(VLOOKUP($A4,mi_mvp!$B:$K,COLUMN(K3)-2,FALSE),"")</f>
        <v/>
      </c>
      <c r="L4" s="4" t="str">
        <f>IFERROR(VLOOKUP($A4,mi_mvp!$B:$K,COLUMN(L3)-2,FALSE),"")</f>
        <v/>
      </c>
      <c r="M4" s="3" t="str">
        <f>IFERROR(VLOOKUP($A4,mi_batting!$B:$N,COLUMN(M3)-11,FALSE),"")</f>
        <v/>
      </c>
      <c r="N4" s="1" t="str">
        <f>IFERROR(VLOOKUP($A4,mi_batting!$B:$N,COLUMN(N3)-11,FALSE),"")</f>
        <v/>
      </c>
      <c r="O4" s="1" t="str">
        <f>IFERROR(VLOOKUP($A4,mi_batting!$B:$N,COLUMN(O3)-11,FALSE),"")</f>
        <v/>
      </c>
      <c r="P4" s="1" t="str">
        <f>IFERROR(VLOOKUP($A4,mi_batting!$B:$N,COLUMN(P3)-11,FALSE),"")</f>
        <v/>
      </c>
      <c r="Q4" s="1" t="str">
        <f>IFERROR(VLOOKUP($A4,mi_batting!$B:$N,COLUMN(Q3)-11,FALSE),"")</f>
        <v/>
      </c>
      <c r="R4" s="1" t="str">
        <f>IFERROR(VLOOKUP($A4,mi_batting!$B:$N,COLUMN(R3)-11,FALSE),"")</f>
        <v/>
      </c>
      <c r="S4" s="1" t="str">
        <f>IFERROR(VLOOKUP($A4,mi_batting!$B:$N,COLUMN(S3)-11,FALSE),"")</f>
        <v/>
      </c>
      <c r="T4" s="1" t="str">
        <f>IFERROR(VLOOKUP($A4,mi_batting!$B:$N,COLUMN(T3)-11,FALSE),"")</f>
        <v/>
      </c>
      <c r="U4" s="1" t="str">
        <f>IFERROR(VLOOKUP($A4,mi_batting!$B:$N,COLUMN(U3)-11,FALSE),"")</f>
        <v/>
      </c>
      <c r="V4" s="1" t="str">
        <f>IFERROR(VLOOKUP($A4,mi_batting!$B:$N,COLUMN(V3)-11,FALSE),"")</f>
        <v/>
      </c>
      <c r="W4" s="1" t="str">
        <f>IFERROR(VLOOKUP($A4,mi_batting!$B:$N,COLUMN(W3)-11,FALSE),"")</f>
        <v/>
      </c>
      <c r="X4" s="4" t="str">
        <f>IFERROR(VLOOKUP($A4,mi_batting!$B:$N,COLUMN(X3)-11,FALSE),"")</f>
        <v/>
      </c>
      <c r="Y4" s="3" t="str">
        <f>IFERROR(VLOOKUP($A4,mi_bowling!$B:$M,COLUMN(Y3)-23,FALSE),"")</f>
        <v/>
      </c>
      <c r="Z4" s="1" t="str">
        <f>IFERROR(VLOOKUP($A4,mi_bowling!$B:$M,COLUMN(Z3)-23,FALSE),"")</f>
        <v/>
      </c>
      <c r="AA4" s="1" t="str">
        <f>IFERROR(VLOOKUP($A4,mi_bowling!$B:$M,COLUMN(AA3)-23,FALSE),"")</f>
        <v/>
      </c>
      <c r="AB4" s="1" t="str">
        <f>IFERROR(VLOOKUP($A4,mi_bowling!$B:$M,COLUMN(AB3)-23,FALSE),"")</f>
        <v/>
      </c>
      <c r="AC4" s="1" t="str">
        <f>IFERROR(VLOOKUP($A4,mi_bowling!$B:$M,COLUMN(AC3)-23,FALSE),"")</f>
        <v/>
      </c>
      <c r="AD4" s="1" t="str">
        <f>IFERROR(VLOOKUP($A4,mi_bowling!$B:$M,COLUMN(AD3)-23,FALSE),"")</f>
        <v/>
      </c>
      <c r="AE4" s="1" t="str">
        <f>IFERROR(VLOOKUP($A4,mi_bowling!$B:$M,COLUMN(AE3)-23,FALSE),"")</f>
        <v/>
      </c>
      <c r="AF4" s="1" t="str">
        <f>IFERROR(VLOOKUP($A4,mi_bowling!$B:$M,COLUMN(AF3)-23,FALSE),"")</f>
        <v/>
      </c>
      <c r="AG4" s="1" t="str">
        <f>IFERROR(VLOOKUP($A4,mi_bowling!$B:$M,COLUMN(AG3)-23,FALSE),"")</f>
        <v/>
      </c>
      <c r="AH4" s="1" t="str">
        <f>IFERROR(VLOOKUP($A4,mi_bowling!$B:$M,COLUMN(AH3)-23,FALSE),"")</f>
        <v/>
      </c>
      <c r="AI4" s="1" t="str">
        <f>IFERROR(VLOOKUP($A4,mi_bowling!$B:$M,COLUMN(AI3)-23,FALSE),"")</f>
        <v/>
      </c>
      <c r="AJ4" s="23">
        <f>IFERROR((M4 - VALUE(SUBSTITUTE(Q4,"*","")))/(O4-1),0)</f>
        <v>0</v>
      </c>
      <c r="AK4" s="22" t="str">
        <f>IFERROR(F4/E4,"")</f>
        <v/>
      </c>
      <c r="AL4" s="22" t="str">
        <f>IFERROR(J4/E4,"")</f>
        <v/>
      </c>
      <c r="AM4" s="22" t="str">
        <f>IFERROR(AJ4*1 + AK4*25 + AL4*15,"")</f>
        <v/>
      </c>
      <c r="AN4" s="22" t="str">
        <f>IFERROR(AJ4*1 + AK4*25 + AL4*15 + IFERROR(K4/E4,"")*15,"")</f>
        <v/>
      </c>
      <c r="AO4" s="29" t="str">
        <f>IFERROR(AVERAGE(RANK(AJ4,$AJ$2:$AJ$26),RANK(AK4,$AK$2:$AK$26),RANK(AL4,$AL$2:$AL$26)),"")</f>
        <v/>
      </c>
      <c r="AP4" s="20" t="str">
        <f>IFERROR(RANK(AO4,$AO$2:$AO$26,1),"")</f>
        <v/>
      </c>
      <c r="AQ4" s="1">
        <f>MAX(E4,N4,Z4)</f>
        <v>0</v>
      </c>
      <c r="AR4" s="49" t="str">
        <f>A4</f>
        <v>Arjun Tendulkar</v>
      </c>
    </row>
    <row r="5" spans="1:45" x14ac:dyDescent="0.2">
      <c r="A5" s="3" t="s">
        <v>241</v>
      </c>
      <c r="B5" s="1" t="s">
        <v>216</v>
      </c>
      <c r="C5" s="4" t="s">
        <v>69</v>
      </c>
      <c r="D5" s="3" t="str">
        <f>IFERROR(VLOOKUP($A5,mi_mvp!$B:$K,COLUMN(D4)-2,FALSE),"")</f>
        <v/>
      </c>
      <c r="E5" s="1" t="str">
        <f>IFERROR(VLOOKUP($A5,mi_mvp!$B:$K,COLUMN(E4)-2,FALSE),"")</f>
        <v/>
      </c>
      <c r="F5" s="1" t="str">
        <f>IFERROR(VLOOKUP($A5,mi_mvp!$B:$K,COLUMN(F4)-2,FALSE),"")</f>
        <v/>
      </c>
      <c r="G5" s="1" t="str">
        <f>IFERROR(VLOOKUP($A5,mi_mvp!$B:$K,COLUMN(G4)-2,FALSE),"")</f>
        <v/>
      </c>
      <c r="H5" s="1" t="str">
        <f>IFERROR(VLOOKUP($A5,mi_mvp!$B:$K,COLUMN(H4)-2,FALSE),"")</f>
        <v/>
      </c>
      <c r="I5" s="1" t="str">
        <f>IFERROR(VLOOKUP($A5,mi_mvp!$B:$K,COLUMN(I4)-2,FALSE),"")</f>
        <v/>
      </c>
      <c r="J5" s="1" t="str">
        <f>IFERROR(VLOOKUP($A5,mi_mvp!$B:$K,COLUMN(J4)-2,FALSE),"")</f>
        <v/>
      </c>
      <c r="K5" s="1" t="str">
        <f>IFERROR(VLOOKUP($A5,mi_mvp!$B:$K,COLUMN(K4)-2,FALSE),"")</f>
        <v/>
      </c>
      <c r="L5" s="4" t="str">
        <f>IFERROR(VLOOKUP($A5,mi_mvp!$B:$K,COLUMN(L4)-2,FALSE),"")</f>
        <v/>
      </c>
      <c r="M5" s="3" t="str">
        <f>IFERROR(VLOOKUP($A5,mi_batting!$B:$N,COLUMN(M4)-11,FALSE),"")</f>
        <v/>
      </c>
      <c r="N5" s="1" t="str">
        <f>IFERROR(VLOOKUP($A5,mi_batting!$B:$N,COLUMN(N4)-11,FALSE),"")</f>
        <v/>
      </c>
      <c r="O5" s="1" t="str">
        <f>IFERROR(VLOOKUP($A5,mi_batting!$B:$N,COLUMN(O4)-11,FALSE),"")</f>
        <v/>
      </c>
      <c r="P5" s="1" t="str">
        <f>IFERROR(VLOOKUP($A5,mi_batting!$B:$N,COLUMN(P4)-11,FALSE),"")</f>
        <v/>
      </c>
      <c r="Q5" s="1" t="str">
        <f>IFERROR(VLOOKUP($A5,mi_batting!$B:$N,COLUMN(Q4)-11,FALSE),"")</f>
        <v/>
      </c>
      <c r="R5" s="1" t="str">
        <f>IFERROR(VLOOKUP($A5,mi_batting!$B:$N,COLUMN(R4)-11,FALSE),"")</f>
        <v/>
      </c>
      <c r="S5" s="1" t="str">
        <f>IFERROR(VLOOKUP($A5,mi_batting!$B:$N,COLUMN(S4)-11,FALSE),"")</f>
        <v/>
      </c>
      <c r="T5" s="1" t="str">
        <f>IFERROR(VLOOKUP($A5,mi_batting!$B:$N,COLUMN(T4)-11,FALSE),"")</f>
        <v/>
      </c>
      <c r="U5" s="1" t="str">
        <f>IFERROR(VLOOKUP($A5,mi_batting!$B:$N,COLUMN(U4)-11,FALSE),"")</f>
        <v/>
      </c>
      <c r="V5" s="1" t="str">
        <f>IFERROR(VLOOKUP($A5,mi_batting!$B:$N,COLUMN(V4)-11,FALSE),"")</f>
        <v/>
      </c>
      <c r="W5" s="1" t="str">
        <f>IFERROR(VLOOKUP($A5,mi_batting!$B:$N,COLUMN(W4)-11,FALSE),"")</f>
        <v/>
      </c>
      <c r="X5" s="4" t="str">
        <f>IFERROR(VLOOKUP($A5,mi_batting!$B:$N,COLUMN(X4)-11,FALSE),"")</f>
        <v/>
      </c>
      <c r="Y5" s="3" t="str">
        <f>IFERROR(VLOOKUP($A5,mi_bowling!$B:$M,COLUMN(Y4)-23,FALSE),"")</f>
        <v/>
      </c>
      <c r="Z5" s="1" t="str">
        <f>IFERROR(VLOOKUP($A5,mi_bowling!$B:$M,COLUMN(Z4)-23,FALSE),"")</f>
        <v/>
      </c>
      <c r="AA5" s="1" t="str">
        <f>IFERROR(VLOOKUP($A5,mi_bowling!$B:$M,COLUMN(AA4)-23,FALSE),"")</f>
        <v/>
      </c>
      <c r="AB5" s="1" t="str">
        <f>IFERROR(VLOOKUP($A5,mi_bowling!$B:$M,COLUMN(AB4)-23,FALSE),"")</f>
        <v/>
      </c>
      <c r="AC5" s="1" t="str">
        <f>IFERROR(VLOOKUP($A5,mi_bowling!$B:$M,COLUMN(AC4)-23,FALSE),"")</f>
        <v/>
      </c>
      <c r="AD5" s="1" t="str">
        <f>IFERROR(VLOOKUP($A5,mi_bowling!$B:$M,COLUMN(AD4)-23,FALSE),"")</f>
        <v/>
      </c>
      <c r="AE5" s="1" t="str">
        <f>IFERROR(VLOOKUP($A5,mi_bowling!$B:$M,COLUMN(AE4)-23,FALSE),"")</f>
        <v/>
      </c>
      <c r="AF5" s="1" t="str">
        <f>IFERROR(VLOOKUP($A5,mi_bowling!$B:$M,COLUMN(AF4)-23,FALSE),"")</f>
        <v/>
      </c>
      <c r="AG5" s="1" t="str">
        <f>IFERROR(VLOOKUP($A5,mi_bowling!$B:$M,COLUMN(AG4)-23,FALSE),"")</f>
        <v/>
      </c>
      <c r="AH5" s="1" t="str">
        <f>IFERROR(VLOOKUP($A5,mi_bowling!$B:$M,COLUMN(AH4)-23,FALSE),"")</f>
        <v/>
      </c>
      <c r="AI5" s="1" t="str">
        <f>IFERROR(VLOOKUP($A5,mi_bowling!$B:$M,COLUMN(AI4)-23,FALSE),"")</f>
        <v/>
      </c>
      <c r="AJ5" s="23">
        <f>IFERROR((M5 - VALUE(SUBSTITUTE(Q5,"*","")))/(O5-1),0)</f>
        <v>0</v>
      </c>
      <c r="AK5" s="22" t="str">
        <f>IFERROR(F5/E5,"")</f>
        <v/>
      </c>
      <c r="AL5" s="22" t="str">
        <f>IFERROR(J5/E5,"")</f>
        <v/>
      </c>
      <c r="AM5" s="22" t="str">
        <f>IFERROR(AJ5*1 + AK5*25 + AL5*15,"")</f>
        <v/>
      </c>
      <c r="AN5" s="22" t="str">
        <f>IFERROR(AJ5*1 + AK5*25 + AL5*15 + IFERROR(K5/E5,"")*15,"")</f>
        <v/>
      </c>
      <c r="AO5" s="29" t="str">
        <f>IFERROR(AVERAGE(RANK(AJ5,$AJ$2:$AJ$26),RANK(AK5,$AK$2:$AK$26),RANK(AL5,$AL$2:$AL$26)),"")</f>
        <v/>
      </c>
      <c r="AP5" s="20" t="str">
        <f>IFERROR(RANK(AO5,$AO$2:$AO$26,1),"")</f>
        <v/>
      </c>
      <c r="AQ5" s="1">
        <f>MAX(E5,N5,Z5)</f>
        <v>0</v>
      </c>
      <c r="AR5" s="49" t="str">
        <f>A5</f>
        <v>Reece Topley</v>
      </c>
    </row>
    <row r="6" spans="1:45" x14ac:dyDescent="0.2">
      <c r="A6" s="3" t="s">
        <v>242</v>
      </c>
      <c r="B6" s="1" t="s">
        <v>216</v>
      </c>
      <c r="C6" s="4" t="s">
        <v>69</v>
      </c>
      <c r="D6" s="3" t="str">
        <f>IFERROR(VLOOKUP($A6,mi_mvp!$B:$K,COLUMN(D5)-2,FALSE),"")</f>
        <v/>
      </c>
      <c r="E6" s="1" t="str">
        <f>IFERROR(VLOOKUP($A6,mi_mvp!$B:$K,COLUMN(E5)-2,FALSE),"")</f>
        <v/>
      </c>
      <c r="F6" s="1" t="str">
        <f>IFERROR(VLOOKUP($A6,mi_mvp!$B:$K,COLUMN(F5)-2,FALSE),"")</f>
        <v/>
      </c>
      <c r="G6" s="1" t="str">
        <f>IFERROR(VLOOKUP($A6,mi_mvp!$B:$K,COLUMN(G5)-2,FALSE),"")</f>
        <v/>
      </c>
      <c r="H6" s="1" t="str">
        <f>IFERROR(VLOOKUP($A6,mi_mvp!$B:$K,COLUMN(H5)-2,FALSE),"")</f>
        <v/>
      </c>
      <c r="I6" s="1" t="str">
        <f>IFERROR(VLOOKUP($A6,mi_mvp!$B:$K,COLUMN(I5)-2,FALSE),"")</f>
        <v/>
      </c>
      <c r="J6" s="1" t="str">
        <f>IFERROR(VLOOKUP($A6,mi_mvp!$B:$K,COLUMN(J5)-2,FALSE),"")</f>
        <v/>
      </c>
      <c r="K6" s="1" t="str">
        <f>IFERROR(VLOOKUP($A6,mi_mvp!$B:$K,COLUMN(K5)-2,FALSE),"")</f>
        <v/>
      </c>
      <c r="L6" s="4" t="str">
        <f>IFERROR(VLOOKUP($A6,mi_mvp!$B:$K,COLUMN(L5)-2,FALSE),"")</f>
        <v/>
      </c>
      <c r="M6" s="3" t="str">
        <f>IFERROR(VLOOKUP($A6,mi_batting!$B:$N,COLUMN(M5)-11,FALSE),"")</f>
        <v/>
      </c>
      <c r="N6" s="1" t="str">
        <f>IFERROR(VLOOKUP($A6,mi_batting!$B:$N,COLUMN(N5)-11,FALSE),"")</f>
        <v/>
      </c>
      <c r="O6" s="1" t="str">
        <f>IFERROR(VLOOKUP($A6,mi_batting!$B:$N,COLUMN(O5)-11,FALSE),"")</f>
        <v/>
      </c>
      <c r="P6" s="1" t="str">
        <f>IFERROR(VLOOKUP($A6,mi_batting!$B:$N,COLUMN(P5)-11,FALSE),"")</f>
        <v/>
      </c>
      <c r="Q6" s="1" t="str">
        <f>IFERROR(VLOOKUP($A6,mi_batting!$B:$N,COLUMN(Q5)-11,FALSE),"")</f>
        <v/>
      </c>
      <c r="R6" s="1" t="str">
        <f>IFERROR(VLOOKUP($A6,mi_batting!$B:$N,COLUMN(R5)-11,FALSE),"")</f>
        <v/>
      </c>
      <c r="S6" s="1" t="str">
        <f>IFERROR(VLOOKUP($A6,mi_batting!$B:$N,COLUMN(S5)-11,FALSE),"")</f>
        <v/>
      </c>
      <c r="T6" s="1" t="str">
        <f>IFERROR(VLOOKUP($A6,mi_batting!$B:$N,COLUMN(T5)-11,FALSE),"")</f>
        <v/>
      </c>
      <c r="U6" s="1" t="str">
        <f>IFERROR(VLOOKUP($A6,mi_batting!$B:$N,COLUMN(U5)-11,FALSE),"")</f>
        <v/>
      </c>
      <c r="V6" s="1" t="str">
        <f>IFERROR(VLOOKUP($A6,mi_batting!$B:$N,COLUMN(V5)-11,FALSE),"")</f>
        <v/>
      </c>
      <c r="W6" s="1" t="str">
        <f>IFERROR(VLOOKUP($A6,mi_batting!$B:$N,COLUMN(W5)-11,FALSE),"")</f>
        <v/>
      </c>
      <c r="X6" s="4" t="str">
        <f>IFERROR(VLOOKUP($A6,mi_batting!$B:$N,COLUMN(X5)-11,FALSE),"")</f>
        <v/>
      </c>
      <c r="Y6" s="3" t="str">
        <f>IFERROR(VLOOKUP($A6,mi_bowling!$B:$M,COLUMN(Y5)-23,FALSE),"")</f>
        <v/>
      </c>
      <c r="Z6" s="1" t="str">
        <f>IFERROR(VLOOKUP($A6,mi_bowling!$B:$M,COLUMN(Z5)-23,FALSE),"")</f>
        <v/>
      </c>
      <c r="AA6" s="1" t="str">
        <f>IFERROR(VLOOKUP($A6,mi_bowling!$B:$M,COLUMN(AA5)-23,FALSE),"")</f>
        <v/>
      </c>
      <c r="AB6" s="1" t="str">
        <f>IFERROR(VLOOKUP($A6,mi_bowling!$B:$M,COLUMN(AB5)-23,FALSE),"")</f>
        <v/>
      </c>
      <c r="AC6" s="1" t="str">
        <f>IFERROR(VLOOKUP($A6,mi_bowling!$B:$M,COLUMN(AC5)-23,FALSE),"")</f>
        <v/>
      </c>
      <c r="AD6" s="1" t="str">
        <f>IFERROR(VLOOKUP($A6,mi_bowling!$B:$M,COLUMN(AD5)-23,FALSE),"")</f>
        <v/>
      </c>
      <c r="AE6" s="1" t="str">
        <f>IFERROR(VLOOKUP($A6,mi_bowling!$B:$M,COLUMN(AE5)-23,FALSE),"")</f>
        <v/>
      </c>
      <c r="AF6" s="1" t="str">
        <f>IFERROR(VLOOKUP($A6,mi_bowling!$B:$M,COLUMN(AF5)-23,FALSE),"")</f>
        <v/>
      </c>
      <c r="AG6" s="1" t="str">
        <f>IFERROR(VLOOKUP($A6,mi_bowling!$B:$M,COLUMN(AG5)-23,FALSE),"")</f>
        <v/>
      </c>
      <c r="AH6" s="1" t="str">
        <f>IFERROR(VLOOKUP($A6,mi_bowling!$B:$M,COLUMN(AH5)-23,FALSE),"")</f>
        <v/>
      </c>
      <c r="AI6" s="1" t="str">
        <f>IFERROR(VLOOKUP($A6,mi_bowling!$B:$M,COLUMN(AI5)-23,FALSE),"")</f>
        <v/>
      </c>
      <c r="AJ6" s="23">
        <f>IFERROR((M6 - VALUE(SUBSTITUTE(Q6,"*","")))/(O6-1),0)</f>
        <v>0</v>
      </c>
      <c r="AK6" s="22" t="str">
        <f>IFERROR(F6/E6,"")</f>
        <v/>
      </c>
      <c r="AL6" s="22" t="str">
        <f>IFERROR(J6/E6,"")</f>
        <v/>
      </c>
      <c r="AM6" s="22" t="str">
        <f>IFERROR(AJ6*1 + AK6*25 + AL6*15,"")</f>
        <v/>
      </c>
      <c r="AN6" s="22" t="str">
        <f>IFERROR(AJ6*1 + AK6*25 + AL6*15 + IFERROR(K6/E6,"")*15,"")</f>
        <v/>
      </c>
      <c r="AO6" s="29" t="str">
        <f>IFERROR(AVERAGE(RANK(AJ6,$AJ$2:$AJ$26),RANK(AK6,$AK$2:$AK$26),RANK(AL6,$AL$2:$AL$26)),"")</f>
        <v/>
      </c>
      <c r="AP6" s="20" t="str">
        <f>IFERROR(RANK(AO6,$AO$2:$AO$26,1),"")</f>
        <v/>
      </c>
      <c r="AQ6" s="1">
        <f>MAX(E6,N6,Z6)</f>
        <v>0</v>
      </c>
      <c r="AR6" s="49" t="str">
        <f>A6</f>
        <v>Lizaad Williams</v>
      </c>
    </row>
    <row r="7" spans="1:45" x14ac:dyDescent="0.2">
      <c r="A7" s="3" t="s">
        <v>243</v>
      </c>
      <c r="B7" s="1" t="s">
        <v>216</v>
      </c>
      <c r="C7" s="4" t="s">
        <v>68</v>
      </c>
      <c r="D7" s="3" t="str">
        <f>IFERROR(VLOOKUP($A7,mi_mvp!$B:$K,COLUMN(D6)-2,FALSE),"")</f>
        <v/>
      </c>
      <c r="E7" s="1" t="str">
        <f>IFERROR(VLOOKUP($A7,mi_mvp!$B:$K,COLUMN(E6)-2,FALSE),"")</f>
        <v/>
      </c>
      <c r="F7" s="1" t="str">
        <f>IFERROR(VLOOKUP($A7,mi_mvp!$B:$K,COLUMN(F6)-2,FALSE),"")</f>
        <v/>
      </c>
      <c r="G7" s="1" t="str">
        <f>IFERROR(VLOOKUP($A7,mi_mvp!$B:$K,COLUMN(G6)-2,FALSE),"")</f>
        <v/>
      </c>
      <c r="H7" s="1" t="str">
        <f>IFERROR(VLOOKUP($A7,mi_mvp!$B:$K,COLUMN(H6)-2,FALSE),"")</f>
        <v/>
      </c>
      <c r="I7" s="1" t="str">
        <f>IFERROR(VLOOKUP($A7,mi_mvp!$B:$K,COLUMN(I6)-2,FALSE),"")</f>
        <v/>
      </c>
      <c r="J7" s="1" t="str">
        <f>IFERROR(VLOOKUP($A7,mi_mvp!$B:$K,COLUMN(J6)-2,FALSE),"")</f>
        <v/>
      </c>
      <c r="K7" s="1" t="str">
        <f>IFERROR(VLOOKUP($A7,mi_mvp!$B:$K,COLUMN(K6)-2,FALSE),"")</f>
        <v/>
      </c>
      <c r="L7" s="4" t="str">
        <f>IFERROR(VLOOKUP($A7,mi_mvp!$B:$K,COLUMN(L6)-2,FALSE),"")</f>
        <v/>
      </c>
      <c r="M7" s="3" t="str">
        <f>IFERROR(VLOOKUP($A7,mi_batting!$B:$N,COLUMN(M6)-11,FALSE),"")</f>
        <v/>
      </c>
      <c r="N7" s="1" t="str">
        <f>IFERROR(VLOOKUP($A7,mi_batting!$B:$N,COLUMN(N6)-11,FALSE),"")</f>
        <v/>
      </c>
      <c r="O7" s="1" t="str">
        <f>IFERROR(VLOOKUP($A7,mi_batting!$B:$N,COLUMN(O6)-11,FALSE),"")</f>
        <v/>
      </c>
      <c r="P7" s="1" t="str">
        <f>IFERROR(VLOOKUP($A7,mi_batting!$B:$N,COLUMN(P6)-11,FALSE),"")</f>
        <v/>
      </c>
      <c r="Q7" s="1" t="str">
        <f>IFERROR(VLOOKUP($A7,mi_batting!$B:$N,COLUMN(Q6)-11,FALSE),"")</f>
        <v/>
      </c>
      <c r="R7" s="1" t="str">
        <f>IFERROR(VLOOKUP($A7,mi_batting!$B:$N,COLUMN(R6)-11,FALSE),"")</f>
        <v/>
      </c>
      <c r="S7" s="1" t="str">
        <f>IFERROR(VLOOKUP($A7,mi_batting!$B:$N,COLUMN(S6)-11,FALSE),"")</f>
        <v/>
      </c>
      <c r="T7" s="1" t="str">
        <f>IFERROR(VLOOKUP($A7,mi_batting!$B:$N,COLUMN(T6)-11,FALSE),"")</f>
        <v/>
      </c>
      <c r="U7" s="1" t="str">
        <f>IFERROR(VLOOKUP($A7,mi_batting!$B:$N,COLUMN(U6)-11,FALSE),"")</f>
        <v/>
      </c>
      <c r="V7" s="1" t="str">
        <f>IFERROR(VLOOKUP($A7,mi_batting!$B:$N,COLUMN(V6)-11,FALSE),"")</f>
        <v/>
      </c>
      <c r="W7" s="1" t="str">
        <f>IFERROR(VLOOKUP($A7,mi_batting!$B:$N,COLUMN(W6)-11,FALSE),"")</f>
        <v/>
      </c>
      <c r="X7" s="4" t="str">
        <f>IFERROR(VLOOKUP($A7,mi_batting!$B:$N,COLUMN(X6)-11,FALSE),"")</f>
        <v/>
      </c>
      <c r="Y7" s="3" t="str">
        <f>IFERROR(VLOOKUP($A7,mi_bowling!$B:$M,COLUMN(Y6)-23,FALSE),"")</f>
        <v/>
      </c>
      <c r="Z7" s="1" t="str">
        <f>IFERROR(VLOOKUP($A7,mi_bowling!$B:$M,COLUMN(Z6)-23,FALSE),"")</f>
        <v/>
      </c>
      <c r="AA7" s="1" t="str">
        <f>IFERROR(VLOOKUP($A7,mi_bowling!$B:$M,COLUMN(AA6)-23,FALSE),"")</f>
        <v/>
      </c>
      <c r="AB7" s="1" t="str">
        <f>IFERROR(VLOOKUP($A7,mi_bowling!$B:$M,COLUMN(AB6)-23,FALSE),"")</f>
        <v/>
      </c>
      <c r="AC7" s="1" t="str">
        <f>IFERROR(VLOOKUP($A7,mi_bowling!$B:$M,COLUMN(AC6)-23,FALSE),"")</f>
        <v/>
      </c>
      <c r="AD7" s="1" t="str">
        <f>IFERROR(VLOOKUP($A7,mi_bowling!$B:$M,COLUMN(AD6)-23,FALSE),"")</f>
        <v/>
      </c>
      <c r="AE7" s="1" t="str">
        <f>IFERROR(VLOOKUP($A7,mi_bowling!$B:$M,COLUMN(AE6)-23,FALSE),"")</f>
        <v/>
      </c>
      <c r="AF7" s="1" t="str">
        <f>IFERROR(VLOOKUP($A7,mi_bowling!$B:$M,COLUMN(AF6)-23,FALSE),"")</f>
        <v/>
      </c>
      <c r="AG7" s="1" t="str">
        <f>IFERROR(VLOOKUP($A7,mi_bowling!$B:$M,COLUMN(AG6)-23,FALSE),"")</f>
        <v/>
      </c>
      <c r="AH7" s="1" t="str">
        <f>IFERROR(VLOOKUP($A7,mi_bowling!$B:$M,COLUMN(AH6)-23,FALSE),"")</f>
        <v/>
      </c>
      <c r="AI7" s="1" t="str">
        <f>IFERROR(VLOOKUP($A7,mi_bowling!$B:$M,COLUMN(AI6)-23,FALSE),"")</f>
        <v/>
      </c>
      <c r="AJ7" s="23">
        <f>IFERROR((M7 - VALUE(SUBSTITUTE(Q7,"*","")))/(O7-1),0)</f>
        <v>0</v>
      </c>
      <c r="AK7" s="22" t="str">
        <f>IFERROR(F7/E7,"")</f>
        <v/>
      </c>
      <c r="AL7" s="22" t="str">
        <f>IFERROR(J7/E7,"")</f>
        <v/>
      </c>
      <c r="AM7" s="22" t="str">
        <f>IFERROR(AJ7*1 + AK7*25 + AL7*15,"")</f>
        <v/>
      </c>
      <c r="AN7" s="22" t="str">
        <f>IFERROR(AJ7*1 + AK7*25 + AL7*15 + IFERROR(K7/E7,"")*15,"")</f>
        <v/>
      </c>
      <c r="AO7" s="29" t="str">
        <f>IFERROR(AVERAGE(RANK(AJ7,$AJ$2:$AJ$26),RANK(AK7,$AK$2:$AK$26),RANK(AL7,$AL$2:$AL$26)),"")</f>
        <v/>
      </c>
      <c r="AP7" s="20" t="str">
        <f>IFERROR(RANK(AO7,$AO$2:$AO$26,1),"")</f>
        <v/>
      </c>
      <c r="AQ7" s="1">
        <f>MAX(E7,N7,Z7)</f>
        <v>0</v>
      </c>
      <c r="AR7" s="49" t="str">
        <f>A7</f>
        <v>Krishnan Shrijith</v>
      </c>
    </row>
    <row r="8" spans="1:45" x14ac:dyDescent="0.2">
      <c r="A8" s="3" t="s">
        <v>245</v>
      </c>
      <c r="B8" s="1" t="s">
        <v>216</v>
      </c>
      <c r="C8" s="4" t="s">
        <v>68</v>
      </c>
      <c r="D8" s="3" t="str">
        <f>IFERROR(VLOOKUP($A8,mi_mvp!$B:$K,COLUMN(D7)-2,FALSE),"")</f>
        <v/>
      </c>
      <c r="E8" s="1" t="str">
        <f>IFERROR(VLOOKUP($A8,mi_mvp!$B:$K,COLUMN(E7)-2,FALSE),"")</f>
        <v/>
      </c>
      <c r="F8" s="1" t="str">
        <f>IFERROR(VLOOKUP($A8,mi_mvp!$B:$K,COLUMN(F7)-2,FALSE),"")</f>
        <v/>
      </c>
      <c r="G8" s="1" t="str">
        <f>IFERROR(VLOOKUP($A8,mi_mvp!$B:$K,COLUMN(G7)-2,FALSE),"")</f>
        <v/>
      </c>
      <c r="H8" s="1" t="str">
        <f>IFERROR(VLOOKUP($A8,mi_mvp!$B:$K,COLUMN(H7)-2,FALSE),"")</f>
        <v/>
      </c>
      <c r="I8" s="1" t="str">
        <f>IFERROR(VLOOKUP($A8,mi_mvp!$B:$K,COLUMN(I7)-2,FALSE),"")</f>
        <v/>
      </c>
      <c r="J8" s="1" t="str">
        <f>IFERROR(VLOOKUP($A8,mi_mvp!$B:$K,COLUMN(J7)-2,FALSE),"")</f>
        <v/>
      </c>
      <c r="K8" s="1" t="str">
        <f>IFERROR(VLOOKUP($A8,mi_mvp!$B:$K,COLUMN(K7)-2,FALSE),"")</f>
        <v/>
      </c>
      <c r="L8" s="4" t="str">
        <f>IFERROR(VLOOKUP($A8,mi_mvp!$B:$K,COLUMN(L7)-2,FALSE),"")</f>
        <v/>
      </c>
      <c r="M8" s="3" t="str">
        <f>IFERROR(VLOOKUP($A8,mi_batting!$B:$N,COLUMN(M7)-11,FALSE),"")</f>
        <v/>
      </c>
      <c r="N8" s="1" t="str">
        <f>IFERROR(VLOOKUP($A8,mi_batting!$B:$N,COLUMN(N7)-11,FALSE),"")</f>
        <v/>
      </c>
      <c r="O8" s="1" t="str">
        <f>IFERROR(VLOOKUP($A8,mi_batting!$B:$N,COLUMN(O7)-11,FALSE),"")</f>
        <v/>
      </c>
      <c r="P8" s="1" t="str">
        <f>IFERROR(VLOOKUP($A8,mi_batting!$B:$N,COLUMN(P7)-11,FALSE),"")</f>
        <v/>
      </c>
      <c r="Q8" s="1" t="str">
        <f>IFERROR(VLOOKUP($A8,mi_batting!$B:$N,COLUMN(Q7)-11,FALSE),"")</f>
        <v/>
      </c>
      <c r="R8" s="1" t="str">
        <f>IFERROR(VLOOKUP($A8,mi_batting!$B:$N,COLUMN(R7)-11,FALSE),"")</f>
        <v/>
      </c>
      <c r="S8" s="1" t="str">
        <f>IFERROR(VLOOKUP($A8,mi_batting!$B:$N,COLUMN(S7)-11,FALSE),"")</f>
        <v/>
      </c>
      <c r="T8" s="1" t="str">
        <f>IFERROR(VLOOKUP($A8,mi_batting!$B:$N,COLUMN(T7)-11,FALSE),"")</f>
        <v/>
      </c>
      <c r="U8" s="1" t="str">
        <f>IFERROR(VLOOKUP($A8,mi_batting!$B:$N,COLUMN(U7)-11,FALSE),"")</f>
        <v/>
      </c>
      <c r="V8" s="1" t="str">
        <f>IFERROR(VLOOKUP($A8,mi_batting!$B:$N,COLUMN(V7)-11,FALSE),"")</f>
        <v/>
      </c>
      <c r="W8" s="1" t="str">
        <f>IFERROR(VLOOKUP($A8,mi_batting!$B:$N,COLUMN(W7)-11,FALSE),"")</f>
        <v/>
      </c>
      <c r="X8" s="4" t="str">
        <f>IFERROR(VLOOKUP($A8,mi_batting!$B:$N,COLUMN(X7)-11,FALSE),"")</f>
        <v/>
      </c>
      <c r="Y8" s="3" t="str">
        <f>IFERROR(VLOOKUP($A8,mi_bowling!$B:$M,COLUMN(Y7)-23,FALSE),"")</f>
        <v/>
      </c>
      <c r="Z8" s="1" t="str">
        <f>IFERROR(VLOOKUP($A8,mi_bowling!$B:$M,COLUMN(Z7)-23,FALSE),"")</f>
        <v/>
      </c>
      <c r="AA8" s="1" t="str">
        <f>IFERROR(VLOOKUP($A8,mi_bowling!$B:$M,COLUMN(AA7)-23,FALSE),"")</f>
        <v/>
      </c>
      <c r="AB8" s="1" t="str">
        <f>IFERROR(VLOOKUP($A8,mi_bowling!$B:$M,COLUMN(AB7)-23,FALSE),"")</f>
        <v/>
      </c>
      <c r="AC8" s="1" t="str">
        <f>IFERROR(VLOOKUP($A8,mi_bowling!$B:$M,COLUMN(AC7)-23,FALSE),"")</f>
        <v/>
      </c>
      <c r="AD8" s="1" t="str">
        <f>IFERROR(VLOOKUP($A8,mi_bowling!$B:$M,COLUMN(AD7)-23,FALSE),"")</f>
        <v/>
      </c>
      <c r="AE8" s="1" t="str">
        <f>IFERROR(VLOOKUP($A8,mi_bowling!$B:$M,COLUMN(AE7)-23,FALSE),"")</f>
        <v/>
      </c>
      <c r="AF8" s="1" t="str">
        <f>IFERROR(VLOOKUP($A8,mi_bowling!$B:$M,COLUMN(AF7)-23,FALSE),"")</f>
        <v/>
      </c>
      <c r="AG8" s="1" t="str">
        <f>IFERROR(VLOOKUP($A8,mi_bowling!$B:$M,COLUMN(AG7)-23,FALSE),"")</f>
        <v/>
      </c>
      <c r="AH8" s="1" t="str">
        <f>IFERROR(VLOOKUP($A8,mi_bowling!$B:$M,COLUMN(AH7)-23,FALSE),"")</f>
        <v/>
      </c>
      <c r="AI8" s="1" t="str">
        <f>IFERROR(VLOOKUP($A8,mi_bowling!$B:$M,COLUMN(AI7)-23,FALSE),"")</f>
        <v/>
      </c>
      <c r="AJ8" s="23">
        <f>IFERROR((M8 - VALUE(SUBSTITUTE(Q8,"*","")))/(O8-1),0)</f>
        <v>0</v>
      </c>
      <c r="AK8" s="22" t="str">
        <f>IFERROR(F8/E8,"")</f>
        <v/>
      </c>
      <c r="AL8" s="22" t="str">
        <f>IFERROR(J8/E8,"")</f>
        <v/>
      </c>
      <c r="AM8" s="22" t="str">
        <f>IFERROR(AJ8*1 + AK8*25 + AL8*15,"")</f>
        <v/>
      </c>
      <c r="AN8" s="22" t="str">
        <f>IFERROR(AJ8*1 + AK8*25 + AL8*15 + IFERROR(K8/E8,"")*15,"")</f>
        <v/>
      </c>
      <c r="AO8" s="29" t="str">
        <f>IFERROR(AVERAGE(RANK(AJ8,$AJ$2:$AJ$26),RANK(AK8,$AK$2:$AK$26),RANK(AL8,$AL$2:$AL$26)),"")</f>
        <v/>
      </c>
      <c r="AP8" s="20" t="str">
        <f>IFERROR(RANK(AO8,$AO$2:$AO$26,1),"")</f>
        <v/>
      </c>
      <c r="AQ8" s="1">
        <f>MAX(E8,N8,Z8)</f>
        <v>0</v>
      </c>
      <c r="AR8" s="49" t="str">
        <f>A8</f>
        <v>Bevon Jacobs</v>
      </c>
    </row>
    <row r="9" spans="1:45" x14ac:dyDescent="0.2">
      <c r="A9" s="3" t="s">
        <v>217</v>
      </c>
      <c r="B9" s="1" t="s">
        <v>216</v>
      </c>
      <c r="C9" s="4" t="s">
        <v>68</v>
      </c>
      <c r="D9" s="3">
        <f>IFERROR(VLOOKUP($A9,mi_mvp!$B:$K,COLUMN(D8)-2,FALSE),"")</f>
        <v>284.5</v>
      </c>
      <c r="E9" s="1">
        <f>IFERROR(VLOOKUP($A9,mi_mvp!$B:$K,COLUMN(E8)-2,FALSE),"")</f>
        <v>14</v>
      </c>
      <c r="F9" s="1">
        <f>IFERROR(VLOOKUP($A9,mi_mvp!$B:$K,COLUMN(F8)-2,FALSE),"")</f>
        <v>0</v>
      </c>
      <c r="G9" s="1">
        <f>IFERROR(VLOOKUP($A9,mi_mvp!$B:$K,COLUMN(G8)-2,FALSE),"")</f>
        <v>0</v>
      </c>
      <c r="H9" s="1">
        <f>IFERROR(VLOOKUP($A9,mi_mvp!$B:$K,COLUMN(H8)-2,FALSE),"")</f>
        <v>64</v>
      </c>
      <c r="I9" s="1">
        <f>IFERROR(VLOOKUP($A9,mi_mvp!$B:$K,COLUMN(I8)-2,FALSE),"")</f>
        <v>32</v>
      </c>
      <c r="J9" s="1">
        <f>IFERROR(VLOOKUP($A9,mi_mvp!$B:$K,COLUMN(J8)-2,FALSE),"")</f>
        <v>5</v>
      </c>
      <c r="K9" s="1">
        <f>IFERROR(VLOOKUP($A9,mi_mvp!$B:$K,COLUMN(K8)-2,FALSE),"")</f>
        <v>0</v>
      </c>
      <c r="L9" s="4">
        <f>IFERROR(VLOOKUP($A9,mi_mvp!$B:$K,COLUMN(L8)-2,FALSE),"")</f>
        <v>0</v>
      </c>
      <c r="M9" s="3">
        <f>IFERROR(VLOOKUP($A9,mi_batting!$B:$N,COLUMN(M8)-11,FALSE),"")</f>
        <v>640</v>
      </c>
      <c r="N9" s="1">
        <f>IFERROR(VLOOKUP($A9,mi_batting!$B:$N,COLUMN(N8)-11,FALSE),"")</f>
        <v>14</v>
      </c>
      <c r="O9" s="1">
        <f>IFERROR(VLOOKUP($A9,mi_batting!$B:$N,COLUMN(O8)-11,FALSE),"")</f>
        <v>14</v>
      </c>
      <c r="P9" s="1">
        <f>IFERROR(VLOOKUP($A9,mi_batting!$B:$N,COLUMN(P8)-11,FALSE),"")</f>
        <v>5</v>
      </c>
      <c r="Q9" s="1" t="str">
        <f>IFERROR(VLOOKUP($A9,mi_batting!$B:$N,COLUMN(Q8)-11,FALSE),"")</f>
        <v>73*</v>
      </c>
      <c r="R9" s="1">
        <f>IFERROR(VLOOKUP($A9,mi_batting!$B:$N,COLUMN(R8)-11,FALSE),"")</f>
        <v>71.11</v>
      </c>
      <c r="S9" s="1">
        <f>IFERROR(VLOOKUP($A9,mi_batting!$B:$N,COLUMN(S8)-11,FALSE),"")</f>
        <v>381</v>
      </c>
      <c r="T9" s="1">
        <f>IFERROR(VLOOKUP($A9,mi_batting!$B:$N,COLUMN(T8)-11,FALSE),"")</f>
        <v>167.97</v>
      </c>
      <c r="U9" s="1">
        <f>IFERROR(VLOOKUP($A9,mi_batting!$B:$N,COLUMN(U8)-11,FALSE),"")</f>
        <v>0</v>
      </c>
      <c r="V9" s="1">
        <f>IFERROR(VLOOKUP($A9,mi_batting!$B:$N,COLUMN(V8)-11,FALSE),"")</f>
        <v>5</v>
      </c>
      <c r="W9" s="1">
        <f>IFERROR(VLOOKUP($A9,mi_batting!$B:$N,COLUMN(W8)-11,FALSE),"")</f>
        <v>64</v>
      </c>
      <c r="X9" s="4">
        <f>IFERROR(VLOOKUP($A9,mi_batting!$B:$N,COLUMN(X8)-11,FALSE),"")</f>
        <v>32</v>
      </c>
      <c r="Y9" s="3" t="str">
        <f>IFERROR(VLOOKUP($A9,mi_bowling!$B:$M,COLUMN(Y8)-23,FALSE),"")</f>
        <v/>
      </c>
      <c r="Z9" s="1" t="str">
        <f>IFERROR(VLOOKUP($A9,mi_bowling!$B:$M,COLUMN(Z8)-23,FALSE),"")</f>
        <v/>
      </c>
      <c r="AA9" s="1" t="str">
        <f>IFERROR(VLOOKUP($A9,mi_bowling!$B:$M,COLUMN(AA8)-23,FALSE),"")</f>
        <v/>
      </c>
      <c r="AB9" s="1" t="str">
        <f>IFERROR(VLOOKUP($A9,mi_bowling!$B:$M,COLUMN(AB8)-23,FALSE),"")</f>
        <v/>
      </c>
      <c r="AC9" s="1" t="str">
        <f>IFERROR(VLOOKUP($A9,mi_bowling!$B:$M,COLUMN(AC8)-23,FALSE),"")</f>
        <v/>
      </c>
      <c r="AD9" s="1" t="str">
        <f>IFERROR(VLOOKUP($A9,mi_bowling!$B:$M,COLUMN(AD8)-23,FALSE),"")</f>
        <v/>
      </c>
      <c r="AE9" s="1" t="str">
        <f>IFERROR(VLOOKUP($A9,mi_bowling!$B:$M,COLUMN(AE8)-23,FALSE),"")</f>
        <v/>
      </c>
      <c r="AF9" s="1" t="str">
        <f>IFERROR(VLOOKUP($A9,mi_bowling!$B:$M,COLUMN(AF8)-23,FALSE),"")</f>
        <v/>
      </c>
      <c r="AG9" s="1" t="str">
        <f>IFERROR(VLOOKUP($A9,mi_bowling!$B:$M,COLUMN(AG8)-23,FALSE),"")</f>
        <v/>
      </c>
      <c r="AH9" s="1" t="str">
        <f>IFERROR(VLOOKUP($A9,mi_bowling!$B:$M,COLUMN(AH8)-23,FALSE),"")</f>
        <v/>
      </c>
      <c r="AI9" s="1" t="str">
        <f>IFERROR(VLOOKUP($A9,mi_bowling!$B:$M,COLUMN(AI8)-23,FALSE),"")</f>
        <v/>
      </c>
      <c r="AJ9" s="23">
        <f>IFERROR((M9 - VALUE(SUBSTITUTE(Q9,"*","")))/(O9-1),0)</f>
        <v>43.615384615384613</v>
      </c>
      <c r="AK9" s="22">
        <f>IFERROR(F9/E9,"")</f>
        <v>0</v>
      </c>
      <c r="AL9" s="22">
        <f>IFERROR(J9/E9,"")</f>
        <v>0.35714285714285715</v>
      </c>
      <c r="AM9" s="22">
        <f>IFERROR(AJ9*1 + AK9*25 + AL9*15,"")</f>
        <v>48.972527472527474</v>
      </c>
      <c r="AN9" s="22">
        <f>IFERROR(AJ9*1 + AK9*25 + AL9*15 + IFERROR(K9/E9,"")*15,"")</f>
        <v>48.972527472527474</v>
      </c>
      <c r="AO9" s="29">
        <f>IFERROR(AVERAGE(RANK(AJ9,$AJ$2:$AJ$26),RANK(AK9,$AK$2:$AK$26),RANK(AL9,$AL$2:$AL$26)),"")</f>
        <v>8.6666666666666661</v>
      </c>
      <c r="AP9" s="20">
        <f>IFERROR(RANK(AO9,$AO$2:$AO$26,1),"")</f>
        <v>8</v>
      </c>
      <c r="AQ9" s="1">
        <f>MAX(E9,N9,Z9)</f>
        <v>14</v>
      </c>
      <c r="AR9" s="49" t="str">
        <f>A9</f>
        <v>Suryakumar Yadav</v>
      </c>
      <c r="AS9" s="1" t="s">
        <v>213</v>
      </c>
    </row>
    <row r="10" spans="1:45" x14ac:dyDescent="0.2">
      <c r="A10" s="3" t="s">
        <v>350</v>
      </c>
      <c r="B10" s="1" t="s">
        <v>216</v>
      </c>
      <c r="C10" s="4"/>
      <c r="D10" s="3">
        <f>IFERROR(VLOOKUP($A10,mi_mvp!$B:$K,COLUMN(D9)-2,FALSE),"")</f>
        <v>50.5</v>
      </c>
      <c r="E10" s="1">
        <f>IFERROR(VLOOKUP($A10,mi_mvp!$B:$K,COLUMN(E9)-2,FALSE),"")</f>
        <v>2</v>
      </c>
      <c r="F10" s="1">
        <f>IFERROR(VLOOKUP($A10,mi_mvp!$B:$K,COLUMN(F9)-2,FALSE),"")</f>
        <v>1</v>
      </c>
      <c r="G10" s="1">
        <f>IFERROR(VLOOKUP($A10,mi_mvp!$B:$K,COLUMN(G9)-2,FALSE),"")</f>
        <v>24</v>
      </c>
      <c r="H10" s="1">
        <f>IFERROR(VLOOKUP($A10,mi_mvp!$B:$K,COLUMN(H9)-2,FALSE),"")</f>
        <v>3</v>
      </c>
      <c r="I10" s="1">
        <f>IFERROR(VLOOKUP($A10,mi_mvp!$B:$K,COLUMN(I9)-2,FALSE),"")</f>
        <v>3</v>
      </c>
      <c r="J10" s="1">
        <f>IFERROR(VLOOKUP($A10,mi_mvp!$B:$K,COLUMN(J9)-2,FALSE),"")</f>
        <v>2</v>
      </c>
      <c r="K10" s="1">
        <f>IFERROR(VLOOKUP($A10,mi_mvp!$B:$K,COLUMN(K9)-2,FALSE),"")</f>
        <v>0</v>
      </c>
      <c r="L10" s="4">
        <f>IFERROR(VLOOKUP($A10,mi_mvp!$B:$K,COLUMN(L9)-2,FALSE),"")</f>
        <v>0</v>
      </c>
      <c r="M10" s="3">
        <f>IFERROR(VLOOKUP($A10,mi_batting!$B:$N,COLUMN(M9)-11,FALSE),"")</f>
        <v>47</v>
      </c>
      <c r="N10" s="1">
        <f>IFERROR(VLOOKUP($A10,mi_batting!$B:$N,COLUMN(N9)-11,FALSE),"")</f>
        <v>2</v>
      </c>
      <c r="O10" s="1">
        <f>IFERROR(VLOOKUP($A10,mi_batting!$B:$N,COLUMN(O9)-11,FALSE),"")</f>
        <v>2</v>
      </c>
      <c r="P10" s="1">
        <f>IFERROR(VLOOKUP($A10,mi_batting!$B:$N,COLUMN(P9)-11,FALSE),"")</f>
        <v>0</v>
      </c>
      <c r="Q10" s="1">
        <f>IFERROR(VLOOKUP($A10,mi_batting!$B:$N,COLUMN(Q9)-11,FALSE),"")</f>
        <v>27</v>
      </c>
      <c r="R10" s="1">
        <f>IFERROR(VLOOKUP($A10,mi_batting!$B:$N,COLUMN(R9)-11,FALSE),"")</f>
        <v>23.5</v>
      </c>
      <c r="S10" s="1">
        <f>IFERROR(VLOOKUP($A10,mi_batting!$B:$N,COLUMN(S9)-11,FALSE),"")</f>
        <v>32</v>
      </c>
      <c r="T10" s="1">
        <f>IFERROR(VLOOKUP($A10,mi_batting!$B:$N,COLUMN(T9)-11,FALSE),"")</f>
        <v>146.87</v>
      </c>
      <c r="U10" s="1">
        <f>IFERROR(VLOOKUP($A10,mi_batting!$B:$N,COLUMN(U9)-11,FALSE),"")</f>
        <v>0</v>
      </c>
      <c r="V10" s="1">
        <f>IFERROR(VLOOKUP($A10,mi_batting!$B:$N,COLUMN(V9)-11,FALSE),"")</f>
        <v>0</v>
      </c>
      <c r="W10" s="1">
        <f>IFERROR(VLOOKUP($A10,mi_batting!$B:$N,COLUMN(W9)-11,FALSE),"")</f>
        <v>3</v>
      </c>
      <c r="X10" s="4">
        <f>IFERROR(VLOOKUP($A10,mi_batting!$B:$N,COLUMN(X9)-11,FALSE),"")</f>
        <v>3</v>
      </c>
      <c r="Y10" s="3">
        <f>IFERROR(VLOOKUP($A10,mi_bowling!$B:$M,COLUMN(Y9)-23,FALSE),"")</f>
        <v>1</v>
      </c>
      <c r="Z10" s="1">
        <f>IFERROR(VLOOKUP($A10,mi_bowling!$B:$M,COLUMN(Z9)-23,FALSE),"")</f>
        <v>2</v>
      </c>
      <c r="AA10" s="1">
        <f>IFERROR(VLOOKUP($A10,mi_bowling!$B:$M,COLUMN(AA9)-23,FALSE),"")</f>
        <v>2</v>
      </c>
      <c r="AB10" s="1">
        <f>IFERROR(VLOOKUP($A10,mi_bowling!$B:$M,COLUMN(AB9)-23,FALSE),"")</f>
        <v>7</v>
      </c>
      <c r="AC10" s="1">
        <f>IFERROR(VLOOKUP($A10,mi_bowling!$B:$M,COLUMN(AC9)-23,FALSE),"")</f>
        <v>55</v>
      </c>
      <c r="AD10" s="1">
        <f>IFERROR(VLOOKUP($A10,mi_bowling!$B:$M,COLUMN(AD9)-23,FALSE),"")</f>
        <v>45683</v>
      </c>
      <c r="AE10" s="1">
        <f>IFERROR(VLOOKUP($A10,mi_bowling!$B:$M,COLUMN(AE9)-23,FALSE),"")</f>
        <v>55</v>
      </c>
      <c r="AF10" s="1">
        <f>IFERROR(VLOOKUP($A10,mi_bowling!$B:$M,COLUMN(AF9)-23,FALSE),"")</f>
        <v>7.85</v>
      </c>
      <c r="AG10" s="1">
        <f>IFERROR(VLOOKUP($A10,mi_bowling!$B:$M,COLUMN(AG9)-23,FALSE),"")</f>
        <v>42</v>
      </c>
      <c r="AH10" s="1">
        <f>IFERROR(VLOOKUP($A10,mi_bowling!$B:$M,COLUMN(AH9)-23,FALSE),"")</f>
        <v>0</v>
      </c>
      <c r="AI10" s="1">
        <f>IFERROR(VLOOKUP($A10,mi_bowling!$B:$M,COLUMN(AI9)-23,FALSE),"")</f>
        <v>0</v>
      </c>
      <c r="AJ10" s="23">
        <f>IFERROR((M10 - VALUE(SUBSTITUTE(Q10,"*","")))/(O10-1),0)</f>
        <v>20</v>
      </c>
      <c r="AK10" s="22">
        <f>IFERROR(F10/E10,"")</f>
        <v>0.5</v>
      </c>
      <c r="AL10" s="22">
        <f>IFERROR(J10/E10,"")</f>
        <v>1</v>
      </c>
      <c r="AM10" s="22">
        <f>IFERROR(AJ10*1 + AK10*25 + AL10*15,"")</f>
        <v>47.5</v>
      </c>
      <c r="AN10" s="22">
        <f>IFERROR(AJ10*1 + AK10*25 + AL10*15 + IFERROR(K10/E10,"")*15,"")</f>
        <v>47.5</v>
      </c>
      <c r="AO10" s="29">
        <f>IFERROR(AVERAGE(RANK(AJ10,$AJ$2:$AJ$26),RANK(AK10,$AK$2:$AK$26),RANK(AL10,$AL$2:$AL$26)),"")</f>
        <v>5.666666666666667</v>
      </c>
      <c r="AP10" s="20">
        <f>IFERROR(RANK(AO10,$AO$2:$AO$26,1),"")</f>
        <v>1</v>
      </c>
      <c r="AQ10" s="1">
        <f>MAX(E10,N10,Z10)</f>
        <v>2</v>
      </c>
      <c r="AR10" s="49" t="str">
        <f>A10</f>
        <v>Corbin Bosch</v>
      </c>
      <c r="AS10" s="1" t="s">
        <v>213</v>
      </c>
    </row>
    <row r="11" spans="1:45" x14ac:dyDescent="0.2">
      <c r="A11" s="3" t="s">
        <v>227</v>
      </c>
      <c r="B11" s="1" t="s">
        <v>216</v>
      </c>
      <c r="C11" s="4" t="s">
        <v>69</v>
      </c>
      <c r="D11" s="3">
        <f>IFERROR(VLOOKUP($A11,mi_mvp!$B:$K,COLUMN(D10)-2,FALSE),"")</f>
        <v>55</v>
      </c>
      <c r="E11" s="1">
        <f>IFERROR(VLOOKUP($A11,mi_mvp!$B:$K,COLUMN(E10)-2,FALSE),"")</f>
        <v>5</v>
      </c>
      <c r="F11" s="1">
        <f>IFERROR(VLOOKUP($A11,mi_mvp!$B:$K,COLUMN(F10)-2,FALSE),"")</f>
        <v>8</v>
      </c>
      <c r="G11" s="1">
        <f>IFERROR(VLOOKUP($A11,mi_mvp!$B:$K,COLUMN(G10)-2,FALSE),"")</f>
        <v>22</v>
      </c>
      <c r="H11" s="1">
        <f>IFERROR(VLOOKUP($A11,mi_mvp!$B:$K,COLUMN(H10)-2,FALSE),"")</f>
        <v>0</v>
      </c>
      <c r="I11" s="1">
        <f>IFERROR(VLOOKUP($A11,mi_mvp!$B:$K,COLUMN(I10)-2,FALSE),"")</f>
        <v>0</v>
      </c>
      <c r="J11" s="1">
        <f>IFERROR(VLOOKUP($A11,mi_mvp!$B:$K,COLUMN(J10)-2,FALSE),"")</f>
        <v>2</v>
      </c>
      <c r="K11" s="1">
        <f>IFERROR(VLOOKUP($A11,mi_mvp!$B:$K,COLUMN(K10)-2,FALSE),"")</f>
        <v>0</v>
      </c>
      <c r="L11" s="4">
        <f>IFERROR(VLOOKUP($A11,mi_mvp!$B:$K,COLUMN(L10)-2,FALSE),"")</f>
        <v>0</v>
      </c>
      <c r="M11" s="3" t="str">
        <f>IFERROR(VLOOKUP($A11,mi_batting!$B:$N,COLUMN(M10)-11,FALSE),"")</f>
        <v/>
      </c>
      <c r="N11" s="1" t="str">
        <f>IFERROR(VLOOKUP($A11,mi_batting!$B:$N,COLUMN(N10)-11,FALSE),"")</f>
        <v/>
      </c>
      <c r="O11" s="1" t="str">
        <f>IFERROR(VLOOKUP($A11,mi_batting!$B:$N,COLUMN(O10)-11,FALSE),"")</f>
        <v/>
      </c>
      <c r="P11" s="1" t="str">
        <f>IFERROR(VLOOKUP($A11,mi_batting!$B:$N,COLUMN(P10)-11,FALSE),"")</f>
        <v/>
      </c>
      <c r="Q11" s="1" t="str">
        <f>IFERROR(VLOOKUP($A11,mi_batting!$B:$N,COLUMN(Q10)-11,FALSE),"")</f>
        <v/>
      </c>
      <c r="R11" s="1" t="str">
        <f>IFERROR(VLOOKUP($A11,mi_batting!$B:$N,COLUMN(R10)-11,FALSE),"")</f>
        <v/>
      </c>
      <c r="S11" s="1" t="str">
        <f>IFERROR(VLOOKUP($A11,mi_batting!$B:$N,COLUMN(S10)-11,FALSE),"")</f>
        <v/>
      </c>
      <c r="T11" s="1" t="str">
        <f>IFERROR(VLOOKUP($A11,mi_batting!$B:$N,COLUMN(T10)-11,FALSE),"")</f>
        <v/>
      </c>
      <c r="U11" s="1" t="str">
        <f>IFERROR(VLOOKUP($A11,mi_batting!$B:$N,COLUMN(U10)-11,FALSE),"")</f>
        <v/>
      </c>
      <c r="V11" s="1" t="str">
        <f>IFERROR(VLOOKUP($A11,mi_batting!$B:$N,COLUMN(V10)-11,FALSE),"")</f>
        <v/>
      </c>
      <c r="W11" s="1" t="str">
        <f>IFERROR(VLOOKUP($A11,mi_batting!$B:$N,COLUMN(W10)-11,FALSE),"")</f>
        <v/>
      </c>
      <c r="X11" s="4" t="str">
        <f>IFERROR(VLOOKUP($A11,mi_batting!$B:$N,COLUMN(X10)-11,FALSE),"")</f>
        <v/>
      </c>
      <c r="Y11" s="3">
        <f>IFERROR(VLOOKUP($A11,mi_bowling!$B:$M,COLUMN(Y10)-23,FALSE),"")</f>
        <v>8</v>
      </c>
      <c r="Z11" s="1">
        <f>IFERROR(VLOOKUP($A11,mi_bowling!$B:$M,COLUMN(Z10)-23,FALSE),"")</f>
        <v>5</v>
      </c>
      <c r="AA11" s="1">
        <f>IFERROR(VLOOKUP($A11,mi_bowling!$B:$M,COLUMN(AA10)-23,FALSE),"")</f>
        <v>5</v>
      </c>
      <c r="AB11" s="1">
        <f>IFERROR(VLOOKUP($A11,mi_bowling!$B:$M,COLUMN(AB10)-23,FALSE),"")</f>
        <v>13</v>
      </c>
      <c r="AC11" s="1">
        <f>IFERROR(VLOOKUP($A11,mi_bowling!$B:$M,COLUMN(AC10)-23,FALSE),"")</f>
        <v>149</v>
      </c>
      <c r="AD11" s="1">
        <f>IFERROR(VLOOKUP($A11,mi_bowling!$B:$M,COLUMN(AD10)-23,FALSE),"")</f>
        <v>45771</v>
      </c>
      <c r="AE11" s="1">
        <f>IFERROR(VLOOKUP($A11,mi_bowling!$B:$M,COLUMN(AE10)-23,FALSE),"")</f>
        <v>18.62</v>
      </c>
      <c r="AF11" s="1">
        <f>IFERROR(VLOOKUP($A11,mi_bowling!$B:$M,COLUMN(AF10)-23,FALSE),"")</f>
        <v>11.46</v>
      </c>
      <c r="AG11" s="1">
        <f>IFERROR(VLOOKUP($A11,mi_bowling!$B:$M,COLUMN(AG10)-23,FALSE),"")</f>
        <v>9.75</v>
      </c>
      <c r="AH11" s="1">
        <f>IFERROR(VLOOKUP($A11,mi_bowling!$B:$M,COLUMN(AH10)-23,FALSE),"")</f>
        <v>1</v>
      </c>
      <c r="AI11" s="1">
        <f>IFERROR(VLOOKUP($A11,mi_bowling!$B:$M,COLUMN(AI10)-23,FALSE),"")</f>
        <v>0</v>
      </c>
      <c r="AJ11" s="23">
        <f>IFERROR((M11 - VALUE(SUBSTITUTE(Q11,"*","")))/(O11-1),0)</f>
        <v>0</v>
      </c>
      <c r="AK11" s="22">
        <f>IFERROR(F11/E11,"")</f>
        <v>1.6</v>
      </c>
      <c r="AL11" s="22">
        <f>IFERROR(J11/E11,"")</f>
        <v>0.4</v>
      </c>
      <c r="AM11" s="22">
        <f>IFERROR(AJ11*1 + AK11*25 + AL11*15,"")</f>
        <v>46</v>
      </c>
      <c r="AN11" s="22">
        <f>IFERROR(AJ11*1 + AK11*25 + AL11*15 + IFERROR(K11/E11,"")*15,"")</f>
        <v>46</v>
      </c>
      <c r="AO11" s="29">
        <f>IFERROR(AVERAGE(RANK(AJ11,$AJ$2:$AJ$26),RANK(AK11,$AK$2:$AK$26),RANK(AL11,$AL$2:$AL$26)),"")</f>
        <v>8.3333333333333339</v>
      </c>
      <c r="AP11" s="20">
        <f>IFERROR(RANK(AO11,$AO$2:$AO$26,1),"")</f>
        <v>6</v>
      </c>
      <c r="AQ11" s="1">
        <f>MAX(E11,N11,Z11)</f>
        <v>5</v>
      </c>
      <c r="AR11" s="49" t="str">
        <f>A11</f>
        <v>Ashwani Kumar</v>
      </c>
    </row>
    <row r="12" spans="1:45" x14ac:dyDescent="0.2">
      <c r="A12" s="3" t="s">
        <v>228</v>
      </c>
      <c r="B12" s="1" t="s">
        <v>216</v>
      </c>
      <c r="C12" s="4" t="s">
        <v>69</v>
      </c>
      <c r="D12" s="3">
        <f>IFERROR(VLOOKUP($A12,mi_mvp!$B:$K,COLUMN(D11)-2,FALSE),"")</f>
        <v>175.5</v>
      </c>
      <c r="E12" s="1">
        <f>IFERROR(VLOOKUP($A12,mi_mvp!$B:$K,COLUMN(E11)-2,FALSE),"")</f>
        <v>10</v>
      </c>
      <c r="F12" s="1">
        <f>IFERROR(VLOOKUP($A12,mi_mvp!$B:$K,COLUMN(F11)-2,FALSE),"")</f>
        <v>17</v>
      </c>
      <c r="G12" s="1">
        <f>IFERROR(VLOOKUP($A12,mi_mvp!$B:$K,COLUMN(G11)-2,FALSE),"")</f>
        <v>111</v>
      </c>
      <c r="H12" s="1">
        <f>IFERROR(VLOOKUP($A12,mi_mvp!$B:$K,COLUMN(H11)-2,FALSE),"")</f>
        <v>0</v>
      </c>
      <c r="I12" s="1">
        <f>IFERROR(VLOOKUP($A12,mi_mvp!$B:$K,COLUMN(I11)-2,FALSE),"")</f>
        <v>0</v>
      </c>
      <c r="J12" s="1">
        <f>IFERROR(VLOOKUP($A12,mi_mvp!$B:$K,COLUMN(J11)-2,FALSE),"")</f>
        <v>2</v>
      </c>
      <c r="K12" s="1">
        <f>IFERROR(VLOOKUP($A12,mi_mvp!$B:$K,COLUMN(K11)-2,FALSE),"")</f>
        <v>0</v>
      </c>
      <c r="L12" s="4">
        <f>IFERROR(VLOOKUP($A12,mi_mvp!$B:$K,COLUMN(L11)-2,FALSE),"")</f>
        <v>0</v>
      </c>
      <c r="M12" s="3" t="str">
        <f>IFERROR(VLOOKUP($A12,mi_batting!$B:$N,COLUMN(M11)-11,FALSE),"")</f>
        <v/>
      </c>
      <c r="N12" s="1" t="str">
        <f>IFERROR(VLOOKUP($A12,mi_batting!$B:$N,COLUMN(N11)-11,FALSE),"")</f>
        <v/>
      </c>
      <c r="O12" s="1" t="str">
        <f>IFERROR(VLOOKUP($A12,mi_batting!$B:$N,COLUMN(O11)-11,FALSE),"")</f>
        <v/>
      </c>
      <c r="P12" s="1" t="str">
        <f>IFERROR(VLOOKUP($A12,mi_batting!$B:$N,COLUMN(P11)-11,FALSE),"")</f>
        <v/>
      </c>
      <c r="Q12" s="1" t="str">
        <f>IFERROR(VLOOKUP($A12,mi_batting!$B:$N,COLUMN(Q11)-11,FALSE),"")</f>
        <v/>
      </c>
      <c r="R12" s="1" t="str">
        <f>IFERROR(VLOOKUP($A12,mi_batting!$B:$N,COLUMN(R11)-11,FALSE),"")</f>
        <v/>
      </c>
      <c r="S12" s="1" t="str">
        <f>IFERROR(VLOOKUP($A12,mi_batting!$B:$N,COLUMN(S11)-11,FALSE),"")</f>
        <v/>
      </c>
      <c r="T12" s="1" t="str">
        <f>IFERROR(VLOOKUP($A12,mi_batting!$B:$N,COLUMN(T11)-11,FALSE),"")</f>
        <v/>
      </c>
      <c r="U12" s="1" t="str">
        <f>IFERROR(VLOOKUP($A12,mi_batting!$B:$N,COLUMN(U11)-11,FALSE),"")</f>
        <v/>
      </c>
      <c r="V12" s="1" t="str">
        <f>IFERROR(VLOOKUP($A12,mi_batting!$B:$N,COLUMN(V11)-11,FALSE),"")</f>
        <v/>
      </c>
      <c r="W12" s="1" t="str">
        <f>IFERROR(VLOOKUP($A12,mi_batting!$B:$N,COLUMN(W11)-11,FALSE),"")</f>
        <v/>
      </c>
      <c r="X12" s="4" t="str">
        <f>IFERROR(VLOOKUP($A12,mi_batting!$B:$N,COLUMN(X11)-11,FALSE),"")</f>
        <v/>
      </c>
      <c r="Y12" s="3">
        <f>IFERROR(VLOOKUP($A12,mi_bowling!$B:$M,COLUMN(Y11)-23,FALSE),"")</f>
        <v>17</v>
      </c>
      <c r="Z12" s="1">
        <f>IFERROR(VLOOKUP($A12,mi_bowling!$B:$M,COLUMN(Z11)-23,FALSE),"")</f>
        <v>10</v>
      </c>
      <c r="AA12" s="1">
        <f>IFERROR(VLOOKUP($A12,mi_bowling!$B:$M,COLUMN(AA11)-23,FALSE),"")</f>
        <v>10</v>
      </c>
      <c r="AB12" s="1">
        <f>IFERROR(VLOOKUP($A12,mi_bowling!$B:$M,COLUMN(AB11)-23,FALSE),"")</f>
        <v>39.200000000000003</v>
      </c>
      <c r="AC12" s="1">
        <f>IFERROR(VLOOKUP($A12,mi_bowling!$B:$M,COLUMN(AC11)-23,FALSE),"")</f>
        <v>249</v>
      </c>
      <c r="AD12" s="1">
        <f>IFERROR(VLOOKUP($A12,mi_bowling!$B:$M,COLUMN(AD11)-23,FALSE),"")</f>
        <v>45769</v>
      </c>
      <c r="AE12" s="1">
        <f>IFERROR(VLOOKUP($A12,mi_bowling!$B:$M,COLUMN(AE11)-23,FALSE),"")</f>
        <v>14.64</v>
      </c>
      <c r="AF12" s="1">
        <f>IFERROR(VLOOKUP($A12,mi_bowling!$B:$M,COLUMN(AF11)-23,FALSE),"")</f>
        <v>6.33</v>
      </c>
      <c r="AG12" s="1">
        <f>IFERROR(VLOOKUP($A12,mi_bowling!$B:$M,COLUMN(AG11)-23,FALSE),"")</f>
        <v>13.88</v>
      </c>
      <c r="AH12" s="1">
        <f>IFERROR(VLOOKUP($A12,mi_bowling!$B:$M,COLUMN(AH11)-23,FALSE),"")</f>
        <v>1</v>
      </c>
      <c r="AI12" s="1">
        <f>IFERROR(VLOOKUP($A12,mi_bowling!$B:$M,COLUMN(AI11)-23,FALSE),"")</f>
        <v>0</v>
      </c>
      <c r="AJ12" s="23">
        <f>IFERROR((M12 - VALUE(SUBSTITUTE(Q12,"*","")))/(O12-1),0)</f>
        <v>0</v>
      </c>
      <c r="AK12" s="22">
        <f>IFERROR(F12/E12,"")</f>
        <v>1.7</v>
      </c>
      <c r="AL12" s="22">
        <f>IFERROR(J12/E12,"")</f>
        <v>0.2</v>
      </c>
      <c r="AM12" s="22">
        <f>IFERROR(AJ12*1 + AK12*25 + AL12*15,"")</f>
        <v>45.5</v>
      </c>
      <c r="AN12" s="22">
        <f>IFERROR(AJ12*1 + AK12*25 + AL12*15 + IFERROR(K12/E12,"")*15,"")</f>
        <v>45.5</v>
      </c>
      <c r="AO12" s="29">
        <f>IFERROR(AVERAGE(RANK(AJ12,$AJ$2:$AJ$26),RANK(AK12,$AK$2:$AK$26),RANK(AL12,$AL$2:$AL$26)),"")</f>
        <v>9</v>
      </c>
      <c r="AP12" s="20">
        <f>IFERROR(RANK(AO12,$AO$2:$AO$26,1),"")</f>
        <v>9</v>
      </c>
      <c r="AQ12" s="1">
        <f>MAX(E12,N12,Z12)</f>
        <v>10</v>
      </c>
      <c r="AR12" s="49" t="str">
        <f>A12</f>
        <v>Jasprit Bumrah</v>
      </c>
    </row>
    <row r="13" spans="1:45" x14ac:dyDescent="0.2">
      <c r="A13" s="3" t="s">
        <v>231</v>
      </c>
      <c r="B13" s="1" t="s">
        <v>216</v>
      </c>
      <c r="C13" s="4" t="s">
        <v>70</v>
      </c>
      <c r="D13" s="3">
        <f>IFERROR(VLOOKUP($A13,mi_mvp!$B:$K,COLUMN(D12)-2,FALSE),"")</f>
        <v>9</v>
      </c>
      <c r="E13" s="1">
        <f>IFERROR(VLOOKUP($A13,mi_mvp!$B:$K,COLUMN(E12)-2,FALSE),"")</f>
        <v>1</v>
      </c>
      <c r="F13" s="1">
        <f>IFERROR(VLOOKUP($A13,mi_mvp!$B:$K,COLUMN(F12)-2,FALSE),"")</f>
        <v>0</v>
      </c>
      <c r="G13" s="1">
        <f>IFERROR(VLOOKUP($A13,mi_mvp!$B:$K,COLUMN(G12)-2,FALSE),"")</f>
        <v>0</v>
      </c>
      <c r="H13" s="1">
        <f>IFERROR(VLOOKUP($A13,mi_mvp!$B:$K,COLUMN(H12)-2,FALSE),"")</f>
        <v>0</v>
      </c>
      <c r="I13" s="1">
        <f>IFERROR(VLOOKUP($A13,mi_mvp!$B:$K,COLUMN(I12)-2,FALSE),"")</f>
        <v>0</v>
      </c>
      <c r="J13" s="1">
        <f>IFERROR(VLOOKUP($A13,mi_mvp!$B:$K,COLUMN(J12)-2,FALSE),"")</f>
        <v>3</v>
      </c>
      <c r="K13" s="1">
        <f>IFERROR(VLOOKUP($A13,mi_mvp!$B:$K,COLUMN(K12)-2,FALSE),"")</f>
        <v>1.5</v>
      </c>
      <c r="L13" s="4">
        <f>IFERROR(VLOOKUP($A13,mi_mvp!$B:$K,COLUMN(L12)-2,FALSE),"")</f>
        <v>0</v>
      </c>
      <c r="M13" s="3" t="str">
        <f>IFERROR(VLOOKUP($A13,mi_batting!$B:$N,COLUMN(M12)-11,FALSE),"")</f>
        <v/>
      </c>
      <c r="N13" s="1" t="str">
        <f>IFERROR(VLOOKUP($A13,mi_batting!$B:$N,COLUMN(N12)-11,FALSE),"")</f>
        <v/>
      </c>
      <c r="O13" s="1" t="str">
        <f>IFERROR(VLOOKUP($A13,mi_batting!$B:$N,COLUMN(O12)-11,FALSE),"")</f>
        <v/>
      </c>
      <c r="P13" s="1" t="str">
        <f>IFERROR(VLOOKUP($A13,mi_batting!$B:$N,COLUMN(P12)-11,FALSE),"")</f>
        <v/>
      </c>
      <c r="Q13" s="1" t="str">
        <f>IFERROR(VLOOKUP($A13,mi_batting!$B:$N,COLUMN(Q12)-11,FALSE),"")</f>
        <v/>
      </c>
      <c r="R13" s="1" t="str">
        <f>IFERROR(VLOOKUP($A13,mi_batting!$B:$N,COLUMN(R12)-11,FALSE),"")</f>
        <v/>
      </c>
      <c r="S13" s="1" t="str">
        <f>IFERROR(VLOOKUP($A13,mi_batting!$B:$N,COLUMN(S12)-11,FALSE),"")</f>
        <v/>
      </c>
      <c r="T13" s="1" t="str">
        <f>IFERROR(VLOOKUP($A13,mi_batting!$B:$N,COLUMN(T12)-11,FALSE),"")</f>
        <v/>
      </c>
      <c r="U13" s="1" t="str">
        <f>IFERROR(VLOOKUP($A13,mi_batting!$B:$N,COLUMN(U12)-11,FALSE),"")</f>
        <v/>
      </c>
      <c r="V13" s="1" t="str">
        <f>IFERROR(VLOOKUP($A13,mi_batting!$B:$N,COLUMN(V12)-11,FALSE),"")</f>
        <v/>
      </c>
      <c r="W13" s="1" t="str">
        <f>IFERROR(VLOOKUP($A13,mi_batting!$B:$N,COLUMN(W12)-11,FALSE),"")</f>
        <v/>
      </c>
      <c r="X13" s="4" t="str">
        <f>IFERROR(VLOOKUP($A13,mi_batting!$B:$N,COLUMN(X12)-11,FALSE),"")</f>
        <v/>
      </c>
      <c r="Y13" s="3" t="str">
        <f>IFERROR(VLOOKUP($A13,mi_bowling!$B:$M,COLUMN(Y12)-23,FALSE),"")</f>
        <v/>
      </c>
      <c r="Z13" s="1" t="str">
        <f>IFERROR(VLOOKUP($A13,mi_bowling!$B:$M,COLUMN(Z12)-23,FALSE),"")</f>
        <v/>
      </c>
      <c r="AA13" s="1" t="str">
        <f>IFERROR(VLOOKUP($A13,mi_bowling!$B:$M,COLUMN(AA12)-23,FALSE),"")</f>
        <v/>
      </c>
      <c r="AB13" s="1" t="str">
        <f>IFERROR(VLOOKUP($A13,mi_bowling!$B:$M,COLUMN(AB12)-23,FALSE),"")</f>
        <v/>
      </c>
      <c r="AC13" s="1" t="str">
        <f>IFERROR(VLOOKUP($A13,mi_bowling!$B:$M,COLUMN(AC12)-23,FALSE),"")</f>
        <v/>
      </c>
      <c r="AD13" s="1" t="str">
        <f>IFERROR(VLOOKUP($A13,mi_bowling!$B:$M,COLUMN(AD12)-23,FALSE),"")</f>
        <v/>
      </c>
      <c r="AE13" s="1" t="str">
        <f>IFERROR(VLOOKUP($A13,mi_bowling!$B:$M,COLUMN(AE12)-23,FALSE),"")</f>
        <v/>
      </c>
      <c r="AF13" s="1" t="str">
        <f>IFERROR(VLOOKUP($A13,mi_bowling!$B:$M,COLUMN(AF12)-23,FALSE),"")</f>
        <v/>
      </c>
      <c r="AG13" s="1" t="str">
        <f>IFERROR(VLOOKUP($A13,mi_bowling!$B:$M,COLUMN(AG12)-23,FALSE),"")</f>
        <v/>
      </c>
      <c r="AH13" s="1" t="str">
        <f>IFERROR(VLOOKUP($A13,mi_bowling!$B:$M,COLUMN(AH12)-23,FALSE),"")</f>
        <v/>
      </c>
      <c r="AI13" s="1" t="str">
        <f>IFERROR(VLOOKUP($A13,mi_bowling!$B:$M,COLUMN(AI12)-23,FALSE),"")</f>
        <v/>
      </c>
      <c r="AJ13" s="23">
        <f>IFERROR((M13 - VALUE(SUBSTITUTE(Q13,"*","")))/(O13-1),0)</f>
        <v>0</v>
      </c>
      <c r="AK13" s="22">
        <f>IFERROR(F13/E13,"")</f>
        <v>0</v>
      </c>
      <c r="AL13" s="22">
        <f>IFERROR(J13/E13,"")</f>
        <v>3</v>
      </c>
      <c r="AM13" s="22">
        <f>IFERROR(AJ13*1 + AK13*25 + AL13*15,"")</f>
        <v>45</v>
      </c>
      <c r="AN13" s="22">
        <f>IFERROR(AJ13*1 + AK13*25 + AL13*15 + IFERROR(K13/E13,"")*15,"")</f>
        <v>67.5</v>
      </c>
      <c r="AO13" s="29">
        <f>IFERROR(AVERAGE(RANK(AJ13,$AJ$2:$AJ$26),RANK(AK13,$AK$2:$AK$26),RANK(AL13,$AL$2:$AL$26)),"")</f>
        <v>9</v>
      </c>
      <c r="AP13" s="20">
        <f>IFERROR(RANK(AO13,$AO$2:$AO$26,1),"")</f>
        <v>9</v>
      </c>
      <c r="AQ13" s="1">
        <f>MAX(E13,N13,Z13)</f>
        <v>1</v>
      </c>
      <c r="AR13" s="49" t="str">
        <f>A13</f>
        <v>Raj Bawa</v>
      </c>
    </row>
    <row r="14" spans="1:45" x14ac:dyDescent="0.2">
      <c r="A14" s="3" t="s">
        <v>215</v>
      </c>
      <c r="B14" s="1" t="s">
        <v>216</v>
      </c>
      <c r="C14" s="4" t="s">
        <v>70</v>
      </c>
      <c r="D14" s="3">
        <f>IFERROR(VLOOKUP($A14,mi_mvp!$B:$K,COLUMN(D13)-2,FALSE),"")</f>
        <v>187.5</v>
      </c>
      <c r="E14" s="1">
        <f>IFERROR(VLOOKUP($A14,mi_mvp!$B:$K,COLUMN(E13)-2,FALSE),"")</f>
        <v>13</v>
      </c>
      <c r="F14" s="1">
        <f>IFERROR(VLOOKUP($A14,mi_mvp!$B:$K,COLUMN(F13)-2,FALSE),"")</f>
        <v>13</v>
      </c>
      <c r="G14" s="1">
        <f>IFERROR(VLOOKUP($A14,mi_mvp!$B:$K,COLUMN(G13)-2,FALSE),"")</f>
        <v>60</v>
      </c>
      <c r="H14" s="1">
        <f>IFERROR(VLOOKUP($A14,mi_mvp!$B:$K,COLUMN(H13)-2,FALSE),"")</f>
        <v>17</v>
      </c>
      <c r="I14" s="1">
        <f>IFERROR(VLOOKUP($A14,mi_mvp!$B:$K,COLUMN(I13)-2,FALSE),"")</f>
        <v>9</v>
      </c>
      <c r="J14" s="1">
        <f>IFERROR(VLOOKUP($A14,mi_mvp!$B:$K,COLUMN(J13)-2,FALSE),"")</f>
        <v>2</v>
      </c>
      <c r="K14" s="1">
        <f>IFERROR(VLOOKUP($A14,mi_mvp!$B:$K,COLUMN(K13)-2,FALSE),"")</f>
        <v>3</v>
      </c>
      <c r="L14" s="4">
        <f>IFERROR(VLOOKUP($A14,mi_mvp!$B:$K,COLUMN(L13)-2,FALSE),"")</f>
        <v>0</v>
      </c>
      <c r="M14" s="3">
        <f>IFERROR(VLOOKUP($A14,mi_batting!$B:$N,COLUMN(M13)-11,FALSE),"")</f>
        <v>187</v>
      </c>
      <c r="N14" s="1">
        <f>IFERROR(VLOOKUP($A14,mi_batting!$B:$N,COLUMN(N13)-11,FALSE),"")</f>
        <v>13</v>
      </c>
      <c r="O14" s="1">
        <f>IFERROR(VLOOKUP($A14,mi_batting!$B:$N,COLUMN(O13)-11,FALSE),"")</f>
        <v>10</v>
      </c>
      <c r="P14" s="1">
        <f>IFERROR(VLOOKUP($A14,mi_batting!$B:$N,COLUMN(P13)-11,FALSE),"")</f>
        <v>2</v>
      </c>
      <c r="Q14" s="1" t="str">
        <f>IFERROR(VLOOKUP($A14,mi_batting!$B:$N,COLUMN(Q13)-11,FALSE),"")</f>
        <v>48*</v>
      </c>
      <c r="R14" s="1">
        <f>IFERROR(VLOOKUP($A14,mi_batting!$B:$N,COLUMN(R13)-11,FALSE),"")</f>
        <v>23.38</v>
      </c>
      <c r="S14" s="1">
        <f>IFERROR(VLOOKUP($A14,mi_batting!$B:$N,COLUMN(S13)-11,FALSE),"")</f>
        <v>115</v>
      </c>
      <c r="T14" s="1">
        <f>IFERROR(VLOOKUP($A14,mi_batting!$B:$N,COLUMN(T13)-11,FALSE),"")</f>
        <v>162.6</v>
      </c>
      <c r="U14" s="1">
        <f>IFERROR(VLOOKUP($A14,mi_batting!$B:$N,COLUMN(U13)-11,FALSE),"")</f>
        <v>0</v>
      </c>
      <c r="V14" s="1">
        <f>IFERROR(VLOOKUP($A14,mi_batting!$B:$N,COLUMN(V13)-11,FALSE),"")</f>
        <v>0</v>
      </c>
      <c r="W14" s="1">
        <f>IFERROR(VLOOKUP($A14,mi_batting!$B:$N,COLUMN(W13)-11,FALSE),"")</f>
        <v>17</v>
      </c>
      <c r="X14" s="4">
        <f>IFERROR(VLOOKUP($A14,mi_batting!$B:$N,COLUMN(X13)-11,FALSE),"")</f>
        <v>9</v>
      </c>
      <c r="Y14" s="3">
        <f>IFERROR(VLOOKUP($A14,mi_bowling!$B:$M,COLUMN(Y13)-23,FALSE),"")</f>
        <v>13</v>
      </c>
      <c r="Z14" s="1">
        <f>IFERROR(VLOOKUP($A14,mi_bowling!$B:$M,COLUMN(Z13)-23,FALSE),"")</f>
        <v>13</v>
      </c>
      <c r="AA14" s="1">
        <f>IFERROR(VLOOKUP($A14,mi_bowling!$B:$M,COLUMN(AA13)-23,FALSE),"")</f>
        <v>12</v>
      </c>
      <c r="AB14" s="1">
        <f>IFERROR(VLOOKUP($A14,mi_bowling!$B:$M,COLUMN(AB13)-23,FALSE),"")</f>
        <v>30</v>
      </c>
      <c r="AC14" s="1">
        <f>IFERROR(VLOOKUP($A14,mi_bowling!$B:$M,COLUMN(AC13)-23,FALSE),"")</f>
        <v>286</v>
      </c>
      <c r="AD14" s="1" t="str">
        <f>IFERROR(VLOOKUP($A14,mi_bowling!$B:$M,COLUMN(AD13)-23,FALSE),"")</f>
        <v>36/5</v>
      </c>
      <c r="AE14" s="1">
        <f>IFERROR(VLOOKUP($A14,mi_bowling!$B:$M,COLUMN(AE13)-23,FALSE),"")</f>
        <v>22</v>
      </c>
      <c r="AF14" s="1">
        <f>IFERROR(VLOOKUP($A14,mi_bowling!$B:$M,COLUMN(AF13)-23,FALSE),"")</f>
        <v>9.5299999999999994</v>
      </c>
      <c r="AG14" s="1">
        <f>IFERROR(VLOOKUP($A14,mi_bowling!$B:$M,COLUMN(AG13)-23,FALSE),"")</f>
        <v>13.84</v>
      </c>
      <c r="AH14" s="1">
        <f>IFERROR(VLOOKUP($A14,mi_bowling!$B:$M,COLUMN(AH13)-23,FALSE),"")</f>
        <v>0</v>
      </c>
      <c r="AI14" s="1">
        <f>IFERROR(VLOOKUP($A14,mi_bowling!$B:$M,COLUMN(AI13)-23,FALSE),"")</f>
        <v>1</v>
      </c>
      <c r="AJ14" s="23">
        <f>IFERROR((M14 - VALUE(SUBSTITUTE(Q14,"*","")))/(O14-1),0)</f>
        <v>15.444444444444445</v>
      </c>
      <c r="AK14" s="22">
        <f>IFERROR(F14/E14,"")</f>
        <v>1</v>
      </c>
      <c r="AL14" s="22">
        <f>IFERROR(J14/E14,"")</f>
        <v>0.15384615384615385</v>
      </c>
      <c r="AM14" s="22">
        <f>IFERROR(AJ14*1 + AK14*25 + AL14*15,"")</f>
        <v>42.752136752136749</v>
      </c>
      <c r="AN14" s="22">
        <f>IFERROR(AJ14*1 + AK14*25 + AL14*15 + IFERROR(K14/E14,"")*15,"")</f>
        <v>46.213675213675209</v>
      </c>
      <c r="AO14" s="29">
        <f>IFERROR(AVERAGE(RANK(AJ14,$AJ$2:$AJ$26),RANK(AK14,$AK$2:$AK$26),RANK(AL14,$AL$2:$AL$26)),"")</f>
        <v>9.3333333333333339</v>
      </c>
      <c r="AP14" s="20">
        <f>IFERROR(RANK(AO14,$AO$2:$AO$26,1),"")</f>
        <v>13</v>
      </c>
      <c r="AQ14" s="1">
        <f>MAX(E14,N14,Z14)</f>
        <v>13</v>
      </c>
      <c r="AR14" s="49" t="str">
        <f>A14</f>
        <v>Hardik Pandya</v>
      </c>
    </row>
    <row r="15" spans="1:45" x14ac:dyDescent="0.2">
      <c r="A15" s="3" t="s">
        <v>218</v>
      </c>
      <c r="B15" s="1" t="s">
        <v>216</v>
      </c>
      <c r="C15" s="4" t="s">
        <v>68</v>
      </c>
      <c r="D15" s="3">
        <f>IFERROR(VLOOKUP($A15,mi_mvp!$B:$K,COLUMN(D14)-2,FALSE),"")</f>
        <v>224.5</v>
      </c>
      <c r="E15" s="1">
        <f>IFERROR(VLOOKUP($A15,mi_mvp!$B:$K,COLUMN(E14)-2,FALSE),"")</f>
        <v>14</v>
      </c>
      <c r="F15" s="1">
        <f>IFERROR(VLOOKUP($A15,mi_mvp!$B:$K,COLUMN(F14)-2,FALSE),"")</f>
        <v>0</v>
      </c>
      <c r="G15" s="1">
        <f>IFERROR(VLOOKUP($A15,mi_mvp!$B:$K,COLUMN(G14)-2,FALSE),"")</f>
        <v>0</v>
      </c>
      <c r="H15" s="1">
        <f>IFERROR(VLOOKUP($A15,mi_mvp!$B:$K,COLUMN(H14)-2,FALSE),"")</f>
        <v>47</v>
      </c>
      <c r="I15" s="1">
        <f>IFERROR(VLOOKUP($A15,mi_mvp!$B:$K,COLUMN(I14)-2,FALSE),"")</f>
        <v>17</v>
      </c>
      <c r="J15" s="1">
        <f>IFERROR(VLOOKUP($A15,mi_mvp!$B:$K,COLUMN(J14)-2,FALSE),"")</f>
        <v>11</v>
      </c>
      <c r="K15" s="1">
        <f>IFERROR(VLOOKUP($A15,mi_mvp!$B:$K,COLUMN(K14)-2,FALSE),"")</f>
        <v>7.5</v>
      </c>
      <c r="L15" s="4">
        <f>IFERROR(VLOOKUP($A15,mi_mvp!$B:$K,COLUMN(L14)-2,FALSE),"")</f>
        <v>5</v>
      </c>
      <c r="M15" s="3">
        <f>IFERROR(VLOOKUP($A15,mi_batting!$B:$N,COLUMN(M14)-11,FALSE),"")</f>
        <v>388</v>
      </c>
      <c r="N15" s="1">
        <f>IFERROR(VLOOKUP($A15,mi_batting!$B:$N,COLUMN(N14)-11,FALSE),"")</f>
        <v>14</v>
      </c>
      <c r="O15" s="1">
        <f>IFERROR(VLOOKUP($A15,mi_batting!$B:$N,COLUMN(O14)-11,FALSE),"")</f>
        <v>14</v>
      </c>
      <c r="P15" s="1">
        <f>IFERROR(VLOOKUP($A15,mi_batting!$B:$N,COLUMN(P14)-11,FALSE),"")</f>
        <v>1</v>
      </c>
      <c r="Q15" s="1" t="str">
        <f>IFERROR(VLOOKUP($A15,mi_batting!$B:$N,COLUMN(Q14)-11,FALSE),"")</f>
        <v>62*</v>
      </c>
      <c r="R15" s="1">
        <f>IFERROR(VLOOKUP($A15,mi_batting!$B:$N,COLUMN(R14)-11,FALSE),"")</f>
        <v>29.85</v>
      </c>
      <c r="S15" s="1">
        <f>IFERROR(VLOOKUP($A15,mi_batting!$B:$N,COLUMN(S14)-11,FALSE),"")</f>
        <v>257</v>
      </c>
      <c r="T15" s="1">
        <f>IFERROR(VLOOKUP($A15,mi_batting!$B:$N,COLUMN(T14)-11,FALSE),"")</f>
        <v>150.97</v>
      </c>
      <c r="U15" s="1">
        <f>IFERROR(VLOOKUP($A15,mi_batting!$B:$N,COLUMN(U14)-11,FALSE),"")</f>
        <v>0</v>
      </c>
      <c r="V15" s="1">
        <f>IFERROR(VLOOKUP($A15,mi_batting!$B:$N,COLUMN(V14)-11,FALSE),"")</f>
        <v>3</v>
      </c>
      <c r="W15" s="1">
        <f>IFERROR(VLOOKUP($A15,mi_batting!$B:$N,COLUMN(W14)-11,FALSE),"")</f>
        <v>47</v>
      </c>
      <c r="X15" s="4">
        <f>IFERROR(VLOOKUP($A15,mi_batting!$B:$N,COLUMN(X14)-11,FALSE),"")</f>
        <v>17</v>
      </c>
      <c r="Y15" s="3" t="str">
        <f>IFERROR(VLOOKUP($A15,mi_bowling!$B:$M,COLUMN(Y14)-23,FALSE),"")</f>
        <v/>
      </c>
      <c r="Z15" s="1" t="str">
        <f>IFERROR(VLOOKUP($A15,mi_bowling!$B:$M,COLUMN(Z14)-23,FALSE),"")</f>
        <v/>
      </c>
      <c r="AA15" s="1" t="str">
        <f>IFERROR(VLOOKUP($A15,mi_bowling!$B:$M,COLUMN(AA14)-23,FALSE),"")</f>
        <v/>
      </c>
      <c r="AB15" s="1" t="str">
        <f>IFERROR(VLOOKUP($A15,mi_bowling!$B:$M,COLUMN(AB14)-23,FALSE),"")</f>
        <v/>
      </c>
      <c r="AC15" s="1" t="str">
        <f>IFERROR(VLOOKUP($A15,mi_bowling!$B:$M,COLUMN(AC14)-23,FALSE),"")</f>
        <v/>
      </c>
      <c r="AD15" s="1" t="str">
        <f>IFERROR(VLOOKUP($A15,mi_bowling!$B:$M,COLUMN(AD14)-23,FALSE),"")</f>
        <v/>
      </c>
      <c r="AE15" s="1" t="str">
        <f>IFERROR(VLOOKUP($A15,mi_bowling!$B:$M,COLUMN(AE14)-23,FALSE),"")</f>
        <v/>
      </c>
      <c r="AF15" s="1" t="str">
        <f>IFERROR(VLOOKUP($A15,mi_bowling!$B:$M,COLUMN(AF14)-23,FALSE),"")</f>
        <v/>
      </c>
      <c r="AG15" s="1" t="str">
        <f>IFERROR(VLOOKUP($A15,mi_bowling!$B:$M,COLUMN(AG14)-23,FALSE),"")</f>
        <v/>
      </c>
      <c r="AH15" s="1" t="str">
        <f>IFERROR(VLOOKUP($A15,mi_bowling!$B:$M,COLUMN(AH14)-23,FALSE),"")</f>
        <v/>
      </c>
      <c r="AI15" s="1" t="str">
        <f>IFERROR(VLOOKUP($A15,mi_bowling!$B:$M,COLUMN(AI14)-23,FALSE),"")</f>
        <v/>
      </c>
      <c r="AJ15" s="23">
        <f>IFERROR((M15 - VALUE(SUBSTITUTE(Q15,"*","")))/(O15-1),0)</f>
        <v>25.076923076923077</v>
      </c>
      <c r="AK15" s="22">
        <f>IFERROR(F15/E15,"")</f>
        <v>0</v>
      </c>
      <c r="AL15" s="22">
        <f>IFERROR(J15/E15,"")</f>
        <v>0.7857142857142857</v>
      </c>
      <c r="AM15" s="22">
        <f>IFERROR(AJ15*1 + AK15*25 + AL15*15,"")</f>
        <v>36.862637362637358</v>
      </c>
      <c r="AN15" s="22">
        <f>IFERROR(AJ15*1 + AK15*25 + AL15*15 + IFERROR(K15/E15,"")*15,"")</f>
        <v>44.898351648351642</v>
      </c>
      <c r="AO15" s="29">
        <f>IFERROR(AVERAGE(RANK(AJ15,$AJ$2:$AJ$26),RANK(AK15,$AK$2:$AK$26),RANK(AL15,$AL$2:$AL$26)),"")</f>
        <v>6.333333333333333</v>
      </c>
      <c r="AP15" s="20">
        <f>IFERROR(RANK(AO15,$AO$2:$AO$26,1),"")</f>
        <v>2</v>
      </c>
      <c r="AQ15" s="1">
        <f>MAX(E15,N15,Z15)</f>
        <v>14</v>
      </c>
      <c r="AR15" s="49" t="str">
        <f>A15</f>
        <v>Ryan Rickelton</v>
      </c>
    </row>
    <row r="16" spans="1:45" x14ac:dyDescent="0.2">
      <c r="A16" s="3" t="s">
        <v>229</v>
      </c>
      <c r="B16" s="1" t="s">
        <v>216</v>
      </c>
      <c r="C16" s="4" t="s">
        <v>69</v>
      </c>
      <c r="D16" s="3">
        <f>IFERROR(VLOOKUP($A16,mi_mvp!$B:$K,COLUMN(D15)-2,FALSE),"")</f>
        <v>59</v>
      </c>
      <c r="E16" s="1">
        <f>IFERROR(VLOOKUP($A16,mi_mvp!$B:$K,COLUMN(E15)-2,FALSE),"")</f>
        <v>6</v>
      </c>
      <c r="F16" s="1">
        <f>IFERROR(VLOOKUP($A16,mi_mvp!$B:$K,COLUMN(F15)-2,FALSE),"")</f>
        <v>7</v>
      </c>
      <c r="G16" s="1">
        <f>IFERROR(VLOOKUP($A16,mi_mvp!$B:$K,COLUMN(G15)-2,FALSE),"")</f>
        <v>27</v>
      </c>
      <c r="H16" s="1">
        <f>IFERROR(VLOOKUP($A16,mi_mvp!$B:$K,COLUMN(H15)-2,FALSE),"")</f>
        <v>0</v>
      </c>
      <c r="I16" s="1">
        <f>IFERROR(VLOOKUP($A16,mi_mvp!$B:$K,COLUMN(I15)-2,FALSE),"")</f>
        <v>0</v>
      </c>
      <c r="J16" s="1">
        <f>IFERROR(VLOOKUP($A16,mi_mvp!$B:$K,COLUMN(J15)-2,FALSE),"")</f>
        <v>3</v>
      </c>
      <c r="K16" s="1">
        <f>IFERROR(VLOOKUP($A16,mi_mvp!$B:$K,COLUMN(K15)-2,FALSE),"")</f>
        <v>0</v>
      </c>
      <c r="L16" s="4">
        <f>IFERROR(VLOOKUP($A16,mi_mvp!$B:$K,COLUMN(L15)-2,FALSE),"")</f>
        <v>0</v>
      </c>
      <c r="M16" s="3">
        <f>IFERROR(VLOOKUP($A16,mi_batting!$B:$N,COLUMN(M15)-11,FALSE),"")</f>
        <v>1</v>
      </c>
      <c r="N16" s="1">
        <f>IFERROR(VLOOKUP($A16,mi_batting!$B:$N,COLUMN(N15)-11,FALSE),"")</f>
        <v>6</v>
      </c>
      <c r="O16" s="1">
        <f>IFERROR(VLOOKUP($A16,mi_batting!$B:$N,COLUMN(O15)-11,FALSE),"")</f>
        <v>1</v>
      </c>
      <c r="P16" s="1">
        <f>IFERROR(VLOOKUP($A16,mi_batting!$B:$N,COLUMN(P15)-11,FALSE),"")</f>
        <v>1</v>
      </c>
      <c r="Q16" s="1" t="str">
        <f>IFERROR(VLOOKUP($A16,mi_batting!$B:$N,COLUMN(Q15)-11,FALSE),"")</f>
        <v>1*</v>
      </c>
      <c r="R16" s="1" t="str">
        <f>IFERROR(VLOOKUP($A16,mi_batting!$B:$N,COLUMN(R15)-11,FALSE),"")</f>
        <v>-</v>
      </c>
      <c r="S16" s="1">
        <f>IFERROR(VLOOKUP($A16,mi_batting!$B:$N,COLUMN(S15)-11,FALSE),"")</f>
        <v>1</v>
      </c>
      <c r="T16" s="1">
        <f>IFERROR(VLOOKUP($A16,mi_batting!$B:$N,COLUMN(T15)-11,FALSE),"")</f>
        <v>100</v>
      </c>
      <c r="U16" s="1">
        <f>IFERROR(VLOOKUP($A16,mi_batting!$B:$N,COLUMN(U15)-11,FALSE),"")</f>
        <v>0</v>
      </c>
      <c r="V16" s="1">
        <f>IFERROR(VLOOKUP($A16,mi_batting!$B:$N,COLUMN(V15)-11,FALSE),"")</f>
        <v>0</v>
      </c>
      <c r="W16" s="1">
        <f>IFERROR(VLOOKUP($A16,mi_batting!$B:$N,COLUMN(W15)-11,FALSE),"")</f>
        <v>0</v>
      </c>
      <c r="X16" s="4">
        <f>IFERROR(VLOOKUP($A16,mi_batting!$B:$N,COLUMN(X15)-11,FALSE),"")</f>
        <v>0</v>
      </c>
      <c r="Y16" s="3">
        <f>IFERROR(VLOOKUP($A16,mi_bowling!$B:$M,COLUMN(Y15)-23,FALSE),"")</f>
        <v>7</v>
      </c>
      <c r="Z16" s="1">
        <f>IFERROR(VLOOKUP($A16,mi_bowling!$B:$M,COLUMN(Z15)-23,FALSE),"")</f>
        <v>6</v>
      </c>
      <c r="AA16" s="1">
        <f>IFERROR(VLOOKUP($A16,mi_bowling!$B:$M,COLUMN(AA15)-23,FALSE),"")</f>
        <v>5</v>
      </c>
      <c r="AB16" s="1">
        <f>IFERROR(VLOOKUP($A16,mi_bowling!$B:$M,COLUMN(AB15)-23,FALSE),"")</f>
        <v>15</v>
      </c>
      <c r="AC16" s="1">
        <f>IFERROR(VLOOKUP($A16,mi_bowling!$B:$M,COLUMN(AC15)-23,FALSE),"")</f>
        <v>128</v>
      </c>
      <c r="AD16" s="1">
        <f>IFERROR(VLOOKUP($A16,mi_bowling!$B:$M,COLUMN(AD15)-23,FALSE),"")</f>
        <v>45739</v>
      </c>
      <c r="AE16" s="1">
        <f>IFERROR(VLOOKUP($A16,mi_bowling!$B:$M,COLUMN(AE15)-23,FALSE),"")</f>
        <v>18.28</v>
      </c>
      <c r="AF16" s="1">
        <f>IFERROR(VLOOKUP($A16,mi_bowling!$B:$M,COLUMN(AF15)-23,FALSE),"")</f>
        <v>8.5299999999999994</v>
      </c>
      <c r="AG16" s="1">
        <f>IFERROR(VLOOKUP($A16,mi_bowling!$B:$M,COLUMN(AG15)-23,FALSE),"")</f>
        <v>12.85</v>
      </c>
      <c r="AH16" s="1">
        <f>IFERROR(VLOOKUP($A16,mi_bowling!$B:$M,COLUMN(AH15)-23,FALSE),"")</f>
        <v>0</v>
      </c>
      <c r="AI16" s="1">
        <f>IFERROR(VLOOKUP($A16,mi_bowling!$B:$M,COLUMN(AI15)-23,FALSE),"")</f>
        <v>0</v>
      </c>
      <c r="AJ16" s="23">
        <f>IFERROR((M16 - VALUE(SUBSTITUTE(Q16,"*","")))/(O16-1),0)</f>
        <v>0</v>
      </c>
      <c r="AK16" s="22">
        <f>IFERROR(F16/E16,"")</f>
        <v>1.1666666666666667</v>
      </c>
      <c r="AL16" s="22">
        <f>IFERROR(J16/E16,"")</f>
        <v>0.5</v>
      </c>
      <c r="AM16" s="22">
        <f>IFERROR(AJ16*1 + AK16*25 + AL16*15,"")</f>
        <v>36.666666666666671</v>
      </c>
      <c r="AN16" s="22">
        <f>IFERROR(AJ16*1 + AK16*25 + AL16*15 + IFERROR(K16/E16,"")*15,"")</f>
        <v>36.666666666666671</v>
      </c>
      <c r="AO16" s="29">
        <f>IFERROR(AVERAGE(RANK(AJ16,$AJ$2:$AJ$26),RANK(AK16,$AK$2:$AK$26),RANK(AL16,$AL$2:$AL$26)),"")</f>
        <v>8.3333333333333339</v>
      </c>
      <c r="AP16" s="20">
        <f>IFERROR(RANK(AO16,$AO$2:$AO$26,1),"")</f>
        <v>6</v>
      </c>
      <c r="AQ16" s="1">
        <f>MAX(E16,N16,Z16)</f>
        <v>6</v>
      </c>
      <c r="AR16" s="49" t="str">
        <f>A16</f>
        <v>Karn Sharma</v>
      </c>
    </row>
    <row r="17" spans="1:44" x14ac:dyDescent="0.2">
      <c r="A17" s="3" t="s">
        <v>224</v>
      </c>
      <c r="B17" s="1" t="s">
        <v>216</v>
      </c>
      <c r="C17" s="4" t="s">
        <v>70</v>
      </c>
      <c r="D17" s="3">
        <f>IFERROR(VLOOKUP($A17,mi_mvp!$B:$K,COLUMN(D16)-2,FALSE),"")</f>
        <v>163</v>
      </c>
      <c r="E17" s="1">
        <f>IFERROR(VLOOKUP($A17,mi_mvp!$B:$K,COLUMN(E16)-2,FALSE),"")</f>
        <v>13</v>
      </c>
      <c r="F17" s="1">
        <f>IFERROR(VLOOKUP($A17,mi_mvp!$B:$K,COLUMN(F16)-2,FALSE),"")</f>
        <v>6</v>
      </c>
      <c r="G17" s="1">
        <f>IFERROR(VLOOKUP($A17,mi_mvp!$B:$K,COLUMN(G16)-2,FALSE),"")</f>
        <v>32</v>
      </c>
      <c r="H17" s="1">
        <f>IFERROR(VLOOKUP($A17,mi_mvp!$B:$K,COLUMN(H16)-2,FALSE),"")</f>
        <v>22</v>
      </c>
      <c r="I17" s="1">
        <f>IFERROR(VLOOKUP($A17,mi_mvp!$B:$K,COLUMN(I16)-2,FALSE),"")</f>
        <v>11</v>
      </c>
      <c r="J17" s="1">
        <f>IFERROR(VLOOKUP($A17,mi_mvp!$B:$K,COLUMN(J16)-2,FALSE),"")</f>
        <v>6</v>
      </c>
      <c r="K17" s="1">
        <f>IFERROR(VLOOKUP($A17,mi_mvp!$B:$K,COLUMN(K16)-2,FALSE),"")</f>
        <v>1.5</v>
      </c>
      <c r="L17" s="4">
        <f>IFERROR(VLOOKUP($A17,mi_mvp!$B:$K,COLUMN(L16)-2,FALSE),"")</f>
        <v>0</v>
      </c>
      <c r="M17" s="3">
        <f>IFERROR(VLOOKUP($A17,mi_batting!$B:$N,COLUMN(M16)-11,FALSE),"")</f>
        <v>233</v>
      </c>
      <c r="N17" s="1">
        <f>IFERROR(VLOOKUP($A17,mi_batting!$B:$N,COLUMN(N16)-11,FALSE),"")</f>
        <v>13</v>
      </c>
      <c r="O17" s="1">
        <f>IFERROR(VLOOKUP($A17,mi_batting!$B:$N,COLUMN(O16)-11,FALSE),"")</f>
        <v>11</v>
      </c>
      <c r="P17" s="1">
        <f>IFERROR(VLOOKUP($A17,mi_batting!$B:$N,COLUMN(P16)-11,FALSE),"")</f>
        <v>1</v>
      </c>
      <c r="Q17" s="1">
        <f>IFERROR(VLOOKUP($A17,mi_batting!$B:$N,COLUMN(Q16)-11,FALSE),"")</f>
        <v>53</v>
      </c>
      <c r="R17" s="1">
        <f>IFERROR(VLOOKUP($A17,mi_batting!$B:$N,COLUMN(R16)-11,FALSE),"")</f>
        <v>23.3</v>
      </c>
      <c r="S17" s="1">
        <f>IFERROR(VLOOKUP($A17,mi_batting!$B:$N,COLUMN(S16)-11,FALSE),"")</f>
        <v>172</v>
      </c>
      <c r="T17" s="1">
        <f>IFERROR(VLOOKUP($A17,mi_batting!$B:$N,COLUMN(T16)-11,FALSE),"")</f>
        <v>135.46</v>
      </c>
      <c r="U17" s="1">
        <f>IFERROR(VLOOKUP($A17,mi_batting!$B:$N,COLUMN(U16)-11,FALSE),"")</f>
        <v>0</v>
      </c>
      <c r="V17" s="1">
        <f>IFERROR(VLOOKUP($A17,mi_batting!$B:$N,COLUMN(V16)-11,FALSE),"")</f>
        <v>1</v>
      </c>
      <c r="W17" s="1">
        <f>IFERROR(VLOOKUP($A17,mi_batting!$B:$N,COLUMN(W16)-11,FALSE),"")</f>
        <v>22</v>
      </c>
      <c r="X17" s="4">
        <f>IFERROR(VLOOKUP($A17,mi_batting!$B:$N,COLUMN(X16)-11,FALSE),"")</f>
        <v>11</v>
      </c>
      <c r="Y17" s="3">
        <f>IFERROR(VLOOKUP($A17,mi_bowling!$B:$M,COLUMN(Y16)-23,FALSE),"")</f>
        <v>6</v>
      </c>
      <c r="Z17" s="1">
        <f>IFERROR(VLOOKUP($A17,mi_bowling!$B:$M,COLUMN(Z16)-23,FALSE),"")</f>
        <v>13</v>
      </c>
      <c r="AA17" s="1">
        <f>IFERROR(VLOOKUP($A17,mi_bowling!$B:$M,COLUMN(AA16)-23,FALSE),"")</f>
        <v>8</v>
      </c>
      <c r="AB17" s="1">
        <f>IFERROR(VLOOKUP($A17,mi_bowling!$B:$M,COLUMN(AB16)-23,FALSE),"")</f>
        <v>14</v>
      </c>
      <c r="AC17" s="1">
        <f>IFERROR(VLOOKUP($A17,mi_bowling!$B:$M,COLUMN(AC16)-23,FALSE),"")</f>
        <v>120</v>
      </c>
      <c r="AD17" s="1">
        <f>IFERROR(VLOOKUP($A17,mi_bowling!$B:$M,COLUMN(AD16)-23,FALSE),"")</f>
        <v>45702</v>
      </c>
      <c r="AE17" s="1">
        <f>IFERROR(VLOOKUP($A17,mi_bowling!$B:$M,COLUMN(AE16)-23,FALSE),"")</f>
        <v>20</v>
      </c>
      <c r="AF17" s="1">
        <f>IFERROR(VLOOKUP($A17,mi_bowling!$B:$M,COLUMN(AF16)-23,FALSE),"")</f>
        <v>8.57</v>
      </c>
      <c r="AG17" s="1">
        <f>IFERROR(VLOOKUP($A17,mi_bowling!$B:$M,COLUMN(AG16)-23,FALSE),"")</f>
        <v>14</v>
      </c>
      <c r="AH17" s="1">
        <f>IFERROR(VLOOKUP($A17,mi_bowling!$B:$M,COLUMN(AH16)-23,FALSE),"")</f>
        <v>0</v>
      </c>
      <c r="AI17" s="1">
        <f>IFERROR(VLOOKUP($A17,mi_bowling!$B:$M,COLUMN(AI16)-23,FALSE),"")</f>
        <v>0</v>
      </c>
      <c r="AJ17" s="23">
        <f>IFERROR((M17 - VALUE(SUBSTITUTE(Q17,"*","")))/(O17-1),0)</f>
        <v>18</v>
      </c>
      <c r="AK17" s="22">
        <f>IFERROR(F17/E17,"")</f>
        <v>0.46153846153846156</v>
      </c>
      <c r="AL17" s="22">
        <f>IFERROR(J17/E17,"")</f>
        <v>0.46153846153846156</v>
      </c>
      <c r="AM17" s="22">
        <f>IFERROR(AJ17*1 + AK17*25 + AL17*15,"")</f>
        <v>36.461538461538467</v>
      </c>
      <c r="AN17" s="22">
        <f>IFERROR(AJ17*1 + AK17*25 + AL17*15 + IFERROR(K17/E17,"")*15,"")</f>
        <v>38.192307692307701</v>
      </c>
      <c r="AO17" s="29">
        <f>IFERROR(AVERAGE(RANK(AJ17,$AJ$2:$AJ$26),RANK(AK17,$AK$2:$AK$26),RANK(AL17,$AL$2:$AL$26)),"")</f>
        <v>9</v>
      </c>
      <c r="AP17" s="20">
        <f>IFERROR(RANK(AO17,$AO$2:$AO$26,1),"")</f>
        <v>9</v>
      </c>
      <c r="AQ17" s="1">
        <f>MAX(E17,N17,Z17)</f>
        <v>13</v>
      </c>
      <c r="AR17" s="49" t="str">
        <f>A17</f>
        <v>Will Jacks</v>
      </c>
    </row>
    <row r="18" spans="1:44" x14ac:dyDescent="0.2">
      <c r="A18" s="3" t="s">
        <v>223</v>
      </c>
      <c r="B18" s="1" t="s">
        <v>216</v>
      </c>
      <c r="C18" s="4" t="s">
        <v>69</v>
      </c>
      <c r="D18" s="3">
        <f>IFERROR(VLOOKUP($A18,mi_mvp!$B:$K,COLUMN(D17)-2,FALSE),"")</f>
        <v>181</v>
      </c>
      <c r="E18" s="1">
        <f>IFERROR(VLOOKUP($A18,mi_mvp!$B:$K,COLUMN(E17)-2,FALSE),"")</f>
        <v>14</v>
      </c>
      <c r="F18" s="1">
        <f>IFERROR(VLOOKUP($A18,mi_mvp!$B:$K,COLUMN(F17)-2,FALSE),"")</f>
        <v>19</v>
      </c>
      <c r="G18" s="1">
        <f>IFERROR(VLOOKUP($A18,mi_mvp!$B:$K,COLUMN(G17)-2,FALSE),"")</f>
        <v>112</v>
      </c>
      <c r="H18" s="1">
        <f>IFERROR(VLOOKUP($A18,mi_mvp!$B:$K,COLUMN(H17)-2,FALSE),"")</f>
        <v>0</v>
      </c>
      <c r="I18" s="1">
        <f>IFERROR(VLOOKUP($A18,mi_mvp!$B:$K,COLUMN(I17)-2,FALSE),"")</f>
        <v>0</v>
      </c>
      <c r="J18" s="1">
        <f>IFERROR(VLOOKUP($A18,mi_mvp!$B:$K,COLUMN(J17)-2,FALSE),"")</f>
        <v>1</v>
      </c>
      <c r="K18" s="1">
        <f>IFERROR(VLOOKUP($A18,mi_mvp!$B:$K,COLUMN(K17)-2,FALSE),"")</f>
        <v>0</v>
      </c>
      <c r="L18" s="4">
        <f>IFERROR(VLOOKUP($A18,mi_mvp!$B:$K,COLUMN(L17)-2,FALSE),"")</f>
        <v>0</v>
      </c>
      <c r="M18" s="3">
        <f>IFERROR(VLOOKUP($A18,mi_batting!$B:$N,COLUMN(M17)-11,FALSE),"")</f>
        <v>2</v>
      </c>
      <c r="N18" s="1">
        <f>IFERROR(VLOOKUP($A18,mi_batting!$B:$N,COLUMN(N17)-11,FALSE),"")</f>
        <v>14</v>
      </c>
      <c r="O18" s="1">
        <f>IFERROR(VLOOKUP($A18,mi_batting!$B:$N,COLUMN(O17)-11,FALSE),"")</f>
        <v>2</v>
      </c>
      <c r="P18" s="1">
        <f>IFERROR(VLOOKUP($A18,mi_batting!$B:$N,COLUMN(P17)-11,FALSE),"")</f>
        <v>1</v>
      </c>
      <c r="Q18" s="1" t="str">
        <f>IFERROR(VLOOKUP($A18,mi_batting!$B:$N,COLUMN(Q17)-11,FALSE),"")</f>
        <v>1*</v>
      </c>
      <c r="R18" s="1">
        <f>IFERROR(VLOOKUP($A18,mi_batting!$B:$N,COLUMN(R17)-11,FALSE),"")</f>
        <v>2</v>
      </c>
      <c r="S18" s="1">
        <f>IFERROR(VLOOKUP($A18,mi_batting!$B:$N,COLUMN(S17)-11,FALSE),"")</f>
        <v>3</v>
      </c>
      <c r="T18" s="1">
        <f>IFERROR(VLOOKUP($A18,mi_batting!$B:$N,COLUMN(T17)-11,FALSE),"")</f>
        <v>66.66</v>
      </c>
      <c r="U18" s="1">
        <f>IFERROR(VLOOKUP($A18,mi_batting!$B:$N,COLUMN(U17)-11,FALSE),"")</f>
        <v>0</v>
      </c>
      <c r="V18" s="1">
        <f>IFERROR(VLOOKUP($A18,mi_batting!$B:$N,COLUMN(V17)-11,FALSE),"")</f>
        <v>0</v>
      </c>
      <c r="W18" s="1">
        <f>IFERROR(VLOOKUP($A18,mi_batting!$B:$N,COLUMN(W17)-11,FALSE),"")</f>
        <v>0</v>
      </c>
      <c r="X18" s="4">
        <f>IFERROR(VLOOKUP($A18,mi_batting!$B:$N,COLUMN(X17)-11,FALSE),"")</f>
        <v>0</v>
      </c>
      <c r="Y18" s="3">
        <f>IFERROR(VLOOKUP($A18,mi_bowling!$B:$M,COLUMN(Y17)-23,FALSE),"")</f>
        <v>19</v>
      </c>
      <c r="Z18" s="1">
        <f>IFERROR(VLOOKUP($A18,mi_bowling!$B:$M,COLUMN(Z17)-23,FALSE),"")</f>
        <v>14</v>
      </c>
      <c r="AA18" s="1">
        <f>IFERROR(VLOOKUP($A18,mi_bowling!$B:$M,COLUMN(AA17)-23,FALSE),"")</f>
        <v>14</v>
      </c>
      <c r="AB18" s="1">
        <f>IFERROR(VLOOKUP($A18,mi_bowling!$B:$M,COLUMN(AB17)-23,FALSE),"")</f>
        <v>49.4</v>
      </c>
      <c r="AC18" s="1">
        <f>IFERROR(VLOOKUP($A18,mi_bowling!$B:$M,COLUMN(AC17)-23,FALSE),"")</f>
        <v>423</v>
      </c>
      <c r="AD18" s="1">
        <f>IFERROR(VLOOKUP($A18,mi_bowling!$B:$M,COLUMN(AD17)-23,FALSE),"")</f>
        <v>45773</v>
      </c>
      <c r="AE18" s="1">
        <f>IFERROR(VLOOKUP($A18,mi_bowling!$B:$M,COLUMN(AE17)-23,FALSE),"")</f>
        <v>22.26</v>
      </c>
      <c r="AF18" s="1">
        <f>IFERROR(VLOOKUP($A18,mi_bowling!$B:$M,COLUMN(AF17)-23,FALSE),"")</f>
        <v>8.51</v>
      </c>
      <c r="AG18" s="1">
        <f>IFERROR(VLOOKUP($A18,mi_bowling!$B:$M,COLUMN(AG17)-23,FALSE),"")</f>
        <v>15.68</v>
      </c>
      <c r="AH18" s="1">
        <f>IFERROR(VLOOKUP($A18,mi_bowling!$B:$M,COLUMN(AH17)-23,FALSE),"")</f>
        <v>1</v>
      </c>
      <c r="AI18" s="1">
        <f>IFERROR(VLOOKUP($A18,mi_bowling!$B:$M,COLUMN(AI17)-23,FALSE),"")</f>
        <v>0</v>
      </c>
      <c r="AJ18" s="23">
        <f>IFERROR((M18 - VALUE(SUBSTITUTE(Q18,"*","")))/(O18-1),0)</f>
        <v>1</v>
      </c>
      <c r="AK18" s="22">
        <f>IFERROR(F18/E18,"")</f>
        <v>1.3571428571428572</v>
      </c>
      <c r="AL18" s="22">
        <f>IFERROR(J18/E18,"")</f>
        <v>7.1428571428571425E-2</v>
      </c>
      <c r="AM18" s="22">
        <f>IFERROR(AJ18*1 + AK18*25 + AL18*15,"")</f>
        <v>36</v>
      </c>
      <c r="AN18" s="22">
        <f>IFERROR(AJ18*1 + AK18*25 + AL18*15 + IFERROR(K18/E18,"")*15,"")</f>
        <v>36</v>
      </c>
      <c r="AO18" s="29">
        <f>IFERROR(AVERAGE(RANK(AJ18,$AJ$2:$AJ$26),RANK(AK18,$AK$2:$AK$26),RANK(AL18,$AL$2:$AL$26)),"")</f>
        <v>10.666666666666666</v>
      </c>
      <c r="AP18" s="20">
        <f>IFERROR(RANK(AO18,$AO$2:$AO$26,1),"")</f>
        <v>15</v>
      </c>
      <c r="AQ18" s="1">
        <f>MAX(E18,N18,Z18)</f>
        <v>14</v>
      </c>
      <c r="AR18" s="49" t="str">
        <f>A18</f>
        <v>Trent Boult</v>
      </c>
    </row>
    <row r="19" spans="1:44" x14ac:dyDescent="0.2">
      <c r="A19" s="3" t="s">
        <v>225</v>
      </c>
      <c r="B19" s="1" t="s">
        <v>216</v>
      </c>
      <c r="C19" s="4" t="s">
        <v>70</v>
      </c>
      <c r="D19" s="3">
        <f>IFERROR(VLOOKUP($A19,mi_mvp!$B:$K,COLUMN(D18)-2,FALSE),"")</f>
        <v>50</v>
      </c>
      <c r="E19" s="1">
        <f>IFERROR(VLOOKUP($A19,mi_mvp!$B:$K,COLUMN(E18)-2,FALSE),"")</f>
        <v>5</v>
      </c>
      <c r="F19" s="1">
        <f>IFERROR(VLOOKUP($A19,mi_mvp!$B:$K,COLUMN(F18)-2,FALSE),"")</f>
        <v>6</v>
      </c>
      <c r="G19" s="1">
        <f>IFERROR(VLOOKUP($A19,mi_mvp!$B:$K,COLUMN(G18)-2,FALSE),"")</f>
        <v>24</v>
      </c>
      <c r="H19" s="1">
        <f>IFERROR(VLOOKUP($A19,mi_mvp!$B:$K,COLUMN(H18)-2,FALSE),"")</f>
        <v>0</v>
      </c>
      <c r="I19" s="1">
        <f>IFERROR(VLOOKUP($A19,mi_mvp!$B:$K,COLUMN(I18)-2,FALSE),"")</f>
        <v>0</v>
      </c>
      <c r="J19" s="1">
        <f>IFERROR(VLOOKUP($A19,mi_mvp!$B:$K,COLUMN(J18)-2,FALSE),"")</f>
        <v>2</v>
      </c>
      <c r="K19" s="1">
        <f>IFERROR(VLOOKUP($A19,mi_mvp!$B:$K,COLUMN(K18)-2,FALSE),"")</f>
        <v>0</v>
      </c>
      <c r="L19" s="4">
        <f>IFERROR(VLOOKUP($A19,mi_mvp!$B:$K,COLUMN(L18)-2,FALSE),"")</f>
        <v>0</v>
      </c>
      <c r="M19" s="3" t="str">
        <f>IFERROR(VLOOKUP($A19,mi_batting!$B:$N,COLUMN(M18)-11,FALSE),"")</f>
        <v/>
      </c>
      <c r="N19" s="1" t="str">
        <f>IFERROR(VLOOKUP($A19,mi_batting!$B:$N,COLUMN(N18)-11,FALSE),"")</f>
        <v/>
      </c>
      <c r="O19" s="1" t="str">
        <f>IFERROR(VLOOKUP($A19,mi_batting!$B:$N,COLUMN(O18)-11,FALSE),"")</f>
        <v/>
      </c>
      <c r="P19" s="1" t="str">
        <f>IFERROR(VLOOKUP($A19,mi_batting!$B:$N,COLUMN(P18)-11,FALSE),"")</f>
        <v/>
      </c>
      <c r="Q19" s="1" t="str">
        <f>IFERROR(VLOOKUP($A19,mi_batting!$B:$N,COLUMN(Q18)-11,FALSE),"")</f>
        <v/>
      </c>
      <c r="R19" s="1" t="str">
        <f>IFERROR(VLOOKUP($A19,mi_batting!$B:$N,COLUMN(R18)-11,FALSE),"")</f>
        <v/>
      </c>
      <c r="S19" s="1" t="str">
        <f>IFERROR(VLOOKUP($A19,mi_batting!$B:$N,COLUMN(S18)-11,FALSE),"")</f>
        <v/>
      </c>
      <c r="T19" s="1" t="str">
        <f>IFERROR(VLOOKUP($A19,mi_batting!$B:$N,COLUMN(T18)-11,FALSE),"")</f>
        <v/>
      </c>
      <c r="U19" s="1" t="str">
        <f>IFERROR(VLOOKUP($A19,mi_batting!$B:$N,COLUMN(U18)-11,FALSE),"")</f>
        <v/>
      </c>
      <c r="V19" s="1" t="str">
        <f>IFERROR(VLOOKUP($A19,mi_batting!$B:$N,COLUMN(V18)-11,FALSE),"")</f>
        <v/>
      </c>
      <c r="W19" s="1" t="str">
        <f>IFERROR(VLOOKUP($A19,mi_batting!$B:$N,COLUMN(W18)-11,FALSE),"")</f>
        <v/>
      </c>
      <c r="X19" s="4" t="str">
        <f>IFERROR(VLOOKUP($A19,mi_batting!$B:$N,COLUMN(X18)-11,FALSE),"")</f>
        <v/>
      </c>
      <c r="Y19" s="3">
        <f>IFERROR(VLOOKUP($A19,mi_bowling!$B:$M,COLUMN(Y18)-23,FALSE),"")</f>
        <v>6</v>
      </c>
      <c r="Z19" s="1">
        <f>IFERROR(VLOOKUP($A19,mi_bowling!$B:$M,COLUMN(Z18)-23,FALSE),"")</f>
        <v>5</v>
      </c>
      <c r="AA19" s="1">
        <f>IFERROR(VLOOKUP($A19,mi_bowling!$B:$M,COLUMN(AA18)-23,FALSE),"")</f>
        <v>5</v>
      </c>
      <c r="AB19" s="1">
        <f>IFERROR(VLOOKUP($A19,mi_bowling!$B:$M,COLUMN(AB18)-23,FALSE),"")</f>
        <v>12</v>
      </c>
      <c r="AC19" s="1">
        <f>IFERROR(VLOOKUP($A19,mi_bowling!$B:$M,COLUMN(AC18)-23,FALSE),"")</f>
        <v>109</v>
      </c>
      <c r="AD19" s="1" t="str">
        <f>IFERROR(VLOOKUP($A19,mi_bowling!$B:$M,COLUMN(AD18)-23,FALSE),"")</f>
        <v>32/3</v>
      </c>
      <c r="AE19" s="1">
        <f>IFERROR(VLOOKUP($A19,mi_bowling!$B:$M,COLUMN(AE18)-23,FALSE),"")</f>
        <v>18.16</v>
      </c>
      <c r="AF19" s="1">
        <f>IFERROR(VLOOKUP($A19,mi_bowling!$B:$M,COLUMN(AF18)-23,FALSE),"")</f>
        <v>9.08</v>
      </c>
      <c r="AG19" s="1">
        <f>IFERROR(VLOOKUP($A19,mi_bowling!$B:$M,COLUMN(AG18)-23,FALSE),"")</f>
        <v>12</v>
      </c>
      <c r="AH19" s="1">
        <f>IFERROR(VLOOKUP($A19,mi_bowling!$B:$M,COLUMN(AH18)-23,FALSE),"")</f>
        <v>0</v>
      </c>
      <c r="AI19" s="1">
        <f>IFERROR(VLOOKUP($A19,mi_bowling!$B:$M,COLUMN(AI18)-23,FALSE),"")</f>
        <v>0</v>
      </c>
      <c r="AJ19" s="23">
        <f>IFERROR((M19 - VALUE(SUBSTITUTE(Q19,"*","")))/(O19-1),0)</f>
        <v>0</v>
      </c>
      <c r="AK19" s="22">
        <f>IFERROR(F19/E19,"")</f>
        <v>1.2</v>
      </c>
      <c r="AL19" s="22">
        <f>IFERROR(J19/E19,"")</f>
        <v>0.4</v>
      </c>
      <c r="AM19" s="22">
        <f>IFERROR(AJ19*1 + AK19*25 + AL19*15,"")</f>
        <v>36</v>
      </c>
      <c r="AN19" s="22">
        <f>IFERROR(AJ19*1 + AK19*25 + AL19*15 + IFERROR(K19/E19,"")*15,"")</f>
        <v>36</v>
      </c>
      <c r="AO19" s="29">
        <f>IFERROR(AVERAGE(RANK(AJ19,$AJ$2:$AJ$26),RANK(AK19,$AK$2:$AK$26),RANK(AL19,$AL$2:$AL$26)),"")</f>
        <v>9</v>
      </c>
      <c r="AP19" s="20">
        <f>IFERROR(RANK(AO19,$AO$2:$AO$26,1),"")</f>
        <v>9</v>
      </c>
      <c r="AQ19" s="1">
        <f>MAX(E19,N19,Z19)</f>
        <v>5</v>
      </c>
      <c r="AR19" s="49" t="str">
        <f>A19</f>
        <v>Vignesh Puthur</v>
      </c>
    </row>
    <row r="20" spans="1:44" x14ac:dyDescent="0.2">
      <c r="A20" s="3" t="s">
        <v>221</v>
      </c>
      <c r="B20" s="1" t="s">
        <v>216</v>
      </c>
      <c r="C20" s="4" t="s">
        <v>70</v>
      </c>
      <c r="D20" s="3">
        <f>IFERROR(VLOOKUP($A20,mi_mvp!$B:$K,COLUMN(D19)-2,FALSE),"")</f>
        <v>143.5</v>
      </c>
      <c r="E20" s="1">
        <f>IFERROR(VLOOKUP($A20,mi_mvp!$B:$K,COLUMN(E19)-2,FALSE),"")</f>
        <v>11</v>
      </c>
      <c r="F20" s="1">
        <f>IFERROR(VLOOKUP($A20,mi_mvp!$B:$K,COLUMN(F19)-2,FALSE),"")</f>
        <v>9</v>
      </c>
      <c r="G20" s="1">
        <f>IFERROR(VLOOKUP($A20,mi_mvp!$B:$K,COLUMN(G19)-2,FALSE),"")</f>
        <v>76</v>
      </c>
      <c r="H20" s="1">
        <f>IFERROR(VLOOKUP($A20,mi_mvp!$B:$K,COLUMN(H19)-2,FALSE),"")</f>
        <v>2</v>
      </c>
      <c r="I20" s="1">
        <f>IFERROR(VLOOKUP($A20,mi_mvp!$B:$K,COLUMN(I19)-2,FALSE),"")</f>
        <v>3</v>
      </c>
      <c r="J20" s="1">
        <f>IFERROR(VLOOKUP($A20,mi_mvp!$B:$K,COLUMN(J19)-2,FALSE),"")</f>
        <v>7</v>
      </c>
      <c r="K20" s="1">
        <f>IFERROR(VLOOKUP($A20,mi_mvp!$B:$K,COLUMN(K19)-2,FALSE),"")</f>
        <v>3</v>
      </c>
      <c r="L20" s="4">
        <f>IFERROR(VLOOKUP($A20,mi_mvp!$B:$K,COLUMN(L19)-2,FALSE),"")</f>
        <v>0</v>
      </c>
      <c r="M20" s="3">
        <f>IFERROR(VLOOKUP($A20,mi_batting!$B:$N,COLUMN(M19)-11,FALSE),"")</f>
        <v>40</v>
      </c>
      <c r="N20" s="1">
        <f>IFERROR(VLOOKUP($A20,mi_batting!$B:$N,COLUMN(N19)-11,FALSE),"")</f>
        <v>11</v>
      </c>
      <c r="O20" s="1">
        <f>IFERROR(VLOOKUP($A20,mi_batting!$B:$N,COLUMN(O19)-11,FALSE),"")</f>
        <v>6</v>
      </c>
      <c r="P20" s="1">
        <f>IFERROR(VLOOKUP($A20,mi_batting!$B:$N,COLUMN(P19)-11,FALSE),"")</f>
        <v>4</v>
      </c>
      <c r="Q20" s="1" t="str">
        <f>IFERROR(VLOOKUP($A20,mi_batting!$B:$N,COLUMN(Q19)-11,FALSE),"")</f>
        <v>18*</v>
      </c>
      <c r="R20" s="1">
        <f>IFERROR(VLOOKUP($A20,mi_batting!$B:$N,COLUMN(R19)-11,FALSE),"")</f>
        <v>20</v>
      </c>
      <c r="S20" s="1">
        <f>IFERROR(VLOOKUP($A20,mi_batting!$B:$N,COLUMN(S19)-11,FALSE),"")</f>
        <v>30</v>
      </c>
      <c r="T20" s="1">
        <f>IFERROR(VLOOKUP($A20,mi_batting!$B:$N,COLUMN(T19)-11,FALSE),"")</f>
        <v>133.33000000000001</v>
      </c>
      <c r="U20" s="1">
        <f>IFERROR(VLOOKUP($A20,mi_batting!$B:$N,COLUMN(U19)-11,FALSE),"")</f>
        <v>0</v>
      </c>
      <c r="V20" s="1">
        <f>IFERROR(VLOOKUP($A20,mi_batting!$B:$N,COLUMN(V19)-11,FALSE),"")</f>
        <v>0</v>
      </c>
      <c r="W20" s="1">
        <f>IFERROR(VLOOKUP($A20,mi_batting!$B:$N,COLUMN(W19)-11,FALSE),"")</f>
        <v>2</v>
      </c>
      <c r="X20" s="4">
        <f>IFERROR(VLOOKUP($A20,mi_batting!$B:$N,COLUMN(X19)-11,FALSE),"")</f>
        <v>3</v>
      </c>
      <c r="Y20" s="3">
        <f>IFERROR(VLOOKUP($A20,mi_bowling!$B:$M,COLUMN(Y19)-23,FALSE),"")</f>
        <v>9</v>
      </c>
      <c r="Z20" s="1">
        <f>IFERROR(VLOOKUP($A20,mi_bowling!$B:$M,COLUMN(Z19)-23,FALSE),"")</f>
        <v>11</v>
      </c>
      <c r="AA20" s="1">
        <f>IFERROR(VLOOKUP($A20,mi_bowling!$B:$M,COLUMN(AA19)-23,FALSE),"")</f>
        <v>11</v>
      </c>
      <c r="AB20" s="1">
        <f>IFERROR(VLOOKUP($A20,mi_bowling!$B:$M,COLUMN(AB19)-23,FALSE),"")</f>
        <v>36.299999999999997</v>
      </c>
      <c r="AC20" s="1">
        <f>IFERROR(VLOOKUP($A20,mi_bowling!$B:$M,COLUMN(AC19)-23,FALSE),"")</f>
        <v>288</v>
      </c>
      <c r="AD20" s="1">
        <f>IFERROR(VLOOKUP($A20,mi_bowling!$B:$M,COLUMN(AD19)-23,FALSE),"")</f>
        <v>45727</v>
      </c>
      <c r="AE20" s="1">
        <f>IFERROR(VLOOKUP($A20,mi_bowling!$B:$M,COLUMN(AE19)-23,FALSE),"")</f>
        <v>32</v>
      </c>
      <c r="AF20" s="1">
        <f>IFERROR(VLOOKUP($A20,mi_bowling!$B:$M,COLUMN(AF19)-23,FALSE),"")</f>
        <v>7.89</v>
      </c>
      <c r="AG20" s="1">
        <f>IFERROR(VLOOKUP($A20,mi_bowling!$B:$M,COLUMN(AG19)-23,FALSE),"")</f>
        <v>24.33</v>
      </c>
      <c r="AH20" s="1">
        <f>IFERROR(VLOOKUP($A20,mi_bowling!$B:$M,COLUMN(AH19)-23,FALSE),"")</f>
        <v>0</v>
      </c>
      <c r="AI20" s="1">
        <f>IFERROR(VLOOKUP($A20,mi_bowling!$B:$M,COLUMN(AI19)-23,FALSE),"")</f>
        <v>0</v>
      </c>
      <c r="AJ20" s="23">
        <f>IFERROR((M20 - VALUE(SUBSTITUTE(Q20,"*","")))/(O20-1),0)</f>
        <v>4.4000000000000004</v>
      </c>
      <c r="AK20" s="22">
        <f>IFERROR(F20/E20,"")</f>
        <v>0.81818181818181823</v>
      </c>
      <c r="AL20" s="22">
        <f>IFERROR(J20/E20,"")</f>
        <v>0.63636363636363635</v>
      </c>
      <c r="AM20" s="22">
        <f>IFERROR(AJ20*1 + AK20*25 + AL20*15,"")</f>
        <v>34.400000000000006</v>
      </c>
      <c r="AN20" s="22">
        <f>IFERROR(AJ20*1 + AK20*25 + AL20*15 + IFERROR(K20/E20,"")*15,"")</f>
        <v>38.490909090909099</v>
      </c>
      <c r="AO20" s="29">
        <f>IFERROR(AVERAGE(RANK(AJ20,$AJ$2:$AJ$26),RANK(AK20,$AK$2:$AK$26),RANK(AL20,$AL$2:$AL$26)),"")</f>
        <v>7.333333333333333</v>
      </c>
      <c r="AP20" s="20">
        <f>IFERROR(RANK(AO20,$AO$2:$AO$26,1),"")</f>
        <v>3</v>
      </c>
      <c r="AQ20" s="1">
        <f>MAX(E20,N20,Z20)</f>
        <v>11</v>
      </c>
      <c r="AR20" s="49" t="str">
        <f>A20</f>
        <v>Mitchell Santner</v>
      </c>
    </row>
    <row r="21" spans="1:44" x14ac:dyDescent="0.2">
      <c r="A21" s="3" t="s">
        <v>220</v>
      </c>
      <c r="B21" s="1" t="s">
        <v>216</v>
      </c>
      <c r="C21" s="4" t="s">
        <v>70</v>
      </c>
      <c r="D21" s="3">
        <f>IFERROR(VLOOKUP($A21,mi_mvp!$B:$K,COLUMN(D20)-2,FALSE),"")</f>
        <v>121.5</v>
      </c>
      <c r="E21" s="1">
        <f>IFERROR(VLOOKUP($A21,mi_mvp!$B:$K,COLUMN(E20)-2,FALSE),"")</f>
        <v>14</v>
      </c>
      <c r="F21" s="1">
        <f>IFERROR(VLOOKUP($A21,mi_mvp!$B:$K,COLUMN(F20)-2,FALSE),"")</f>
        <v>0</v>
      </c>
      <c r="G21" s="1">
        <f>IFERROR(VLOOKUP($A21,mi_mvp!$B:$K,COLUMN(G20)-2,FALSE),"")</f>
        <v>7</v>
      </c>
      <c r="H21" s="1">
        <f>IFERROR(VLOOKUP($A21,mi_mvp!$B:$K,COLUMN(H20)-2,FALSE),"")</f>
        <v>17</v>
      </c>
      <c r="I21" s="1">
        <f>IFERROR(VLOOKUP($A21,mi_mvp!$B:$K,COLUMN(I20)-2,FALSE),"")</f>
        <v>12</v>
      </c>
      <c r="J21" s="1">
        <f>IFERROR(VLOOKUP($A21,mi_mvp!$B:$K,COLUMN(J20)-2,FALSE),"")</f>
        <v>12</v>
      </c>
      <c r="K21" s="1">
        <f>IFERROR(VLOOKUP($A21,mi_mvp!$B:$K,COLUMN(K20)-2,FALSE),"")</f>
        <v>0</v>
      </c>
      <c r="L21" s="4">
        <f>IFERROR(VLOOKUP($A21,mi_mvp!$B:$K,COLUMN(L20)-2,FALSE),"")</f>
        <v>0</v>
      </c>
      <c r="M21" s="3">
        <f>IFERROR(VLOOKUP($A21,mi_batting!$B:$N,COLUMN(M20)-11,FALSE),"")</f>
        <v>206</v>
      </c>
      <c r="N21" s="1">
        <f>IFERROR(VLOOKUP($A21,mi_batting!$B:$N,COLUMN(N20)-11,FALSE),"")</f>
        <v>14</v>
      </c>
      <c r="O21" s="1">
        <f>IFERROR(VLOOKUP($A21,mi_batting!$B:$N,COLUMN(O20)-11,FALSE),"")</f>
        <v>10</v>
      </c>
      <c r="P21" s="1">
        <f>IFERROR(VLOOKUP($A21,mi_batting!$B:$N,COLUMN(P20)-11,FALSE),"")</f>
        <v>4</v>
      </c>
      <c r="Q21" s="1">
        <f>IFERROR(VLOOKUP($A21,mi_batting!$B:$N,COLUMN(Q20)-11,FALSE),"")</f>
        <v>46</v>
      </c>
      <c r="R21" s="1">
        <f>IFERROR(VLOOKUP($A21,mi_batting!$B:$N,COLUMN(R20)-11,FALSE),"")</f>
        <v>34.33</v>
      </c>
      <c r="S21" s="1">
        <f>IFERROR(VLOOKUP($A21,mi_batting!$B:$N,COLUMN(S20)-11,FALSE),"")</f>
        <v>114</v>
      </c>
      <c r="T21" s="1">
        <f>IFERROR(VLOOKUP($A21,mi_batting!$B:$N,COLUMN(T20)-11,FALSE),"")</f>
        <v>180.7</v>
      </c>
      <c r="U21" s="1">
        <f>IFERROR(VLOOKUP($A21,mi_batting!$B:$N,COLUMN(U20)-11,FALSE),"")</f>
        <v>0</v>
      </c>
      <c r="V21" s="1">
        <f>IFERROR(VLOOKUP($A21,mi_batting!$B:$N,COLUMN(V20)-11,FALSE),"")</f>
        <v>0</v>
      </c>
      <c r="W21" s="1">
        <f>IFERROR(VLOOKUP($A21,mi_batting!$B:$N,COLUMN(W20)-11,FALSE),"")</f>
        <v>17</v>
      </c>
      <c r="X21" s="4">
        <f>IFERROR(VLOOKUP($A21,mi_batting!$B:$N,COLUMN(X20)-11,FALSE),"")</f>
        <v>12</v>
      </c>
      <c r="Y21" s="3" t="str">
        <f>IFERROR(VLOOKUP($A21,mi_bowling!$B:$M,COLUMN(Y20)-23,FALSE),"")</f>
        <v/>
      </c>
      <c r="Z21" s="1" t="str">
        <f>IFERROR(VLOOKUP($A21,mi_bowling!$B:$M,COLUMN(Z20)-23,FALSE),"")</f>
        <v/>
      </c>
      <c r="AA21" s="1" t="str">
        <f>IFERROR(VLOOKUP($A21,mi_bowling!$B:$M,COLUMN(AA20)-23,FALSE),"")</f>
        <v/>
      </c>
      <c r="AB21" s="1" t="str">
        <f>IFERROR(VLOOKUP($A21,mi_bowling!$B:$M,COLUMN(AB20)-23,FALSE),"")</f>
        <v/>
      </c>
      <c r="AC21" s="1" t="str">
        <f>IFERROR(VLOOKUP($A21,mi_bowling!$B:$M,COLUMN(AC20)-23,FALSE),"")</f>
        <v/>
      </c>
      <c r="AD21" s="1" t="str">
        <f>IFERROR(VLOOKUP($A21,mi_bowling!$B:$M,COLUMN(AD20)-23,FALSE),"")</f>
        <v/>
      </c>
      <c r="AE21" s="1" t="str">
        <f>IFERROR(VLOOKUP($A21,mi_bowling!$B:$M,COLUMN(AE20)-23,FALSE),"")</f>
        <v/>
      </c>
      <c r="AF21" s="1" t="str">
        <f>IFERROR(VLOOKUP($A21,mi_bowling!$B:$M,COLUMN(AF20)-23,FALSE),"")</f>
        <v/>
      </c>
      <c r="AG21" s="1" t="str">
        <f>IFERROR(VLOOKUP($A21,mi_bowling!$B:$M,COLUMN(AG20)-23,FALSE),"")</f>
        <v/>
      </c>
      <c r="AH21" s="1" t="str">
        <f>IFERROR(VLOOKUP($A21,mi_bowling!$B:$M,COLUMN(AH20)-23,FALSE),"")</f>
        <v/>
      </c>
      <c r="AI21" s="1" t="str">
        <f>IFERROR(VLOOKUP($A21,mi_bowling!$B:$M,COLUMN(AI20)-23,FALSE),"")</f>
        <v/>
      </c>
      <c r="AJ21" s="23">
        <f>IFERROR((M21 - VALUE(SUBSTITUTE(Q21,"*","")))/(O21-1),0)</f>
        <v>17.777777777777779</v>
      </c>
      <c r="AK21" s="22">
        <f>IFERROR(F21/E21,"")</f>
        <v>0</v>
      </c>
      <c r="AL21" s="22">
        <f>IFERROR(J21/E21,"")</f>
        <v>0.8571428571428571</v>
      </c>
      <c r="AM21" s="22">
        <f>IFERROR(AJ21*1 + AK21*25 + AL21*15,"")</f>
        <v>30.634920634920633</v>
      </c>
      <c r="AN21" s="22">
        <f>IFERROR(AJ21*1 + AK21*25 + AL21*15 + IFERROR(K21/E21,"")*15,"")</f>
        <v>30.634920634920633</v>
      </c>
      <c r="AO21" s="29">
        <f>IFERROR(AVERAGE(RANK(AJ21,$AJ$2:$AJ$26),RANK(AK21,$AK$2:$AK$26),RANK(AL21,$AL$2:$AL$26)),"")</f>
        <v>7.666666666666667</v>
      </c>
      <c r="AP21" s="20">
        <f>IFERROR(RANK(AO21,$AO$2:$AO$26,1),"")</f>
        <v>5</v>
      </c>
      <c r="AQ21" s="1">
        <f>MAX(E21,N21,Z21)</f>
        <v>14</v>
      </c>
      <c r="AR21" s="49" t="str">
        <f>A21</f>
        <v>Naman Dhir</v>
      </c>
    </row>
    <row r="22" spans="1:44" x14ac:dyDescent="0.2">
      <c r="A22" s="3" t="s">
        <v>219</v>
      </c>
      <c r="B22" s="1" t="s">
        <v>216</v>
      </c>
      <c r="C22" s="4" t="s">
        <v>70</v>
      </c>
      <c r="D22" s="3">
        <f>IFERROR(VLOOKUP($A22,mi_mvp!$B:$K,COLUMN(D21)-2,FALSE),"")</f>
        <v>111</v>
      </c>
      <c r="E22" s="1">
        <f>IFERROR(VLOOKUP($A22,mi_mvp!$B:$K,COLUMN(E21)-2,FALSE),"")</f>
        <v>14</v>
      </c>
      <c r="F22" s="1">
        <f>IFERROR(VLOOKUP($A22,mi_mvp!$B:$K,COLUMN(F21)-2,FALSE),"")</f>
        <v>0</v>
      </c>
      <c r="G22" s="1">
        <f>IFERROR(VLOOKUP($A22,mi_mvp!$B:$K,COLUMN(G21)-2,FALSE),"")</f>
        <v>0</v>
      </c>
      <c r="H22" s="1">
        <f>IFERROR(VLOOKUP($A22,mi_mvp!$B:$K,COLUMN(H21)-2,FALSE),"")</f>
        <v>21</v>
      </c>
      <c r="I22" s="1">
        <f>IFERROR(VLOOKUP($A22,mi_mvp!$B:$K,COLUMN(I21)-2,FALSE),"")</f>
        <v>11</v>
      </c>
      <c r="J22" s="1">
        <f>IFERROR(VLOOKUP($A22,mi_mvp!$B:$K,COLUMN(J21)-2,FALSE),"")</f>
        <v>8</v>
      </c>
      <c r="K22" s="1">
        <f>IFERROR(VLOOKUP($A22,mi_mvp!$B:$K,COLUMN(K21)-2,FALSE),"")</f>
        <v>0</v>
      </c>
      <c r="L22" s="4">
        <f>IFERROR(VLOOKUP($A22,mi_mvp!$B:$K,COLUMN(L21)-2,FALSE),"")</f>
        <v>0</v>
      </c>
      <c r="M22" s="3">
        <f>IFERROR(VLOOKUP($A22,mi_batting!$B:$N,COLUMN(M21)-11,FALSE),"")</f>
        <v>274</v>
      </c>
      <c r="N22" s="1">
        <f>IFERROR(VLOOKUP($A22,mi_batting!$B:$N,COLUMN(N21)-11,FALSE),"")</f>
        <v>14</v>
      </c>
      <c r="O22" s="1">
        <f>IFERROR(VLOOKUP($A22,mi_batting!$B:$N,COLUMN(O21)-11,FALSE),"")</f>
        <v>11</v>
      </c>
      <c r="P22" s="1">
        <f>IFERROR(VLOOKUP($A22,mi_batting!$B:$N,COLUMN(P21)-11,FALSE),"")</f>
        <v>2</v>
      </c>
      <c r="Q22" s="1">
        <f>IFERROR(VLOOKUP($A22,mi_batting!$B:$N,COLUMN(Q21)-11,FALSE),"")</f>
        <v>59</v>
      </c>
      <c r="R22" s="1">
        <f>IFERROR(VLOOKUP($A22,mi_batting!$B:$N,COLUMN(R21)-11,FALSE),"")</f>
        <v>30.44</v>
      </c>
      <c r="S22" s="1">
        <f>IFERROR(VLOOKUP($A22,mi_batting!$B:$N,COLUMN(S21)-11,FALSE),"")</f>
        <v>208</v>
      </c>
      <c r="T22" s="1">
        <f>IFERROR(VLOOKUP($A22,mi_batting!$B:$N,COLUMN(T21)-11,FALSE),"")</f>
        <v>131.72999999999999</v>
      </c>
      <c r="U22" s="1">
        <f>IFERROR(VLOOKUP($A22,mi_batting!$B:$N,COLUMN(U21)-11,FALSE),"")</f>
        <v>0</v>
      </c>
      <c r="V22" s="1">
        <f>IFERROR(VLOOKUP($A22,mi_batting!$B:$N,COLUMN(V21)-11,FALSE),"")</f>
        <v>2</v>
      </c>
      <c r="W22" s="1">
        <f>IFERROR(VLOOKUP($A22,mi_batting!$B:$N,COLUMN(W21)-11,FALSE),"")</f>
        <v>21</v>
      </c>
      <c r="X22" s="4">
        <f>IFERROR(VLOOKUP($A22,mi_batting!$B:$N,COLUMN(X21)-11,FALSE),"")</f>
        <v>11</v>
      </c>
      <c r="Y22" s="3" t="str">
        <f>IFERROR(VLOOKUP($A22,mi_bowling!$B:$M,COLUMN(Y21)-23,FALSE),"")</f>
        <v/>
      </c>
      <c r="Z22" s="1" t="str">
        <f>IFERROR(VLOOKUP($A22,mi_bowling!$B:$M,COLUMN(Z21)-23,FALSE),"")</f>
        <v/>
      </c>
      <c r="AA22" s="1" t="str">
        <f>IFERROR(VLOOKUP($A22,mi_bowling!$B:$M,COLUMN(AA21)-23,FALSE),"")</f>
        <v/>
      </c>
      <c r="AB22" s="1" t="str">
        <f>IFERROR(VLOOKUP($A22,mi_bowling!$B:$M,COLUMN(AB21)-23,FALSE),"")</f>
        <v/>
      </c>
      <c r="AC22" s="1" t="str">
        <f>IFERROR(VLOOKUP($A22,mi_bowling!$B:$M,COLUMN(AC21)-23,FALSE),"")</f>
        <v/>
      </c>
      <c r="AD22" s="1" t="str">
        <f>IFERROR(VLOOKUP($A22,mi_bowling!$B:$M,COLUMN(AD21)-23,FALSE),"")</f>
        <v/>
      </c>
      <c r="AE22" s="1" t="str">
        <f>IFERROR(VLOOKUP($A22,mi_bowling!$B:$M,COLUMN(AE21)-23,FALSE),"")</f>
        <v/>
      </c>
      <c r="AF22" s="1" t="str">
        <f>IFERROR(VLOOKUP($A22,mi_bowling!$B:$M,COLUMN(AF21)-23,FALSE),"")</f>
        <v/>
      </c>
      <c r="AG22" s="1" t="str">
        <f>IFERROR(VLOOKUP($A22,mi_bowling!$B:$M,COLUMN(AG21)-23,FALSE),"")</f>
        <v/>
      </c>
      <c r="AH22" s="1" t="str">
        <f>IFERROR(VLOOKUP($A22,mi_bowling!$B:$M,COLUMN(AH21)-23,FALSE),"")</f>
        <v/>
      </c>
      <c r="AI22" s="1" t="str">
        <f>IFERROR(VLOOKUP($A22,mi_bowling!$B:$M,COLUMN(AI21)-23,FALSE),"")</f>
        <v/>
      </c>
      <c r="AJ22" s="23">
        <f>IFERROR((M22 - VALUE(SUBSTITUTE(Q22,"*","")))/(O22-1),0)</f>
        <v>21.5</v>
      </c>
      <c r="AK22" s="22">
        <f>IFERROR(F22/E22,"")</f>
        <v>0</v>
      </c>
      <c r="AL22" s="22">
        <f>IFERROR(J22/E22,"")</f>
        <v>0.5714285714285714</v>
      </c>
      <c r="AM22" s="22">
        <f>IFERROR(AJ22*1 + AK22*25 + AL22*15,"")</f>
        <v>30.071428571428569</v>
      </c>
      <c r="AN22" s="22">
        <f>IFERROR(AJ22*1 + AK22*25 + AL22*15 + IFERROR(K22/E22,"")*15,"")</f>
        <v>30.071428571428569</v>
      </c>
      <c r="AO22" s="29">
        <f>IFERROR(AVERAGE(RANK(AJ22,$AJ$2:$AJ$26),RANK(AK22,$AK$2:$AK$26),RANK(AL22,$AL$2:$AL$26)),"")</f>
        <v>7.333333333333333</v>
      </c>
      <c r="AP22" s="20">
        <f>IFERROR(RANK(AO22,$AO$2:$AO$26,1),"")</f>
        <v>3</v>
      </c>
      <c r="AQ22" s="1">
        <f>MAX(E22,N22,Z22)</f>
        <v>14</v>
      </c>
      <c r="AR22" s="49" t="str">
        <f>A22</f>
        <v>N Tilak Varma</v>
      </c>
    </row>
    <row r="23" spans="1:44" x14ac:dyDescent="0.2">
      <c r="A23" s="3" t="s">
        <v>230</v>
      </c>
      <c r="B23" s="1" t="s">
        <v>216</v>
      </c>
      <c r="C23" s="4"/>
      <c r="D23" s="3">
        <f>IFERROR(VLOOKUP($A23,mi_mvp!$B:$K,COLUMN(D22)-2,FALSE),"")</f>
        <v>7.5</v>
      </c>
      <c r="E23" s="1">
        <f>IFERROR(VLOOKUP($A23,mi_mvp!$B:$K,COLUMN(E22)-2,FALSE),"")</f>
        <v>1</v>
      </c>
      <c r="F23" s="1">
        <f>IFERROR(VLOOKUP($A23,mi_mvp!$B:$K,COLUMN(F22)-2,FALSE),"")</f>
        <v>1</v>
      </c>
      <c r="G23" s="1">
        <f>IFERROR(VLOOKUP($A23,mi_mvp!$B:$K,COLUMN(G22)-2,FALSE),"")</f>
        <v>4</v>
      </c>
      <c r="H23" s="1">
        <f>IFERROR(VLOOKUP($A23,mi_mvp!$B:$K,COLUMN(H22)-2,FALSE),"")</f>
        <v>0</v>
      </c>
      <c r="I23" s="1">
        <f>IFERROR(VLOOKUP($A23,mi_mvp!$B:$K,COLUMN(I22)-2,FALSE),"")</f>
        <v>0</v>
      </c>
      <c r="J23" s="1">
        <f>IFERROR(VLOOKUP($A23,mi_mvp!$B:$K,COLUMN(J22)-2,FALSE),"")</f>
        <v>0</v>
      </c>
      <c r="K23" s="1">
        <f>IFERROR(VLOOKUP($A23,mi_mvp!$B:$K,COLUMN(K22)-2,FALSE),"")</f>
        <v>0</v>
      </c>
      <c r="L23" s="4">
        <f>IFERROR(VLOOKUP($A23,mi_mvp!$B:$K,COLUMN(L22)-2,FALSE),"")</f>
        <v>0</v>
      </c>
      <c r="M23" s="3" t="str">
        <f>IFERROR(VLOOKUP($A23,mi_batting!$B:$N,COLUMN(M22)-11,FALSE),"")</f>
        <v/>
      </c>
      <c r="N23" s="1" t="str">
        <f>IFERROR(VLOOKUP($A23,mi_batting!$B:$N,COLUMN(N22)-11,FALSE),"")</f>
        <v/>
      </c>
      <c r="O23" s="1" t="str">
        <f>IFERROR(VLOOKUP($A23,mi_batting!$B:$N,COLUMN(O22)-11,FALSE),"")</f>
        <v/>
      </c>
      <c r="P23" s="1" t="str">
        <f>IFERROR(VLOOKUP($A23,mi_batting!$B:$N,COLUMN(P22)-11,FALSE),"")</f>
        <v/>
      </c>
      <c r="Q23" s="1" t="str">
        <f>IFERROR(VLOOKUP($A23,mi_batting!$B:$N,COLUMN(Q22)-11,FALSE),"")</f>
        <v/>
      </c>
      <c r="R23" s="1" t="str">
        <f>IFERROR(VLOOKUP($A23,mi_batting!$B:$N,COLUMN(R22)-11,FALSE),"")</f>
        <v/>
      </c>
      <c r="S23" s="1" t="str">
        <f>IFERROR(VLOOKUP($A23,mi_batting!$B:$N,COLUMN(S22)-11,FALSE),"")</f>
        <v/>
      </c>
      <c r="T23" s="1" t="str">
        <f>IFERROR(VLOOKUP($A23,mi_batting!$B:$N,COLUMN(T22)-11,FALSE),"")</f>
        <v/>
      </c>
      <c r="U23" s="1" t="str">
        <f>IFERROR(VLOOKUP($A23,mi_batting!$B:$N,COLUMN(U22)-11,FALSE),"")</f>
        <v/>
      </c>
      <c r="V23" s="1" t="str">
        <f>IFERROR(VLOOKUP($A23,mi_batting!$B:$N,COLUMN(V22)-11,FALSE),"")</f>
        <v/>
      </c>
      <c r="W23" s="1" t="str">
        <f>IFERROR(VLOOKUP($A23,mi_batting!$B:$N,COLUMN(W22)-11,FALSE),"")</f>
        <v/>
      </c>
      <c r="X23" s="4" t="str">
        <f>IFERROR(VLOOKUP($A23,mi_batting!$B:$N,COLUMN(X22)-11,FALSE),"")</f>
        <v/>
      </c>
      <c r="Y23" s="3">
        <f>IFERROR(VLOOKUP($A23,mi_bowling!$B:$M,COLUMN(Y22)-23,FALSE),"")</f>
        <v>1</v>
      </c>
      <c r="Z23" s="1">
        <f>IFERROR(VLOOKUP($A23,mi_bowling!$B:$M,COLUMN(Z22)-23,FALSE),"")</f>
        <v>1</v>
      </c>
      <c r="AA23" s="1">
        <f>IFERROR(VLOOKUP($A23,mi_bowling!$B:$M,COLUMN(AA22)-23,FALSE),"")</f>
        <v>1</v>
      </c>
      <c r="AB23" s="1">
        <f>IFERROR(VLOOKUP($A23,mi_bowling!$B:$M,COLUMN(AB22)-23,FALSE),"")</f>
        <v>2</v>
      </c>
      <c r="AC23" s="1">
        <f>IFERROR(VLOOKUP($A23,mi_bowling!$B:$M,COLUMN(AC22)-23,FALSE),"")</f>
        <v>28</v>
      </c>
      <c r="AD23" s="1">
        <f>IFERROR(VLOOKUP($A23,mi_bowling!$B:$M,COLUMN(AD22)-23,FALSE),"")</f>
        <v>45685</v>
      </c>
      <c r="AE23" s="1">
        <f>IFERROR(VLOOKUP($A23,mi_bowling!$B:$M,COLUMN(AE22)-23,FALSE),"")</f>
        <v>28</v>
      </c>
      <c r="AF23" s="1">
        <f>IFERROR(VLOOKUP($A23,mi_bowling!$B:$M,COLUMN(AF22)-23,FALSE),"")</f>
        <v>14</v>
      </c>
      <c r="AG23" s="1">
        <f>IFERROR(VLOOKUP($A23,mi_bowling!$B:$M,COLUMN(AG22)-23,FALSE),"")</f>
        <v>12</v>
      </c>
      <c r="AH23" s="1">
        <f>IFERROR(VLOOKUP($A23,mi_bowling!$B:$M,COLUMN(AH22)-23,FALSE),"")</f>
        <v>0</v>
      </c>
      <c r="AI23" s="1">
        <f>IFERROR(VLOOKUP($A23,mi_bowling!$B:$M,COLUMN(AI22)-23,FALSE),"")</f>
        <v>0</v>
      </c>
      <c r="AJ23" s="23">
        <f>IFERROR((M23 - VALUE(SUBSTITUTE(Q23,"*","")))/(O23-1),0)</f>
        <v>0</v>
      </c>
      <c r="AK23" s="22">
        <f>IFERROR(F23/E23,"")</f>
        <v>1</v>
      </c>
      <c r="AL23" s="22">
        <f>IFERROR(J23/E23,"")</f>
        <v>0</v>
      </c>
      <c r="AM23" s="22">
        <f>IFERROR(AJ23*1 + AK23*25 + AL23*15,"")</f>
        <v>25</v>
      </c>
      <c r="AN23" s="22">
        <f>IFERROR(AJ23*1 + AK23*25 + AL23*15 + IFERROR(K23/E23,"")*15,"")</f>
        <v>25</v>
      </c>
      <c r="AO23" s="29">
        <f>IFERROR(AVERAGE(RANK(AJ23,$AJ$2:$AJ$26),RANK(AK23,$AK$2:$AK$26),RANK(AL23,$AL$2:$AL$26)),"")</f>
        <v>12.333333333333334</v>
      </c>
      <c r="AP23" s="20">
        <f>IFERROR(RANK(AO23,$AO$2:$AO$26,1),"")</f>
        <v>18</v>
      </c>
      <c r="AQ23" s="1">
        <f>MAX(E23,N23,Z23)</f>
        <v>1</v>
      </c>
      <c r="AR23" s="49" t="str">
        <f>A23</f>
        <v>Mujeeb Ur Rahman</v>
      </c>
    </row>
    <row r="24" spans="1:44" x14ac:dyDescent="0.2">
      <c r="A24" s="3" t="s">
        <v>222</v>
      </c>
      <c r="B24" s="1" t="s">
        <v>216</v>
      </c>
      <c r="C24" s="4" t="s">
        <v>69</v>
      </c>
      <c r="D24" s="3">
        <f>IFERROR(VLOOKUP($A24,mi_mvp!$B:$K,COLUMN(D23)-2,FALSE),"")</f>
        <v>167.5</v>
      </c>
      <c r="E24" s="1">
        <f>IFERROR(VLOOKUP($A24,mi_mvp!$B:$K,COLUMN(E23)-2,FALSE),"")</f>
        <v>14</v>
      </c>
      <c r="F24" s="1">
        <f>IFERROR(VLOOKUP($A24,mi_mvp!$B:$K,COLUMN(F23)-2,FALSE),"")</f>
        <v>11</v>
      </c>
      <c r="G24" s="1">
        <f>IFERROR(VLOOKUP($A24,mi_mvp!$B:$K,COLUMN(G23)-2,FALSE),"")</f>
        <v>108</v>
      </c>
      <c r="H24" s="1">
        <f>IFERROR(VLOOKUP($A24,mi_mvp!$B:$K,COLUMN(H23)-2,FALSE),"")</f>
        <v>3</v>
      </c>
      <c r="I24" s="1">
        <f>IFERROR(VLOOKUP($A24,mi_mvp!$B:$K,COLUMN(I23)-2,FALSE),"")</f>
        <v>2</v>
      </c>
      <c r="J24" s="1">
        <f>IFERROR(VLOOKUP($A24,mi_mvp!$B:$K,COLUMN(J23)-2,FALSE),"")</f>
        <v>2</v>
      </c>
      <c r="K24" s="1">
        <f>IFERROR(VLOOKUP($A24,mi_mvp!$B:$K,COLUMN(K23)-2,FALSE),"")</f>
        <v>1.5</v>
      </c>
      <c r="L24" s="4">
        <f>IFERROR(VLOOKUP($A24,mi_mvp!$B:$K,COLUMN(L23)-2,FALSE),"")</f>
        <v>0</v>
      </c>
      <c r="M24" s="3">
        <f>IFERROR(VLOOKUP($A24,mi_batting!$B:$N,COLUMN(M23)-11,FALSE),"")</f>
        <v>37</v>
      </c>
      <c r="N24" s="1">
        <f>IFERROR(VLOOKUP($A24,mi_batting!$B:$N,COLUMN(N23)-11,FALSE),"")</f>
        <v>14</v>
      </c>
      <c r="O24" s="1">
        <f>IFERROR(VLOOKUP($A24,mi_batting!$B:$N,COLUMN(O23)-11,FALSE),"")</f>
        <v>4</v>
      </c>
      <c r="P24" s="1">
        <f>IFERROR(VLOOKUP($A24,mi_batting!$B:$N,COLUMN(P23)-11,FALSE),"")</f>
        <v>3</v>
      </c>
      <c r="Q24" s="1" t="str">
        <f>IFERROR(VLOOKUP($A24,mi_batting!$B:$N,COLUMN(Q23)-11,FALSE),"")</f>
        <v>28*</v>
      </c>
      <c r="R24" s="1">
        <f>IFERROR(VLOOKUP($A24,mi_batting!$B:$N,COLUMN(R23)-11,FALSE),"")</f>
        <v>37</v>
      </c>
      <c r="S24" s="1">
        <f>IFERROR(VLOOKUP($A24,mi_batting!$B:$N,COLUMN(S23)-11,FALSE),"")</f>
        <v>25</v>
      </c>
      <c r="T24" s="1">
        <f>IFERROR(VLOOKUP($A24,mi_batting!$B:$N,COLUMN(T23)-11,FALSE),"")</f>
        <v>148</v>
      </c>
      <c r="U24" s="1">
        <f>IFERROR(VLOOKUP($A24,mi_batting!$B:$N,COLUMN(U23)-11,FALSE),"")</f>
        <v>0</v>
      </c>
      <c r="V24" s="1">
        <f>IFERROR(VLOOKUP($A24,mi_batting!$B:$N,COLUMN(V23)-11,FALSE),"")</f>
        <v>0</v>
      </c>
      <c r="W24" s="1">
        <f>IFERROR(VLOOKUP($A24,mi_batting!$B:$N,COLUMN(W23)-11,FALSE),"")</f>
        <v>3</v>
      </c>
      <c r="X24" s="4">
        <f>IFERROR(VLOOKUP($A24,mi_batting!$B:$N,COLUMN(X23)-11,FALSE),"")</f>
        <v>2</v>
      </c>
      <c r="Y24" s="3">
        <f>IFERROR(VLOOKUP($A24,mi_bowling!$B:$M,COLUMN(Y23)-23,FALSE),"")</f>
        <v>11</v>
      </c>
      <c r="Z24" s="1">
        <f>IFERROR(VLOOKUP($A24,mi_bowling!$B:$M,COLUMN(Z23)-23,FALSE),"")</f>
        <v>14</v>
      </c>
      <c r="AA24" s="1">
        <f>IFERROR(VLOOKUP($A24,mi_bowling!$B:$M,COLUMN(AA23)-23,FALSE),"")</f>
        <v>14</v>
      </c>
      <c r="AB24" s="1">
        <f>IFERROR(VLOOKUP($A24,mi_bowling!$B:$M,COLUMN(AB23)-23,FALSE),"")</f>
        <v>41</v>
      </c>
      <c r="AC24" s="1">
        <f>IFERROR(VLOOKUP($A24,mi_bowling!$B:$M,COLUMN(AC23)-23,FALSE),"")</f>
        <v>376</v>
      </c>
      <c r="AD24" s="1">
        <f>IFERROR(VLOOKUP($A24,mi_bowling!$B:$M,COLUMN(AD23)-23,FALSE),"")</f>
        <v>45700</v>
      </c>
      <c r="AE24" s="1">
        <f>IFERROR(VLOOKUP($A24,mi_bowling!$B:$M,COLUMN(AE23)-23,FALSE),"")</f>
        <v>34.18</v>
      </c>
      <c r="AF24" s="1">
        <f>IFERROR(VLOOKUP($A24,mi_bowling!$B:$M,COLUMN(AF23)-23,FALSE),"")</f>
        <v>9.17</v>
      </c>
      <c r="AG24" s="1">
        <f>IFERROR(VLOOKUP($A24,mi_bowling!$B:$M,COLUMN(AG23)-23,FALSE),"")</f>
        <v>22.36</v>
      </c>
      <c r="AH24" s="1">
        <f>IFERROR(VLOOKUP($A24,mi_bowling!$B:$M,COLUMN(AH23)-23,FALSE),"")</f>
        <v>0</v>
      </c>
      <c r="AI24" s="1">
        <f>IFERROR(VLOOKUP($A24,mi_bowling!$B:$M,COLUMN(AI23)-23,FALSE),"")</f>
        <v>0</v>
      </c>
      <c r="AJ24" s="23">
        <f>IFERROR((M24 - VALUE(SUBSTITUTE(Q24,"*","")))/(O24-1),0)</f>
        <v>3</v>
      </c>
      <c r="AK24" s="22">
        <f>IFERROR(F24/E24,"")</f>
        <v>0.7857142857142857</v>
      </c>
      <c r="AL24" s="22">
        <f>IFERROR(J24/E24,"")</f>
        <v>0.14285714285714285</v>
      </c>
      <c r="AM24" s="22">
        <f>IFERROR(AJ24*1 + AK24*25 + AL24*15,"")</f>
        <v>24.785714285714285</v>
      </c>
      <c r="AN24" s="22">
        <f>IFERROR(AJ24*1 + AK24*25 + AL24*15 + IFERROR(K24/E24,"")*15,"")</f>
        <v>26.392857142857142</v>
      </c>
      <c r="AO24" s="29">
        <f>IFERROR(AVERAGE(RANK(AJ24,$AJ$2:$AJ$26),RANK(AK24,$AK$2:$AK$26),RANK(AL24,$AL$2:$AL$26)),"")</f>
        <v>11.333333333333334</v>
      </c>
      <c r="AP24" s="20">
        <f>IFERROR(RANK(AO24,$AO$2:$AO$26,1),"")</f>
        <v>17</v>
      </c>
      <c r="AQ24" s="1">
        <f>MAX(E24,N24,Z24)</f>
        <v>14</v>
      </c>
      <c r="AR24" s="49" t="str">
        <f>A24</f>
        <v>Deepak Chahar</v>
      </c>
    </row>
    <row r="25" spans="1:44" x14ac:dyDescent="0.2">
      <c r="A25" s="3" t="s">
        <v>226</v>
      </c>
      <c r="B25" s="1" t="s">
        <v>216</v>
      </c>
      <c r="C25" s="4" t="s">
        <v>68</v>
      </c>
      <c r="D25" s="3">
        <f>IFERROR(VLOOKUP($A25,mi_mvp!$B:$K,COLUMN(D24)-2,FALSE),"")</f>
        <v>143</v>
      </c>
      <c r="E25" s="1">
        <f>IFERROR(VLOOKUP($A25,mi_mvp!$B:$K,COLUMN(E24)-2,FALSE),"")</f>
        <v>13</v>
      </c>
      <c r="F25" s="1">
        <f>IFERROR(VLOOKUP($A25,mi_mvp!$B:$K,COLUMN(F24)-2,FALSE),"")</f>
        <v>0</v>
      </c>
      <c r="G25" s="1">
        <f>IFERROR(VLOOKUP($A25,mi_mvp!$B:$K,COLUMN(G24)-2,FALSE),"")</f>
        <v>0</v>
      </c>
      <c r="H25" s="1">
        <f>IFERROR(VLOOKUP($A25,mi_mvp!$B:$K,COLUMN(H24)-2,FALSE),"")</f>
        <v>31</v>
      </c>
      <c r="I25" s="1">
        <f>IFERROR(VLOOKUP($A25,mi_mvp!$B:$K,COLUMN(I24)-2,FALSE),"")</f>
        <v>18</v>
      </c>
      <c r="J25" s="1">
        <f>IFERROR(VLOOKUP($A25,mi_mvp!$B:$K,COLUMN(J24)-2,FALSE),"")</f>
        <v>1</v>
      </c>
      <c r="K25" s="1">
        <f>IFERROR(VLOOKUP($A25,mi_mvp!$B:$K,COLUMN(K24)-2,FALSE),"")</f>
        <v>0</v>
      </c>
      <c r="L25" s="4">
        <f>IFERROR(VLOOKUP($A25,mi_mvp!$B:$K,COLUMN(L24)-2,FALSE),"")</f>
        <v>0</v>
      </c>
      <c r="M25" s="3">
        <f>IFERROR(VLOOKUP($A25,mi_batting!$B:$N,COLUMN(M24)-11,FALSE),"")</f>
        <v>329</v>
      </c>
      <c r="N25" s="1">
        <f>IFERROR(VLOOKUP($A25,mi_batting!$B:$N,COLUMN(N24)-11,FALSE),"")</f>
        <v>13</v>
      </c>
      <c r="O25" s="1">
        <f>IFERROR(VLOOKUP($A25,mi_batting!$B:$N,COLUMN(O24)-11,FALSE),"")</f>
        <v>13</v>
      </c>
      <c r="P25" s="1">
        <f>IFERROR(VLOOKUP($A25,mi_batting!$B:$N,COLUMN(P24)-11,FALSE),"")</f>
        <v>1</v>
      </c>
      <c r="Q25" s="1" t="str">
        <f>IFERROR(VLOOKUP($A25,mi_batting!$B:$N,COLUMN(Q24)-11,FALSE),"")</f>
        <v>76*</v>
      </c>
      <c r="R25" s="1">
        <f>IFERROR(VLOOKUP($A25,mi_batting!$B:$N,COLUMN(R24)-11,FALSE),"")</f>
        <v>27.42</v>
      </c>
      <c r="S25" s="1">
        <f>IFERROR(VLOOKUP($A25,mi_batting!$B:$N,COLUMN(S24)-11,FALSE),"")</f>
        <v>223</v>
      </c>
      <c r="T25" s="1">
        <f>IFERROR(VLOOKUP($A25,mi_batting!$B:$N,COLUMN(T24)-11,FALSE),"")</f>
        <v>147.53</v>
      </c>
      <c r="U25" s="1">
        <f>IFERROR(VLOOKUP($A25,mi_batting!$B:$N,COLUMN(U24)-11,FALSE),"")</f>
        <v>0</v>
      </c>
      <c r="V25" s="1">
        <f>IFERROR(VLOOKUP($A25,mi_batting!$B:$N,COLUMN(V24)-11,FALSE),"")</f>
        <v>3</v>
      </c>
      <c r="W25" s="1">
        <f>IFERROR(VLOOKUP($A25,mi_batting!$B:$N,COLUMN(W24)-11,FALSE),"")</f>
        <v>31</v>
      </c>
      <c r="X25" s="4">
        <f>IFERROR(VLOOKUP($A25,mi_batting!$B:$N,COLUMN(X24)-11,FALSE),"")</f>
        <v>18</v>
      </c>
      <c r="Y25" s="3" t="str">
        <f>IFERROR(VLOOKUP($A25,mi_bowling!$B:$M,COLUMN(Y24)-23,FALSE),"")</f>
        <v/>
      </c>
      <c r="Z25" s="1" t="str">
        <f>IFERROR(VLOOKUP($A25,mi_bowling!$B:$M,COLUMN(Z24)-23,FALSE),"")</f>
        <v/>
      </c>
      <c r="AA25" s="1" t="str">
        <f>IFERROR(VLOOKUP($A25,mi_bowling!$B:$M,COLUMN(AA24)-23,FALSE),"")</f>
        <v/>
      </c>
      <c r="AB25" s="1" t="str">
        <f>IFERROR(VLOOKUP($A25,mi_bowling!$B:$M,COLUMN(AB24)-23,FALSE),"")</f>
        <v/>
      </c>
      <c r="AC25" s="1" t="str">
        <f>IFERROR(VLOOKUP($A25,mi_bowling!$B:$M,COLUMN(AC24)-23,FALSE),"")</f>
        <v/>
      </c>
      <c r="AD25" s="1" t="str">
        <f>IFERROR(VLOOKUP($A25,mi_bowling!$B:$M,COLUMN(AD24)-23,FALSE),"")</f>
        <v/>
      </c>
      <c r="AE25" s="1" t="str">
        <f>IFERROR(VLOOKUP($A25,mi_bowling!$B:$M,COLUMN(AE24)-23,FALSE),"")</f>
        <v/>
      </c>
      <c r="AF25" s="1" t="str">
        <f>IFERROR(VLOOKUP($A25,mi_bowling!$B:$M,COLUMN(AF24)-23,FALSE),"")</f>
        <v/>
      </c>
      <c r="AG25" s="1" t="str">
        <f>IFERROR(VLOOKUP($A25,mi_bowling!$B:$M,COLUMN(AG24)-23,FALSE),"")</f>
        <v/>
      </c>
      <c r="AH25" s="1" t="str">
        <f>IFERROR(VLOOKUP($A25,mi_bowling!$B:$M,COLUMN(AH24)-23,FALSE),"")</f>
        <v/>
      </c>
      <c r="AI25" s="1" t="str">
        <f>IFERROR(VLOOKUP($A25,mi_bowling!$B:$M,COLUMN(AI24)-23,FALSE),"")</f>
        <v/>
      </c>
      <c r="AJ25" s="23">
        <f>IFERROR((M25 - VALUE(SUBSTITUTE(Q25,"*","")))/(O25-1),0)</f>
        <v>21.083333333333332</v>
      </c>
      <c r="AK25" s="22">
        <f>IFERROR(F25/E25,"")</f>
        <v>0</v>
      </c>
      <c r="AL25" s="22">
        <f>IFERROR(J25/E25,"")</f>
        <v>7.6923076923076927E-2</v>
      </c>
      <c r="AM25" s="22">
        <f>IFERROR(AJ25*1 + AK25*25 + AL25*15,"")</f>
        <v>22.237179487179485</v>
      </c>
      <c r="AN25" s="22">
        <f>IFERROR(AJ25*1 + AK25*25 + AL25*15 + IFERROR(K25/E25,"")*15,"")</f>
        <v>22.237179487179485</v>
      </c>
      <c r="AO25" s="29">
        <f>IFERROR(AVERAGE(RANK(AJ25,$AJ$2:$AJ$26),RANK(AK25,$AK$2:$AK$26),RANK(AL25,$AL$2:$AL$26)),"")</f>
        <v>11</v>
      </c>
      <c r="AP25" s="20">
        <f>IFERROR(RANK(AO25,$AO$2:$AO$26,1),"")</f>
        <v>16</v>
      </c>
      <c r="AQ25" s="1">
        <f>MAX(E25,N25,Z25)</f>
        <v>13</v>
      </c>
      <c r="AR25" s="49" t="str">
        <f>A25</f>
        <v>Rohit Sharma</v>
      </c>
    </row>
    <row r="26" spans="1:44" ht="12.75" thickBot="1" x14ac:dyDescent="0.25">
      <c r="A26" s="5" t="s">
        <v>244</v>
      </c>
      <c r="B26" s="6" t="s">
        <v>216</v>
      </c>
      <c r="C26" s="7" t="s">
        <v>69</v>
      </c>
      <c r="D26" s="5">
        <f>IFERROR(VLOOKUP($A26,mi_mvp!$B:$K,COLUMN(D25)-2,FALSE),"")</f>
        <v>10</v>
      </c>
      <c r="E26" s="6">
        <f>IFERROR(VLOOKUP($A26,mi_mvp!$B:$K,COLUMN(E25)-2,FALSE),"")</f>
        <v>2</v>
      </c>
      <c r="F26" s="6">
        <f>IFERROR(VLOOKUP($A26,mi_mvp!$B:$K,COLUMN(F25)-2,FALSE),"")</f>
        <v>1</v>
      </c>
      <c r="G26" s="6">
        <f>IFERROR(VLOOKUP($A26,mi_mvp!$B:$K,COLUMN(G25)-2,FALSE),"")</f>
        <v>4</v>
      </c>
      <c r="H26" s="6">
        <f>IFERROR(VLOOKUP($A26,mi_mvp!$B:$K,COLUMN(H25)-2,FALSE),"")</f>
        <v>0</v>
      </c>
      <c r="I26" s="6">
        <f>IFERROR(VLOOKUP($A26,mi_mvp!$B:$K,COLUMN(I25)-2,FALSE),"")</f>
        <v>0</v>
      </c>
      <c r="J26" s="6">
        <f>IFERROR(VLOOKUP($A26,mi_mvp!$B:$K,COLUMN(J25)-2,FALSE),"")</f>
        <v>1</v>
      </c>
      <c r="K26" s="6">
        <f>IFERROR(VLOOKUP($A26,mi_mvp!$B:$K,COLUMN(K25)-2,FALSE),"")</f>
        <v>0</v>
      </c>
      <c r="L26" s="7">
        <f>IFERROR(VLOOKUP($A26,mi_mvp!$B:$K,COLUMN(L25)-2,FALSE),"")</f>
        <v>0</v>
      </c>
      <c r="M26" s="5">
        <f>IFERROR(VLOOKUP($A26,mi_batting!$B:$N,COLUMN(M25)-11,FALSE),"")</f>
        <v>1</v>
      </c>
      <c r="N26" s="6">
        <f>IFERROR(VLOOKUP($A26,mi_batting!$B:$N,COLUMN(N25)-11,FALSE),"")</f>
        <v>2</v>
      </c>
      <c r="O26" s="6">
        <f>IFERROR(VLOOKUP($A26,mi_batting!$B:$N,COLUMN(O25)-11,FALSE),"")</f>
        <v>1</v>
      </c>
      <c r="P26" s="6">
        <f>IFERROR(VLOOKUP($A26,mi_batting!$B:$N,COLUMN(P25)-11,FALSE),"")</f>
        <v>1</v>
      </c>
      <c r="Q26" s="6" t="str">
        <f>IFERROR(VLOOKUP($A26,mi_batting!$B:$N,COLUMN(Q25)-11,FALSE),"")</f>
        <v>1*</v>
      </c>
      <c r="R26" s="6" t="str">
        <f>IFERROR(VLOOKUP($A26,mi_batting!$B:$N,COLUMN(R25)-11,FALSE),"")</f>
        <v>-</v>
      </c>
      <c r="S26" s="6">
        <f>IFERROR(VLOOKUP($A26,mi_batting!$B:$N,COLUMN(S25)-11,FALSE),"")</f>
        <v>1</v>
      </c>
      <c r="T26" s="6">
        <f>IFERROR(VLOOKUP($A26,mi_batting!$B:$N,COLUMN(T25)-11,FALSE),"")</f>
        <v>100</v>
      </c>
      <c r="U26" s="6">
        <f>IFERROR(VLOOKUP($A26,mi_batting!$B:$N,COLUMN(U25)-11,FALSE),"")</f>
        <v>0</v>
      </c>
      <c r="V26" s="6">
        <f>IFERROR(VLOOKUP($A26,mi_batting!$B:$N,COLUMN(V25)-11,FALSE),"")</f>
        <v>0</v>
      </c>
      <c r="W26" s="6">
        <f>IFERROR(VLOOKUP($A26,mi_batting!$B:$N,COLUMN(W25)-11,FALSE),"")</f>
        <v>0</v>
      </c>
      <c r="X26" s="7">
        <f>IFERROR(VLOOKUP($A26,mi_batting!$B:$N,COLUMN(X25)-11,FALSE),"")</f>
        <v>0</v>
      </c>
      <c r="Y26" s="5">
        <f>IFERROR(VLOOKUP($A26,mi_bowling!$B:$M,COLUMN(Y25)-23,FALSE),"")</f>
        <v>1</v>
      </c>
      <c r="Z26" s="6">
        <f>IFERROR(VLOOKUP($A26,mi_bowling!$B:$M,COLUMN(Z25)-23,FALSE),"")</f>
        <v>2</v>
      </c>
      <c r="AA26" s="6">
        <f>IFERROR(VLOOKUP($A26,mi_bowling!$B:$M,COLUMN(AA25)-23,FALSE),"")</f>
        <v>2</v>
      </c>
      <c r="AB26" s="6">
        <f>IFERROR(VLOOKUP($A26,mi_bowling!$B:$M,COLUMN(AB25)-23,FALSE),"")</f>
        <v>4</v>
      </c>
      <c r="AC26" s="6">
        <f>IFERROR(VLOOKUP($A26,mi_bowling!$B:$M,COLUMN(AC25)-23,FALSE),"")</f>
        <v>53</v>
      </c>
      <c r="AD26" s="6" t="str">
        <f>IFERROR(VLOOKUP($A26,mi_bowling!$B:$M,COLUMN(AD25)-23,FALSE),"")</f>
        <v>40/1</v>
      </c>
      <c r="AE26" s="6">
        <f>IFERROR(VLOOKUP($A26,mi_bowling!$B:$M,COLUMN(AE25)-23,FALSE),"")</f>
        <v>53</v>
      </c>
      <c r="AF26" s="6">
        <f>IFERROR(VLOOKUP($A26,mi_bowling!$B:$M,COLUMN(AF25)-23,FALSE),"")</f>
        <v>13.25</v>
      </c>
      <c r="AG26" s="6">
        <f>IFERROR(VLOOKUP($A26,mi_bowling!$B:$M,COLUMN(AG25)-23,FALSE),"")</f>
        <v>24</v>
      </c>
      <c r="AH26" s="6">
        <f>IFERROR(VLOOKUP($A26,mi_bowling!$B:$M,COLUMN(AH25)-23,FALSE),"")</f>
        <v>0</v>
      </c>
      <c r="AI26" s="6">
        <f>IFERROR(VLOOKUP($A26,mi_bowling!$B:$M,COLUMN(AI25)-23,FALSE),"")</f>
        <v>0</v>
      </c>
      <c r="AJ26" s="24">
        <f>IFERROR((M26 - VALUE(SUBSTITUTE(Q26,"*","")))/(O26-1),0)</f>
        <v>0</v>
      </c>
      <c r="AK26" s="25">
        <f>IFERROR(F26/E26,"")</f>
        <v>0.5</v>
      </c>
      <c r="AL26" s="25">
        <f>IFERROR(J26/E26,"")</f>
        <v>0.5</v>
      </c>
      <c r="AM26" s="25">
        <f>IFERROR(AJ26*1 + AK26*25 + AL26*15,"")</f>
        <v>20</v>
      </c>
      <c r="AN26" s="25">
        <f>IFERROR(AJ26*1 + AK26*25 + AL26*15 + IFERROR(K26/E26,"")*15,"")</f>
        <v>20</v>
      </c>
      <c r="AO26" s="30">
        <f>IFERROR(AVERAGE(RANK(AJ26,$AJ$2:$AJ$26),RANK(AK26,$AK$2:$AK$26),RANK(AL26,$AL$2:$AL$26)),"")</f>
        <v>10</v>
      </c>
      <c r="AP26" s="21">
        <f>IFERROR(RANK(AO26,$AO$2:$AO$26,1),"")</f>
        <v>14</v>
      </c>
      <c r="AQ26" s="1">
        <f>MAX(E26,N26,Z26)</f>
        <v>2</v>
      </c>
      <c r="AR26" s="49" t="str">
        <f>A26</f>
        <v>Satyanarayana Raju</v>
      </c>
    </row>
    <row r="30" spans="1:44" x14ac:dyDescent="0.2">
      <c r="D30" s="52" t="s">
        <v>208</v>
      </c>
    </row>
    <row r="31" spans="1:44" x14ac:dyDescent="0.2">
      <c r="D31" s="51" t="s">
        <v>209</v>
      </c>
      <c r="E31" s="51">
        <f>SUM(D2:L26)-SUM(mi_mvp!C:K)</f>
        <v>0</v>
      </c>
    </row>
    <row r="32" spans="1:44" x14ac:dyDescent="0.2">
      <c r="D32" s="51" t="s">
        <v>210</v>
      </c>
      <c r="E32" s="51">
        <f>SUM(M2:X26)-SUM(mi_batting!C2:N100)</f>
        <v>0</v>
      </c>
    </row>
    <row r="33" spans="4:5" x14ac:dyDescent="0.2">
      <c r="D33" s="51" t="s">
        <v>211</v>
      </c>
      <c r="E33" s="51">
        <f>SUM(Y2:AI26)-SUM(mi_bowling!C:M)</f>
        <v>0</v>
      </c>
    </row>
  </sheetData>
  <conditionalFormatting sqref="D2:D26">
    <cfRule type="containsBlanks" dxfId="488" priority="16">
      <formula>LEN(TRIM(D2))=0</formula>
    </cfRule>
  </conditionalFormatting>
  <conditionalFormatting sqref="E31:E33">
    <cfRule type="cellIs" dxfId="487" priority="4" operator="notEqual">
      <formula>0</formula>
    </cfRule>
  </conditionalFormatting>
  <conditionalFormatting sqref="J2:J26">
    <cfRule type="colorScale" priority="48">
      <colorScale>
        <cfvo type="min"/>
        <cfvo type="max"/>
        <color rgb="FFFCFCFF"/>
        <color rgb="FF63BE7B"/>
      </colorScale>
    </cfRule>
  </conditionalFormatting>
  <conditionalFormatting sqref="K2:K26">
    <cfRule type="cellIs" dxfId="486" priority="12" operator="greaterThanOrEqual">
      <formula>1</formula>
    </cfRule>
  </conditionalFormatting>
  <conditionalFormatting sqref="M2:M26">
    <cfRule type="colorScale" priority="49">
      <colorScale>
        <cfvo type="min"/>
        <cfvo type="max"/>
        <color rgb="FFFCFCFF"/>
        <color rgb="FF63BE7B"/>
      </colorScale>
    </cfRule>
  </conditionalFormatting>
  <conditionalFormatting sqref="Y2:Y26">
    <cfRule type="colorScale" priority="50">
      <colorScale>
        <cfvo type="min"/>
        <cfvo type="max"/>
        <color rgb="FFFCFCFF"/>
        <color rgb="FF63BE7B"/>
      </colorScale>
    </cfRule>
  </conditionalFormatting>
  <conditionalFormatting sqref="AJ2:AJ26">
    <cfRule type="colorScale" priority="51">
      <colorScale>
        <cfvo type="min"/>
        <cfvo type="max"/>
        <color rgb="FFFCFCFF"/>
        <color rgb="FF63BE7B"/>
      </colorScale>
    </cfRule>
  </conditionalFormatting>
  <conditionalFormatting sqref="AK2:AK26">
    <cfRule type="colorScale" priority="52">
      <colorScale>
        <cfvo type="min"/>
        <cfvo type="max"/>
        <color rgb="FFFCFCFF"/>
        <color rgb="FF63BE7B"/>
      </colorScale>
    </cfRule>
  </conditionalFormatting>
  <conditionalFormatting sqref="AL2:AL26">
    <cfRule type="colorScale" priority="53">
      <colorScale>
        <cfvo type="min"/>
        <cfvo type="max"/>
        <color rgb="FFFCFCFF"/>
        <color rgb="FF63BE7B"/>
      </colorScale>
    </cfRule>
  </conditionalFormatting>
  <conditionalFormatting sqref="AM2:AM26">
    <cfRule type="colorScale" priority="54">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5">
      <colorScale>
        <cfvo type="min"/>
        <cfvo type="percentile" val="50"/>
        <cfvo type="max"/>
        <color rgb="FF63BE7B"/>
        <color rgb="FFFCFCFF"/>
        <color rgb="FFF8696B"/>
      </colorScale>
    </cfRule>
    <cfRule type="colorScale" priority="56">
      <colorScale>
        <cfvo type="min"/>
        <cfvo type="max"/>
        <color rgb="FF63BE7B"/>
        <color rgb="FFFFEF9C"/>
      </colorScale>
    </cfRule>
  </conditionalFormatting>
  <conditionalFormatting sqref="AP2:AP26">
    <cfRule type="iconSet" priority="57">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{2DBBA2B2-34CD-454F-9D1D-2D6AD4C84C2E}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BA2B2-34CD-454F-9D1D-2D6AD4C84C2E}">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0FEA-1077-4D49-9E7E-67690E6C566C}">
  <dimension ref="A1:K20"/>
  <sheetViews>
    <sheetView workbookViewId="0">
      <selection activeCell="B3" sqref="B3"/>
    </sheetView>
  </sheetViews>
  <sheetFormatPr defaultRowHeight="12" x14ac:dyDescent="0.2"/>
  <cols>
    <col min="1" max="1" width="3.85546875" style="1" bestFit="1" customWidth="1"/>
    <col min="2" max="2" width="18.42578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278</v>
      </c>
      <c r="C2" s="1">
        <v>237.5</v>
      </c>
      <c r="D2" s="1">
        <v>11</v>
      </c>
      <c r="E2" s="1">
        <v>10</v>
      </c>
      <c r="F2" s="1">
        <v>81</v>
      </c>
      <c r="G2" s="1">
        <v>22</v>
      </c>
      <c r="H2" s="1">
        <v>16</v>
      </c>
      <c r="I2" s="1">
        <v>3</v>
      </c>
      <c r="J2" s="1">
        <v>3</v>
      </c>
      <c r="K2" s="1">
        <v>0</v>
      </c>
    </row>
    <row r="3" spans="1:11" x14ac:dyDescent="0.2">
      <c r="A3" s="1">
        <v>18</v>
      </c>
      <c r="B3" s="1" t="s">
        <v>294</v>
      </c>
      <c r="C3" s="1">
        <v>179.5</v>
      </c>
      <c r="D3" s="1">
        <v>12</v>
      </c>
      <c r="E3" s="1">
        <v>17</v>
      </c>
      <c r="F3" s="1">
        <v>115</v>
      </c>
      <c r="G3" s="1">
        <v>0</v>
      </c>
      <c r="H3" s="1">
        <v>0</v>
      </c>
      <c r="I3" s="1">
        <v>2</v>
      </c>
      <c r="J3" s="1">
        <v>0</v>
      </c>
      <c r="K3" s="1">
        <v>0</v>
      </c>
    </row>
    <row r="4" spans="1:11" x14ac:dyDescent="0.2">
      <c r="A4" s="1">
        <v>20</v>
      </c>
      <c r="B4" s="1" t="s">
        <v>280</v>
      </c>
      <c r="C4" s="1">
        <v>175</v>
      </c>
      <c r="D4" s="1">
        <v>12</v>
      </c>
      <c r="E4" s="1">
        <v>15</v>
      </c>
      <c r="F4" s="1">
        <v>100</v>
      </c>
      <c r="G4" s="1">
        <v>3</v>
      </c>
      <c r="H4" s="1">
        <v>0</v>
      </c>
      <c r="I4" s="1">
        <v>6</v>
      </c>
      <c r="J4" s="1">
        <v>0</v>
      </c>
      <c r="K4" s="1">
        <v>0</v>
      </c>
    </row>
    <row r="5" spans="1:11" x14ac:dyDescent="0.2">
      <c r="A5" s="1">
        <v>28</v>
      </c>
      <c r="B5" s="1" t="s">
        <v>281</v>
      </c>
      <c r="C5" s="1">
        <v>165</v>
      </c>
      <c r="D5" s="1">
        <v>12</v>
      </c>
      <c r="E5" s="1">
        <v>0</v>
      </c>
      <c r="F5" s="1">
        <v>0</v>
      </c>
      <c r="G5" s="1">
        <v>33</v>
      </c>
      <c r="H5" s="1">
        <v>20</v>
      </c>
      <c r="I5" s="1">
        <v>5</v>
      </c>
      <c r="J5" s="1">
        <v>0</v>
      </c>
      <c r="K5" s="1">
        <v>0</v>
      </c>
    </row>
    <row r="6" spans="1:11" x14ac:dyDescent="0.2">
      <c r="A6" s="1">
        <v>33</v>
      </c>
      <c r="B6" s="1" t="s">
        <v>287</v>
      </c>
      <c r="C6" s="1">
        <v>154</v>
      </c>
      <c r="D6" s="1">
        <v>12</v>
      </c>
      <c r="E6" s="1">
        <v>8</v>
      </c>
      <c r="F6" s="1">
        <v>27</v>
      </c>
      <c r="G6" s="1">
        <v>16</v>
      </c>
      <c r="H6" s="1">
        <v>14</v>
      </c>
      <c r="I6" s="1">
        <v>4</v>
      </c>
      <c r="J6" s="1">
        <v>0</v>
      </c>
      <c r="K6" s="1">
        <v>0</v>
      </c>
    </row>
    <row r="7" spans="1:11" x14ac:dyDescent="0.2">
      <c r="A7" s="1">
        <v>34</v>
      </c>
      <c r="B7" s="1" t="s">
        <v>282</v>
      </c>
      <c r="C7" s="1">
        <v>153</v>
      </c>
      <c r="D7" s="1">
        <v>11</v>
      </c>
      <c r="E7" s="1">
        <v>16</v>
      </c>
      <c r="F7" s="1">
        <v>84</v>
      </c>
      <c r="G7" s="1">
        <v>0</v>
      </c>
      <c r="H7" s="1">
        <v>0</v>
      </c>
      <c r="I7" s="1">
        <v>4</v>
      </c>
      <c r="J7" s="1">
        <v>3</v>
      </c>
      <c r="K7" s="1">
        <v>0</v>
      </c>
    </row>
    <row r="8" spans="1:11" x14ac:dyDescent="0.2">
      <c r="A8" s="1">
        <v>65</v>
      </c>
      <c r="B8" s="1" t="s">
        <v>284</v>
      </c>
      <c r="C8" s="1">
        <v>105.5</v>
      </c>
      <c r="D8" s="1">
        <v>11</v>
      </c>
      <c r="E8" s="1">
        <v>0</v>
      </c>
      <c r="F8" s="1">
        <v>0</v>
      </c>
      <c r="G8" s="1">
        <v>29</v>
      </c>
      <c r="H8" s="1">
        <v>8</v>
      </c>
      <c r="I8" s="1">
        <v>2</v>
      </c>
      <c r="J8" s="1">
        <v>0</v>
      </c>
      <c r="K8" s="1">
        <v>0</v>
      </c>
    </row>
    <row r="9" spans="1:11" x14ac:dyDescent="0.2">
      <c r="A9" s="1">
        <v>69</v>
      </c>
      <c r="B9" s="1" t="s">
        <v>286</v>
      </c>
      <c r="C9" s="1">
        <v>103</v>
      </c>
      <c r="D9" s="1">
        <v>12</v>
      </c>
      <c r="E9" s="1">
        <v>0</v>
      </c>
      <c r="F9" s="1">
        <v>0</v>
      </c>
      <c r="G9" s="1">
        <v>20</v>
      </c>
      <c r="H9" s="1">
        <v>9</v>
      </c>
      <c r="I9" s="1">
        <v>8</v>
      </c>
      <c r="J9" s="1">
        <v>1.5</v>
      </c>
      <c r="K9" s="1">
        <v>0</v>
      </c>
    </row>
    <row r="10" spans="1:11" x14ac:dyDescent="0.2">
      <c r="A10" s="1">
        <v>97</v>
      </c>
      <c r="B10" s="1" t="s">
        <v>283</v>
      </c>
      <c r="C10" s="1">
        <v>68.5</v>
      </c>
      <c r="D10" s="1">
        <v>7</v>
      </c>
      <c r="E10" s="1">
        <v>0</v>
      </c>
      <c r="F10" s="1">
        <v>0</v>
      </c>
      <c r="G10" s="1">
        <v>9</v>
      </c>
      <c r="H10" s="1">
        <v>11</v>
      </c>
      <c r="I10" s="1">
        <v>3</v>
      </c>
      <c r="J10" s="1">
        <v>0</v>
      </c>
      <c r="K10" s="1">
        <v>0</v>
      </c>
    </row>
    <row r="11" spans="1:11" x14ac:dyDescent="0.2">
      <c r="A11" s="1">
        <v>102</v>
      </c>
      <c r="B11" s="1" t="s">
        <v>285</v>
      </c>
      <c r="C11" s="1">
        <v>63</v>
      </c>
      <c r="D11" s="1">
        <v>11</v>
      </c>
      <c r="E11" s="1">
        <v>0</v>
      </c>
      <c r="F11" s="1">
        <v>0</v>
      </c>
      <c r="G11" s="1">
        <v>15</v>
      </c>
      <c r="H11" s="1">
        <v>4</v>
      </c>
      <c r="I11" s="1">
        <v>4</v>
      </c>
      <c r="J11" s="1">
        <v>1.5</v>
      </c>
      <c r="K11" s="1">
        <v>0</v>
      </c>
    </row>
    <row r="12" spans="1:11" x14ac:dyDescent="0.2">
      <c r="A12" s="1">
        <v>111</v>
      </c>
      <c r="B12" s="1" t="s">
        <v>289</v>
      </c>
      <c r="C12" s="1">
        <v>55</v>
      </c>
      <c r="D12" s="1">
        <v>6</v>
      </c>
      <c r="E12" s="1">
        <v>6</v>
      </c>
      <c r="F12" s="1">
        <v>29</v>
      </c>
      <c r="G12" s="1">
        <v>0</v>
      </c>
      <c r="H12" s="1">
        <v>0</v>
      </c>
      <c r="I12" s="1">
        <v>2</v>
      </c>
      <c r="J12" s="1">
        <v>0</v>
      </c>
      <c r="K12" s="1">
        <v>0</v>
      </c>
    </row>
    <row r="13" spans="1:11" x14ac:dyDescent="0.2">
      <c r="A13" s="1">
        <v>127</v>
      </c>
      <c r="B13" s="1" t="s">
        <v>297</v>
      </c>
      <c r="C13" s="1">
        <v>40.5</v>
      </c>
      <c r="D13" s="1">
        <v>5</v>
      </c>
      <c r="E13" s="1">
        <v>0</v>
      </c>
      <c r="F13" s="1">
        <v>0</v>
      </c>
      <c r="G13" s="1">
        <v>10</v>
      </c>
      <c r="H13" s="1">
        <v>3</v>
      </c>
      <c r="I13" s="1">
        <v>2</v>
      </c>
      <c r="J13" s="1">
        <v>0</v>
      </c>
      <c r="K13" s="1">
        <v>0</v>
      </c>
    </row>
    <row r="14" spans="1:11" x14ac:dyDescent="0.2">
      <c r="A14" s="1">
        <v>137</v>
      </c>
      <c r="B14" s="1" t="s">
        <v>288</v>
      </c>
      <c r="C14" s="1">
        <v>32</v>
      </c>
      <c r="D14" s="1">
        <v>4</v>
      </c>
      <c r="E14" s="1">
        <v>1</v>
      </c>
      <c r="F14" s="1">
        <v>26</v>
      </c>
      <c r="G14" s="1">
        <v>0</v>
      </c>
      <c r="H14" s="1">
        <v>0</v>
      </c>
      <c r="I14" s="1">
        <v>1</v>
      </c>
      <c r="J14" s="1">
        <v>0</v>
      </c>
      <c r="K14" s="1">
        <v>0</v>
      </c>
    </row>
    <row r="15" spans="1:11" x14ac:dyDescent="0.2">
      <c r="A15" s="1">
        <v>147</v>
      </c>
      <c r="B15" s="1" t="s">
        <v>290</v>
      </c>
      <c r="C15" s="1">
        <v>22</v>
      </c>
      <c r="D15" s="1">
        <v>10</v>
      </c>
      <c r="E15" s="1">
        <v>0</v>
      </c>
      <c r="F15" s="1">
        <v>0</v>
      </c>
      <c r="G15" s="1">
        <v>1</v>
      </c>
      <c r="H15" s="1">
        <v>2</v>
      </c>
      <c r="I15" s="1">
        <v>5</v>
      </c>
      <c r="J15" s="1">
        <v>0</v>
      </c>
      <c r="K15" s="1">
        <v>0</v>
      </c>
    </row>
    <row r="16" spans="1:11" x14ac:dyDescent="0.2">
      <c r="A16" s="1">
        <v>160</v>
      </c>
      <c r="B16" s="1" t="s">
        <v>292</v>
      </c>
      <c r="C16" s="1">
        <v>14.5</v>
      </c>
      <c r="D16" s="1">
        <v>2</v>
      </c>
      <c r="E16" s="1">
        <v>0</v>
      </c>
      <c r="F16" s="1">
        <v>0</v>
      </c>
      <c r="G16" s="1">
        <v>3</v>
      </c>
      <c r="H16" s="1">
        <v>2</v>
      </c>
      <c r="I16" s="1">
        <v>0</v>
      </c>
      <c r="J16" s="1">
        <v>0</v>
      </c>
      <c r="K16" s="1">
        <v>0</v>
      </c>
    </row>
    <row r="17" spans="1:11" x14ac:dyDescent="0.2">
      <c r="A17" s="1">
        <v>161</v>
      </c>
      <c r="B17" s="1" t="s">
        <v>301</v>
      </c>
      <c r="C17" s="1">
        <v>14</v>
      </c>
      <c r="D17" s="1">
        <v>1</v>
      </c>
      <c r="E17" s="1">
        <v>1</v>
      </c>
      <c r="F17" s="1">
        <v>8</v>
      </c>
      <c r="G17" s="1">
        <v>0</v>
      </c>
      <c r="H17" s="1">
        <v>0</v>
      </c>
      <c r="I17" s="1">
        <v>1</v>
      </c>
      <c r="J17" s="1">
        <v>0</v>
      </c>
      <c r="K17" s="1">
        <v>0</v>
      </c>
    </row>
    <row r="18" spans="1:11" x14ac:dyDescent="0.2">
      <c r="A18" s="1">
        <v>162</v>
      </c>
      <c r="B18" s="1" t="s">
        <v>291</v>
      </c>
      <c r="C18" s="1">
        <v>13.5</v>
      </c>
      <c r="D18" s="1">
        <v>1</v>
      </c>
      <c r="E18" s="1">
        <v>1</v>
      </c>
      <c r="F18" s="1">
        <v>10</v>
      </c>
      <c r="G18" s="1">
        <v>0</v>
      </c>
      <c r="H18" s="1">
        <v>0</v>
      </c>
      <c r="I18" s="1">
        <v>0</v>
      </c>
      <c r="J18" s="1">
        <v>0</v>
      </c>
      <c r="K18" s="1">
        <v>0</v>
      </c>
    </row>
    <row r="19" spans="1:11" x14ac:dyDescent="0.2">
      <c r="A19" s="1">
        <v>172</v>
      </c>
      <c r="B19" s="1" t="s">
        <v>300</v>
      </c>
      <c r="C19" s="1">
        <v>5</v>
      </c>
      <c r="D19" s="1">
        <v>2</v>
      </c>
      <c r="E19" s="1">
        <v>0</v>
      </c>
      <c r="F19" s="1">
        <v>0</v>
      </c>
      <c r="G19" s="1">
        <v>1</v>
      </c>
      <c r="H19" s="1">
        <v>0</v>
      </c>
      <c r="I19" s="1">
        <v>1</v>
      </c>
      <c r="J19" s="1">
        <v>0</v>
      </c>
      <c r="K19" s="1">
        <v>0</v>
      </c>
    </row>
    <row r="20" spans="1:11" x14ac:dyDescent="0.2">
      <c r="A20" s="1">
        <v>175</v>
      </c>
      <c r="B20" s="1" t="s">
        <v>348</v>
      </c>
      <c r="C20" s="1">
        <v>3</v>
      </c>
      <c r="D20" s="1">
        <v>1</v>
      </c>
      <c r="E20" s="1">
        <v>0</v>
      </c>
      <c r="F20" s="1">
        <v>3</v>
      </c>
      <c r="G20" s="1">
        <v>0</v>
      </c>
      <c r="H20" s="1">
        <v>0</v>
      </c>
      <c r="I20" s="1">
        <v>0</v>
      </c>
      <c r="J20" s="1">
        <v>0</v>
      </c>
      <c r="K20"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E5D4-B14F-4CF6-AAF5-D349C6F2CBFD}">
  <dimension ref="A1:N16"/>
  <sheetViews>
    <sheetView workbookViewId="0">
      <selection activeCell="B3" sqref="B3"/>
    </sheetView>
  </sheetViews>
  <sheetFormatPr defaultRowHeight="12" x14ac:dyDescent="0.2"/>
  <cols>
    <col min="1" max="1" width="3.85546875" style="1" bestFit="1" customWidth="1"/>
    <col min="2" max="2" width="18.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13</v>
      </c>
      <c r="B2" s="1" t="s">
        <v>281</v>
      </c>
      <c r="C2" s="1">
        <v>375</v>
      </c>
      <c r="D2" s="1">
        <v>12</v>
      </c>
      <c r="E2" s="1">
        <v>11</v>
      </c>
      <c r="F2" s="1">
        <v>1</v>
      </c>
      <c r="G2" s="1">
        <v>61</v>
      </c>
      <c r="H2" s="1">
        <v>37.5</v>
      </c>
      <c r="I2" s="1">
        <v>256</v>
      </c>
      <c r="J2" s="1">
        <v>146.47999999999999</v>
      </c>
      <c r="K2" s="1">
        <v>0</v>
      </c>
      <c r="L2" s="1">
        <v>3</v>
      </c>
      <c r="M2" s="1">
        <v>33</v>
      </c>
      <c r="N2" s="1">
        <v>20</v>
      </c>
    </row>
    <row r="3" spans="1:14" x14ac:dyDescent="0.2">
      <c r="A3" s="1">
        <v>22</v>
      </c>
      <c r="B3" s="1" t="s">
        <v>284</v>
      </c>
      <c r="C3" s="1">
        <v>286</v>
      </c>
      <c r="D3" s="1">
        <v>11</v>
      </c>
      <c r="E3" s="1">
        <v>10</v>
      </c>
      <c r="F3" s="1">
        <v>2</v>
      </c>
      <c r="G3" s="1">
        <v>50</v>
      </c>
      <c r="H3" s="1">
        <v>35.75</v>
      </c>
      <c r="I3" s="1">
        <v>197</v>
      </c>
      <c r="J3" s="1">
        <v>145.16999999999999</v>
      </c>
      <c r="K3" s="1">
        <v>0</v>
      </c>
      <c r="L3" s="1">
        <v>1</v>
      </c>
      <c r="M3" s="1">
        <v>29</v>
      </c>
      <c r="N3" s="1">
        <v>8</v>
      </c>
    </row>
    <row r="4" spans="1:14" x14ac:dyDescent="0.2">
      <c r="A4" s="1">
        <v>37</v>
      </c>
      <c r="B4" s="1" t="s">
        <v>278</v>
      </c>
      <c r="C4" s="1">
        <v>215</v>
      </c>
      <c r="D4" s="1">
        <v>11</v>
      </c>
      <c r="E4" s="1">
        <v>11</v>
      </c>
      <c r="F4" s="1">
        <v>1</v>
      </c>
      <c r="G4" s="1">
        <v>44</v>
      </c>
      <c r="H4" s="1">
        <v>21.5</v>
      </c>
      <c r="I4" s="1">
        <v>128</v>
      </c>
      <c r="J4" s="1">
        <v>167.96</v>
      </c>
      <c r="K4" s="1">
        <v>0</v>
      </c>
      <c r="L4" s="1">
        <v>0</v>
      </c>
      <c r="M4" s="1">
        <v>22</v>
      </c>
      <c r="N4" s="1">
        <v>16</v>
      </c>
    </row>
    <row r="5" spans="1:14" x14ac:dyDescent="0.2">
      <c r="A5" s="1">
        <v>40</v>
      </c>
      <c r="B5" s="1" t="s">
        <v>286</v>
      </c>
      <c r="C5" s="1">
        <v>197</v>
      </c>
      <c r="D5" s="1">
        <v>12</v>
      </c>
      <c r="E5" s="1">
        <v>10</v>
      </c>
      <c r="F5" s="1">
        <v>4</v>
      </c>
      <c r="G5" s="1" t="s">
        <v>129</v>
      </c>
      <c r="H5" s="1">
        <v>32.83</v>
      </c>
      <c r="I5" s="1">
        <v>128</v>
      </c>
      <c r="J5" s="1">
        <v>153.9</v>
      </c>
      <c r="K5" s="1">
        <v>0</v>
      </c>
      <c r="L5" s="1">
        <v>0</v>
      </c>
      <c r="M5" s="1">
        <v>20</v>
      </c>
      <c r="N5" s="1">
        <v>9</v>
      </c>
    </row>
    <row r="6" spans="1:14" x14ac:dyDescent="0.2">
      <c r="A6" s="1">
        <v>50</v>
      </c>
      <c r="B6" s="1" t="s">
        <v>287</v>
      </c>
      <c r="C6" s="1">
        <v>167</v>
      </c>
      <c r="D6" s="1">
        <v>12</v>
      </c>
      <c r="E6" s="1">
        <v>9</v>
      </c>
      <c r="F6" s="1">
        <v>1</v>
      </c>
      <c r="G6" s="1" t="s">
        <v>359</v>
      </c>
      <c r="H6" s="1">
        <v>20.88</v>
      </c>
      <c r="I6" s="1">
        <v>101</v>
      </c>
      <c r="J6" s="1">
        <v>165.34</v>
      </c>
      <c r="K6" s="1">
        <v>0</v>
      </c>
      <c r="L6" s="1">
        <v>1</v>
      </c>
      <c r="M6" s="1">
        <v>16</v>
      </c>
      <c r="N6" s="1">
        <v>14</v>
      </c>
    </row>
    <row r="7" spans="1:14" x14ac:dyDescent="0.2">
      <c r="A7" s="1">
        <v>58</v>
      </c>
      <c r="B7" s="1" t="s">
        <v>283</v>
      </c>
      <c r="C7" s="1">
        <v>143</v>
      </c>
      <c r="D7" s="1">
        <v>7</v>
      </c>
      <c r="E7" s="1">
        <v>7</v>
      </c>
      <c r="F7" s="1">
        <v>1</v>
      </c>
      <c r="G7" s="1" t="s">
        <v>60</v>
      </c>
      <c r="H7" s="1">
        <v>23.83</v>
      </c>
      <c r="I7" s="1">
        <v>104</v>
      </c>
      <c r="J7" s="1">
        <v>137.5</v>
      </c>
      <c r="K7" s="1">
        <v>0</v>
      </c>
      <c r="L7" s="1">
        <v>1</v>
      </c>
      <c r="M7" s="1">
        <v>9</v>
      </c>
      <c r="N7" s="1">
        <v>11</v>
      </c>
    </row>
    <row r="8" spans="1:14" x14ac:dyDescent="0.2">
      <c r="A8" s="1">
        <v>59</v>
      </c>
      <c r="B8" s="1" t="s">
        <v>285</v>
      </c>
      <c r="C8" s="1">
        <v>142</v>
      </c>
      <c r="D8" s="1">
        <v>11</v>
      </c>
      <c r="E8" s="1">
        <v>7</v>
      </c>
      <c r="F8" s="1">
        <v>0</v>
      </c>
      <c r="G8" s="1">
        <v>60</v>
      </c>
      <c r="H8" s="1">
        <v>20.29</v>
      </c>
      <c r="I8" s="1">
        <v>102</v>
      </c>
      <c r="J8" s="1">
        <v>139.21</v>
      </c>
      <c r="K8" s="1">
        <v>0</v>
      </c>
      <c r="L8" s="1">
        <v>1</v>
      </c>
      <c r="M8" s="1">
        <v>15</v>
      </c>
      <c r="N8" s="1">
        <v>4</v>
      </c>
    </row>
    <row r="9" spans="1:14" x14ac:dyDescent="0.2">
      <c r="A9" s="1">
        <v>77</v>
      </c>
      <c r="B9" s="1" t="s">
        <v>297</v>
      </c>
      <c r="C9" s="1">
        <v>74</v>
      </c>
      <c r="D9" s="1">
        <v>5</v>
      </c>
      <c r="E9" s="1">
        <v>5</v>
      </c>
      <c r="F9" s="1">
        <v>1</v>
      </c>
      <c r="G9" s="1">
        <v>35</v>
      </c>
      <c r="H9" s="1">
        <v>18.5</v>
      </c>
      <c r="I9" s="1">
        <v>53</v>
      </c>
      <c r="J9" s="1">
        <v>139.62</v>
      </c>
      <c r="K9" s="1">
        <v>0</v>
      </c>
      <c r="L9" s="1">
        <v>0</v>
      </c>
      <c r="M9" s="1">
        <v>10</v>
      </c>
      <c r="N9" s="1">
        <v>3</v>
      </c>
    </row>
    <row r="10" spans="1:14" x14ac:dyDescent="0.2">
      <c r="A10" s="1">
        <v>83</v>
      </c>
      <c r="B10" s="1" t="s">
        <v>292</v>
      </c>
      <c r="C10" s="1">
        <v>55</v>
      </c>
      <c r="D10" s="1">
        <v>2</v>
      </c>
      <c r="E10" s="1">
        <v>2</v>
      </c>
      <c r="F10" s="1">
        <v>1</v>
      </c>
      <c r="G10" s="1" t="s">
        <v>367</v>
      </c>
      <c r="H10" s="1">
        <v>55</v>
      </c>
      <c r="I10" s="1">
        <v>42</v>
      </c>
      <c r="J10" s="1">
        <v>130.94999999999999</v>
      </c>
      <c r="K10" s="1">
        <v>0</v>
      </c>
      <c r="L10" s="1">
        <v>0</v>
      </c>
      <c r="M10" s="1">
        <v>3</v>
      </c>
      <c r="N10" s="1">
        <v>2</v>
      </c>
    </row>
    <row r="11" spans="1:14" x14ac:dyDescent="0.2">
      <c r="A11" s="1">
        <v>92</v>
      </c>
      <c r="B11" s="1" t="s">
        <v>290</v>
      </c>
      <c r="C11" s="1">
        <v>34</v>
      </c>
      <c r="D11" s="1">
        <v>10</v>
      </c>
      <c r="E11" s="1">
        <v>6</v>
      </c>
      <c r="F11" s="1">
        <v>2</v>
      </c>
      <c r="G11" s="1">
        <v>22</v>
      </c>
      <c r="H11" s="1">
        <v>8.5</v>
      </c>
      <c r="I11" s="1">
        <v>30</v>
      </c>
      <c r="J11" s="1">
        <v>113.33</v>
      </c>
      <c r="K11" s="1">
        <v>0</v>
      </c>
      <c r="L11" s="1">
        <v>0</v>
      </c>
      <c r="M11" s="1">
        <v>1</v>
      </c>
      <c r="N11" s="1">
        <v>2</v>
      </c>
    </row>
    <row r="12" spans="1:14" x14ac:dyDescent="0.2">
      <c r="A12" s="1">
        <v>97</v>
      </c>
      <c r="B12" s="1" t="s">
        <v>280</v>
      </c>
      <c r="C12" s="1">
        <v>23</v>
      </c>
      <c r="D12" s="1">
        <v>12</v>
      </c>
      <c r="E12" s="1">
        <v>6</v>
      </c>
      <c r="F12" s="1">
        <v>3</v>
      </c>
      <c r="G12" s="1" t="s">
        <v>293</v>
      </c>
      <c r="H12" s="1">
        <v>7.67</v>
      </c>
      <c r="I12" s="1">
        <v>32</v>
      </c>
      <c r="J12" s="1">
        <v>71.87</v>
      </c>
      <c r="K12" s="1">
        <v>0</v>
      </c>
      <c r="L12" s="1">
        <v>0</v>
      </c>
      <c r="M12" s="1">
        <v>3</v>
      </c>
      <c r="N12" s="1">
        <v>0</v>
      </c>
    </row>
    <row r="13" spans="1:14" x14ac:dyDescent="0.2">
      <c r="A13" s="1">
        <v>121</v>
      </c>
      <c r="B13" s="1" t="s">
        <v>300</v>
      </c>
      <c r="C13" s="1">
        <v>5</v>
      </c>
      <c r="D13" s="1">
        <v>2</v>
      </c>
      <c r="E13" s="1">
        <v>1</v>
      </c>
      <c r="F13" s="1">
        <v>0</v>
      </c>
      <c r="G13" s="1">
        <v>5</v>
      </c>
      <c r="H13" s="1">
        <v>5</v>
      </c>
      <c r="I13" s="1">
        <v>5</v>
      </c>
      <c r="J13" s="1">
        <v>100</v>
      </c>
      <c r="K13" s="1">
        <v>0</v>
      </c>
      <c r="L13" s="1">
        <v>0</v>
      </c>
      <c r="M13" s="1">
        <v>1</v>
      </c>
      <c r="N13" s="1">
        <v>0</v>
      </c>
    </row>
    <row r="14" spans="1:14" x14ac:dyDescent="0.2">
      <c r="A14" s="1">
        <v>123</v>
      </c>
      <c r="B14" s="1" t="s">
        <v>289</v>
      </c>
      <c r="C14" s="1">
        <v>5</v>
      </c>
      <c r="D14" s="1">
        <v>6</v>
      </c>
      <c r="E14" s="1">
        <v>2</v>
      </c>
      <c r="F14" s="1">
        <v>0</v>
      </c>
      <c r="G14" s="1">
        <v>5</v>
      </c>
      <c r="H14" s="1">
        <v>2.5</v>
      </c>
      <c r="I14" s="1">
        <v>14</v>
      </c>
      <c r="J14" s="1">
        <v>35.71</v>
      </c>
      <c r="K14" s="1">
        <v>0</v>
      </c>
      <c r="L14" s="1">
        <v>0</v>
      </c>
      <c r="M14" s="1">
        <v>0</v>
      </c>
      <c r="N14" s="1">
        <v>0</v>
      </c>
    </row>
    <row r="15" spans="1:14" x14ac:dyDescent="0.2">
      <c r="A15" s="1">
        <v>133</v>
      </c>
      <c r="B15" s="1" t="s">
        <v>288</v>
      </c>
      <c r="C15" s="1">
        <v>2</v>
      </c>
      <c r="D15" s="1">
        <v>4</v>
      </c>
      <c r="E15" s="1">
        <v>2</v>
      </c>
      <c r="F15" s="1">
        <v>2</v>
      </c>
      <c r="G15" s="1" t="s">
        <v>51</v>
      </c>
      <c r="H15" s="1" t="s">
        <v>52</v>
      </c>
      <c r="I15" s="1">
        <v>4</v>
      </c>
      <c r="J15" s="1">
        <v>50</v>
      </c>
      <c r="K15" s="1">
        <v>0</v>
      </c>
      <c r="L15" s="1">
        <v>0</v>
      </c>
      <c r="M15" s="1">
        <v>0</v>
      </c>
      <c r="N15" s="1">
        <v>0</v>
      </c>
    </row>
    <row r="16" spans="1:14" x14ac:dyDescent="0.2">
      <c r="A16" s="1">
        <v>135</v>
      </c>
      <c r="B16" s="53" t="s">
        <v>294</v>
      </c>
      <c r="C16" s="1">
        <v>1</v>
      </c>
      <c r="D16" s="1">
        <v>12</v>
      </c>
      <c r="E16" s="1">
        <v>1</v>
      </c>
      <c r="F16" s="1">
        <v>1</v>
      </c>
      <c r="G16" s="1" t="s">
        <v>51</v>
      </c>
      <c r="H16" s="1" t="s">
        <v>52</v>
      </c>
      <c r="I16" s="1">
        <v>1</v>
      </c>
      <c r="J16" s="1">
        <v>100</v>
      </c>
      <c r="K16" s="1">
        <v>0</v>
      </c>
      <c r="L16" s="1">
        <v>0</v>
      </c>
      <c r="M16" s="1">
        <v>0</v>
      </c>
      <c r="N1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8021-DF9C-453B-A636-59711395494E}">
  <dimension ref="A1:M10"/>
  <sheetViews>
    <sheetView workbookViewId="0">
      <selection activeCell="B3" sqref="B3"/>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4" width="2.7109375" style="1" bestFit="1" customWidth="1"/>
    <col min="15"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5</v>
      </c>
      <c r="B2" s="53" t="s">
        <v>294</v>
      </c>
      <c r="C2" s="1">
        <v>17</v>
      </c>
      <c r="D2" s="1">
        <v>12</v>
      </c>
      <c r="E2" s="1">
        <v>12</v>
      </c>
      <c r="F2" s="1">
        <v>47</v>
      </c>
      <c r="G2" s="1">
        <v>329</v>
      </c>
      <c r="H2" s="2" t="s">
        <v>368</v>
      </c>
      <c r="I2" s="1">
        <v>19.350000000000001</v>
      </c>
      <c r="J2" s="1">
        <v>7</v>
      </c>
      <c r="K2" s="1">
        <v>16.579999999999998</v>
      </c>
      <c r="L2" s="1">
        <v>0</v>
      </c>
      <c r="M2" s="1">
        <v>0</v>
      </c>
    </row>
    <row r="3" spans="1:13" x14ac:dyDescent="0.2">
      <c r="A3" s="1">
        <v>7</v>
      </c>
      <c r="B3" s="1" t="s">
        <v>282</v>
      </c>
      <c r="C3" s="1">
        <v>16</v>
      </c>
      <c r="D3" s="1">
        <v>11</v>
      </c>
      <c r="E3" s="1">
        <v>11</v>
      </c>
      <c r="F3" s="1">
        <v>38.299999999999997</v>
      </c>
      <c r="G3" s="1">
        <v>391</v>
      </c>
      <c r="H3" s="2" t="s">
        <v>369</v>
      </c>
      <c r="I3" s="1">
        <v>24.43</v>
      </c>
      <c r="J3" s="1">
        <v>10.15</v>
      </c>
      <c r="K3" s="1">
        <v>14.43</v>
      </c>
      <c r="L3" s="1">
        <v>0</v>
      </c>
      <c r="M3" s="1">
        <v>0</v>
      </c>
    </row>
    <row r="4" spans="1:13" x14ac:dyDescent="0.2">
      <c r="A4" s="1">
        <v>9</v>
      </c>
      <c r="B4" s="1" t="s">
        <v>280</v>
      </c>
      <c r="C4" s="1">
        <v>15</v>
      </c>
      <c r="D4" s="1">
        <v>12</v>
      </c>
      <c r="E4" s="1">
        <v>12</v>
      </c>
      <c r="F4" s="1">
        <v>41</v>
      </c>
      <c r="G4" s="1">
        <v>408</v>
      </c>
      <c r="H4" s="2" t="s">
        <v>370</v>
      </c>
      <c r="I4" s="1">
        <v>27.2</v>
      </c>
      <c r="J4" s="1">
        <v>9.9499999999999993</v>
      </c>
      <c r="K4" s="1">
        <v>16.399999999999999</v>
      </c>
      <c r="L4" s="1">
        <v>0</v>
      </c>
      <c r="M4" s="1">
        <v>0</v>
      </c>
    </row>
    <row r="5" spans="1:13" x14ac:dyDescent="0.2">
      <c r="A5" s="1">
        <v>27</v>
      </c>
      <c r="B5" s="1" t="s">
        <v>278</v>
      </c>
      <c r="C5" s="1">
        <v>10</v>
      </c>
      <c r="D5" s="1">
        <v>11</v>
      </c>
      <c r="E5" s="1">
        <v>11</v>
      </c>
      <c r="F5" s="1">
        <v>41</v>
      </c>
      <c r="G5" s="1">
        <v>309</v>
      </c>
      <c r="H5" s="2" t="s">
        <v>371</v>
      </c>
      <c r="I5" s="1">
        <v>30.9</v>
      </c>
      <c r="J5" s="1">
        <v>7.53</v>
      </c>
      <c r="K5" s="1">
        <v>24.6</v>
      </c>
      <c r="L5" s="1">
        <v>0</v>
      </c>
      <c r="M5" s="1">
        <v>0</v>
      </c>
    </row>
    <row r="6" spans="1:13" x14ac:dyDescent="0.2">
      <c r="A6" s="1">
        <v>39</v>
      </c>
      <c r="B6" s="1" t="s">
        <v>287</v>
      </c>
      <c r="C6" s="1">
        <v>8</v>
      </c>
      <c r="D6" s="1">
        <v>12</v>
      </c>
      <c r="E6" s="1">
        <v>8</v>
      </c>
      <c r="F6" s="1">
        <v>16.100000000000001</v>
      </c>
      <c r="G6" s="1">
        <v>183</v>
      </c>
      <c r="H6" s="2" t="s">
        <v>372</v>
      </c>
      <c r="I6" s="1">
        <v>22.87</v>
      </c>
      <c r="J6" s="1">
        <v>11.31</v>
      </c>
      <c r="K6" s="1">
        <v>12.12</v>
      </c>
      <c r="L6" s="1">
        <v>0</v>
      </c>
      <c r="M6" s="1">
        <v>0</v>
      </c>
    </row>
    <row r="7" spans="1:13" x14ac:dyDescent="0.2">
      <c r="A7" s="1">
        <v>42</v>
      </c>
      <c r="B7" s="1" t="s">
        <v>289</v>
      </c>
      <c r="C7" s="1">
        <v>6</v>
      </c>
      <c r="D7" s="1">
        <v>6</v>
      </c>
      <c r="E7" s="1">
        <v>5</v>
      </c>
      <c r="F7" s="1">
        <v>16</v>
      </c>
      <c r="G7" s="1">
        <v>136</v>
      </c>
      <c r="H7" s="2" t="s">
        <v>373</v>
      </c>
      <c r="I7" s="1">
        <v>22.66</v>
      </c>
      <c r="J7" s="1">
        <v>8.5</v>
      </c>
      <c r="K7" s="1">
        <v>16</v>
      </c>
      <c r="L7" s="1">
        <v>0</v>
      </c>
      <c r="M7" s="1">
        <v>0</v>
      </c>
    </row>
    <row r="8" spans="1:13" x14ac:dyDescent="0.2">
      <c r="A8" s="1">
        <v>79</v>
      </c>
      <c r="B8" s="1" t="s">
        <v>301</v>
      </c>
      <c r="C8" s="1">
        <v>1</v>
      </c>
      <c r="D8" s="1">
        <v>1</v>
      </c>
      <c r="E8" s="1">
        <v>1</v>
      </c>
      <c r="F8" s="1">
        <v>4</v>
      </c>
      <c r="G8" s="1">
        <v>27</v>
      </c>
      <c r="H8" s="2" t="s">
        <v>374</v>
      </c>
      <c r="I8" s="1">
        <v>27</v>
      </c>
      <c r="J8" s="1">
        <v>6.75</v>
      </c>
      <c r="K8" s="1">
        <v>24</v>
      </c>
      <c r="L8" s="1">
        <v>0</v>
      </c>
      <c r="M8" s="1">
        <v>0</v>
      </c>
    </row>
    <row r="9" spans="1:13" x14ac:dyDescent="0.2">
      <c r="A9" s="1">
        <v>80</v>
      </c>
      <c r="B9" s="1" t="s">
        <v>291</v>
      </c>
      <c r="C9" s="1">
        <v>1</v>
      </c>
      <c r="D9" s="1">
        <v>1</v>
      </c>
      <c r="E9" s="1">
        <v>1</v>
      </c>
      <c r="F9" s="1">
        <v>3</v>
      </c>
      <c r="G9" s="1">
        <v>23</v>
      </c>
      <c r="H9" s="1" t="s">
        <v>375</v>
      </c>
      <c r="I9" s="1">
        <v>23</v>
      </c>
      <c r="J9" s="1">
        <v>7.66</v>
      </c>
      <c r="K9" s="1">
        <v>18</v>
      </c>
      <c r="L9" s="1">
        <v>0</v>
      </c>
      <c r="M9" s="1">
        <v>0</v>
      </c>
    </row>
    <row r="10" spans="1:13" x14ac:dyDescent="0.2">
      <c r="A10" s="1">
        <v>86</v>
      </c>
      <c r="B10" s="1" t="s">
        <v>288</v>
      </c>
      <c r="C10" s="1">
        <v>1</v>
      </c>
      <c r="D10" s="1">
        <v>4</v>
      </c>
      <c r="E10" s="1">
        <v>4</v>
      </c>
      <c r="F10" s="1">
        <v>11.2</v>
      </c>
      <c r="G10" s="1">
        <v>133</v>
      </c>
      <c r="H10" s="1" t="s">
        <v>302</v>
      </c>
      <c r="I10" s="1">
        <v>133</v>
      </c>
      <c r="J10" s="1">
        <v>11.73</v>
      </c>
      <c r="K10" s="1">
        <v>68</v>
      </c>
      <c r="L10" s="1">
        <v>0</v>
      </c>
      <c r="M10"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6449-1ABC-4DC6-BBAB-2A1DB7550443}">
  <dimension ref="A1:O22"/>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10</v>
      </c>
      <c r="B2" s="1" t="s">
        <v>29</v>
      </c>
      <c r="C2" s="1">
        <v>234.5</v>
      </c>
      <c r="D2" s="1">
        <v>14</v>
      </c>
      <c r="E2" s="1">
        <v>0</v>
      </c>
      <c r="F2" s="1">
        <v>0</v>
      </c>
      <c r="G2" s="1">
        <v>53</v>
      </c>
      <c r="H2" s="1">
        <v>27</v>
      </c>
      <c r="I2" s="1">
        <v>2</v>
      </c>
      <c r="J2" s="1">
        <v>0</v>
      </c>
      <c r="K2" s="1">
        <v>1</v>
      </c>
    </row>
    <row r="3" spans="1:11" x14ac:dyDescent="0.2">
      <c r="A3" s="1">
        <v>16</v>
      </c>
      <c r="B3" s="1" t="s">
        <v>27</v>
      </c>
      <c r="C3" s="1">
        <v>219</v>
      </c>
      <c r="D3" s="1">
        <v>14</v>
      </c>
      <c r="E3" s="1">
        <v>0</v>
      </c>
      <c r="F3" s="1">
        <v>0</v>
      </c>
      <c r="G3" s="1">
        <v>48</v>
      </c>
      <c r="H3" s="1">
        <v>24</v>
      </c>
      <c r="I3" s="1">
        <v>6</v>
      </c>
      <c r="J3" s="1">
        <v>0</v>
      </c>
      <c r="K3" s="1">
        <v>0</v>
      </c>
    </row>
    <row r="4" spans="1:11" x14ac:dyDescent="0.2">
      <c r="A4" s="1">
        <v>20</v>
      </c>
      <c r="B4" s="1" t="s">
        <v>25</v>
      </c>
      <c r="C4" s="1">
        <v>213.5</v>
      </c>
      <c r="D4" s="1">
        <v>14</v>
      </c>
      <c r="E4" s="1">
        <v>0</v>
      </c>
      <c r="F4" s="1">
        <v>0</v>
      </c>
      <c r="G4" s="1">
        <v>38</v>
      </c>
      <c r="H4" s="1">
        <v>31</v>
      </c>
      <c r="I4" s="1">
        <v>4</v>
      </c>
      <c r="J4" s="1">
        <v>0</v>
      </c>
      <c r="K4" s="1">
        <v>0</v>
      </c>
    </row>
    <row r="5" spans="1:11" x14ac:dyDescent="0.2">
      <c r="A5" s="1">
        <v>21</v>
      </c>
      <c r="B5" s="1" t="s">
        <v>30</v>
      </c>
      <c r="C5" s="1">
        <v>213.5</v>
      </c>
      <c r="D5" s="1">
        <v>14</v>
      </c>
      <c r="E5" s="1">
        <v>16</v>
      </c>
      <c r="F5" s="1">
        <v>116</v>
      </c>
      <c r="G5" s="1">
        <v>3</v>
      </c>
      <c r="H5" s="1">
        <v>4</v>
      </c>
      <c r="I5" s="1">
        <v>8</v>
      </c>
      <c r="J5" s="1">
        <v>0</v>
      </c>
      <c r="K5" s="1">
        <v>0</v>
      </c>
    </row>
    <row r="6" spans="1:11" x14ac:dyDescent="0.2">
      <c r="A6" s="1">
        <v>26</v>
      </c>
      <c r="B6" s="1" t="s">
        <v>28</v>
      </c>
      <c r="C6" s="1">
        <v>195.5</v>
      </c>
      <c r="D6" s="1">
        <v>14</v>
      </c>
      <c r="E6" s="1">
        <v>18</v>
      </c>
      <c r="F6" s="1">
        <v>122</v>
      </c>
      <c r="G6" s="1">
        <v>0</v>
      </c>
      <c r="H6" s="1">
        <v>0</v>
      </c>
      <c r="I6" s="1">
        <v>3</v>
      </c>
      <c r="J6" s="1">
        <v>3</v>
      </c>
      <c r="K6" s="1">
        <v>0</v>
      </c>
    </row>
    <row r="7" spans="1:11" x14ac:dyDescent="0.2">
      <c r="A7" s="1">
        <v>57</v>
      </c>
      <c r="B7" s="1" t="s">
        <v>32</v>
      </c>
      <c r="C7" s="1">
        <v>134</v>
      </c>
      <c r="D7" s="1">
        <v>13</v>
      </c>
      <c r="E7" s="1">
        <v>0</v>
      </c>
      <c r="F7" s="1">
        <v>1</v>
      </c>
      <c r="G7" s="1">
        <v>23</v>
      </c>
      <c r="H7" s="1">
        <v>18</v>
      </c>
      <c r="I7" s="1">
        <v>5</v>
      </c>
      <c r="J7" s="1">
        <v>0</v>
      </c>
      <c r="K7" s="1">
        <v>0</v>
      </c>
    </row>
    <row r="8" spans="1:11" x14ac:dyDescent="0.2">
      <c r="A8" s="1">
        <v>69</v>
      </c>
      <c r="B8" s="1" t="s">
        <v>33</v>
      </c>
      <c r="C8" s="1">
        <v>117</v>
      </c>
      <c r="D8" s="1">
        <v>12</v>
      </c>
      <c r="E8" s="1">
        <v>14</v>
      </c>
      <c r="F8" s="1">
        <v>63</v>
      </c>
      <c r="G8" s="1">
        <v>0</v>
      </c>
      <c r="H8" s="1">
        <v>0</v>
      </c>
      <c r="I8" s="1">
        <v>2</v>
      </c>
      <c r="J8" s="1">
        <v>0</v>
      </c>
      <c r="K8" s="1">
        <v>0</v>
      </c>
    </row>
    <row r="9" spans="1:11" x14ac:dyDescent="0.2">
      <c r="A9" s="1">
        <v>73</v>
      </c>
      <c r="B9" s="1" t="s">
        <v>34</v>
      </c>
      <c r="C9" s="1">
        <v>112.5</v>
      </c>
      <c r="D9" s="1">
        <v>14</v>
      </c>
      <c r="E9" s="1">
        <v>0</v>
      </c>
      <c r="F9" s="1">
        <v>3</v>
      </c>
      <c r="G9" s="1">
        <v>20</v>
      </c>
      <c r="H9" s="1">
        <v>12</v>
      </c>
      <c r="I9" s="1">
        <v>7</v>
      </c>
      <c r="J9" s="1">
        <v>0</v>
      </c>
      <c r="K9" s="1">
        <v>0</v>
      </c>
    </row>
    <row r="10" spans="1:11" x14ac:dyDescent="0.2">
      <c r="A10" s="1">
        <v>89</v>
      </c>
      <c r="B10" s="1" t="s">
        <v>41</v>
      </c>
      <c r="C10" s="1">
        <v>102.5</v>
      </c>
      <c r="D10" s="1">
        <v>8</v>
      </c>
      <c r="E10" s="1">
        <v>0</v>
      </c>
      <c r="F10" s="1">
        <v>0</v>
      </c>
      <c r="G10" s="1">
        <v>20</v>
      </c>
      <c r="H10" s="1">
        <v>10</v>
      </c>
      <c r="I10" s="1">
        <v>6</v>
      </c>
      <c r="J10" s="1">
        <v>0</v>
      </c>
      <c r="K10" s="1">
        <v>1</v>
      </c>
    </row>
    <row r="11" spans="1:11" x14ac:dyDescent="0.2">
      <c r="A11" s="1">
        <v>104</v>
      </c>
      <c r="B11" s="1" t="s">
        <v>72</v>
      </c>
      <c r="C11" s="1">
        <v>76.5</v>
      </c>
      <c r="D11" s="1">
        <v>7</v>
      </c>
      <c r="E11" s="1">
        <v>10</v>
      </c>
      <c r="F11" s="1">
        <v>38</v>
      </c>
      <c r="G11" s="1">
        <v>0</v>
      </c>
      <c r="H11" s="1">
        <v>1</v>
      </c>
      <c r="I11" s="1">
        <v>0</v>
      </c>
      <c r="J11" s="1">
        <v>0</v>
      </c>
      <c r="K11" s="1">
        <v>0</v>
      </c>
    </row>
    <row r="12" spans="1:11" x14ac:dyDescent="0.2">
      <c r="A12" s="1">
        <v>105</v>
      </c>
      <c r="B12" s="1" t="s">
        <v>36</v>
      </c>
      <c r="C12" s="1">
        <v>76</v>
      </c>
      <c r="D12" s="1">
        <v>10</v>
      </c>
      <c r="E12" s="1">
        <v>0</v>
      </c>
      <c r="F12" s="1">
        <v>19</v>
      </c>
      <c r="G12" s="1">
        <v>6</v>
      </c>
      <c r="H12" s="1">
        <v>12</v>
      </c>
      <c r="I12" s="1">
        <v>0</v>
      </c>
      <c r="J12" s="1">
        <v>0</v>
      </c>
      <c r="K12" s="1">
        <v>0</v>
      </c>
    </row>
    <row r="13" spans="1:11" x14ac:dyDescent="0.2">
      <c r="A13" s="1">
        <v>108</v>
      </c>
      <c r="B13" s="1" t="s">
        <v>31</v>
      </c>
      <c r="C13" s="1">
        <v>70.5</v>
      </c>
      <c r="D13" s="1">
        <v>7</v>
      </c>
      <c r="E13" s="1">
        <v>4</v>
      </c>
      <c r="F13" s="1">
        <v>28</v>
      </c>
      <c r="G13" s="1">
        <v>5</v>
      </c>
      <c r="H13" s="1">
        <v>1</v>
      </c>
      <c r="I13" s="1">
        <v>5</v>
      </c>
      <c r="J13" s="1">
        <v>0</v>
      </c>
      <c r="K13" s="1">
        <v>0</v>
      </c>
    </row>
    <row r="14" spans="1:11" x14ac:dyDescent="0.2">
      <c r="A14" s="1">
        <v>109</v>
      </c>
      <c r="B14" s="1" t="s">
        <v>39</v>
      </c>
      <c r="C14" s="1">
        <v>70</v>
      </c>
      <c r="D14" s="1">
        <v>6</v>
      </c>
      <c r="E14" s="1">
        <v>5</v>
      </c>
      <c r="F14" s="1">
        <v>33</v>
      </c>
      <c r="G14" s="1">
        <v>5</v>
      </c>
      <c r="H14" s="1">
        <v>2</v>
      </c>
      <c r="I14" s="1">
        <v>0</v>
      </c>
      <c r="J14" s="1">
        <v>0</v>
      </c>
      <c r="K14" s="1">
        <v>0</v>
      </c>
    </row>
    <row r="15" spans="1:11" x14ac:dyDescent="0.2">
      <c r="A15" s="1">
        <v>126</v>
      </c>
      <c r="B15" s="1" t="s">
        <v>37</v>
      </c>
      <c r="C15" s="1">
        <v>50</v>
      </c>
      <c r="D15" s="1">
        <v>4</v>
      </c>
      <c r="E15" s="1">
        <v>2</v>
      </c>
      <c r="F15" s="1">
        <v>28</v>
      </c>
      <c r="G15" s="1">
        <v>1</v>
      </c>
      <c r="H15" s="1">
        <v>0</v>
      </c>
      <c r="I15" s="1">
        <v>5</v>
      </c>
      <c r="J15" s="1">
        <v>0</v>
      </c>
      <c r="K15" s="1">
        <v>0</v>
      </c>
    </row>
    <row r="16" spans="1:11" x14ac:dyDescent="0.2">
      <c r="A16" s="1">
        <v>129</v>
      </c>
      <c r="B16" s="1" t="s">
        <v>35</v>
      </c>
      <c r="C16" s="1">
        <v>48</v>
      </c>
      <c r="D16" s="1">
        <v>4</v>
      </c>
      <c r="E16" s="1">
        <v>5</v>
      </c>
      <c r="F16" s="1">
        <v>28</v>
      </c>
      <c r="G16" s="1">
        <v>1</v>
      </c>
      <c r="H16" s="1">
        <v>0</v>
      </c>
      <c r="I16" s="1">
        <v>0</v>
      </c>
      <c r="J16" s="1">
        <v>0</v>
      </c>
      <c r="K16" s="1">
        <v>0</v>
      </c>
    </row>
    <row r="17" spans="1:15" x14ac:dyDescent="0.2">
      <c r="A17" s="1">
        <v>155</v>
      </c>
      <c r="B17" s="1" t="s">
        <v>40</v>
      </c>
      <c r="C17" s="1">
        <v>27</v>
      </c>
      <c r="D17" s="1">
        <v>3</v>
      </c>
      <c r="E17" s="1">
        <v>2</v>
      </c>
      <c r="F17" s="1">
        <v>20</v>
      </c>
      <c r="G17" s="1">
        <v>0</v>
      </c>
      <c r="H17" s="1">
        <v>0</v>
      </c>
      <c r="I17" s="1">
        <v>0</v>
      </c>
      <c r="J17" s="1">
        <v>0</v>
      </c>
      <c r="K17" s="1">
        <v>0</v>
      </c>
    </row>
    <row r="18" spans="1:15" x14ac:dyDescent="0.2">
      <c r="A18" s="1">
        <v>168</v>
      </c>
      <c r="B18" s="1" t="s">
        <v>38</v>
      </c>
      <c r="C18" s="1">
        <v>14.5</v>
      </c>
      <c r="D18" s="1">
        <v>2</v>
      </c>
      <c r="E18" s="1">
        <v>1</v>
      </c>
      <c r="F18" s="1">
        <v>11</v>
      </c>
      <c r="G18" s="1">
        <v>0</v>
      </c>
      <c r="H18" s="1">
        <v>0</v>
      </c>
      <c r="I18" s="1">
        <v>0</v>
      </c>
      <c r="J18" s="1">
        <v>0</v>
      </c>
      <c r="K18" s="1">
        <v>0</v>
      </c>
    </row>
    <row r="19" spans="1:15" x14ac:dyDescent="0.2">
      <c r="A19" s="1">
        <v>173</v>
      </c>
      <c r="B19" s="1" t="s">
        <v>406</v>
      </c>
      <c r="C19" s="1">
        <v>10</v>
      </c>
      <c r="D19" s="1">
        <v>1</v>
      </c>
      <c r="E19" s="1">
        <v>1</v>
      </c>
      <c r="F19" s="1">
        <v>4</v>
      </c>
      <c r="G19" s="1">
        <v>0</v>
      </c>
      <c r="H19" s="1">
        <v>0</v>
      </c>
      <c r="I19" s="1">
        <v>1</v>
      </c>
      <c r="J19" s="1">
        <v>0</v>
      </c>
      <c r="K19" s="1">
        <v>0</v>
      </c>
    </row>
    <row r="20" spans="1:15" x14ac:dyDescent="0.2">
      <c r="A20" s="1">
        <v>176</v>
      </c>
      <c r="B20" s="1" t="s">
        <v>407</v>
      </c>
      <c r="C20" s="1">
        <v>8</v>
      </c>
      <c r="D20" s="1">
        <v>1</v>
      </c>
      <c r="E20" s="1">
        <v>0</v>
      </c>
      <c r="F20" s="1">
        <v>8</v>
      </c>
      <c r="G20" s="1">
        <v>0</v>
      </c>
      <c r="H20" s="1">
        <v>0</v>
      </c>
      <c r="I20" s="1">
        <v>0</v>
      </c>
      <c r="J20" s="1">
        <v>0</v>
      </c>
      <c r="K20" s="1">
        <v>0</v>
      </c>
    </row>
    <row r="21" spans="1:15" x14ac:dyDescent="0.2">
      <c r="A21" s="1">
        <v>181</v>
      </c>
      <c r="B21" s="1" t="s">
        <v>401</v>
      </c>
      <c r="C21" s="1">
        <v>5</v>
      </c>
      <c r="D21" s="1">
        <v>1</v>
      </c>
      <c r="E21" s="1">
        <v>0</v>
      </c>
      <c r="F21" s="1">
        <v>0</v>
      </c>
      <c r="G21" s="1">
        <v>0</v>
      </c>
      <c r="H21" s="1">
        <v>0</v>
      </c>
      <c r="I21" s="1">
        <v>2</v>
      </c>
      <c r="J21" s="1">
        <v>0</v>
      </c>
      <c r="K21" s="1">
        <v>0</v>
      </c>
    </row>
    <row r="22" spans="1:15" x14ac:dyDescent="0.2">
      <c r="A22" s="1">
        <v>183</v>
      </c>
      <c r="B22" s="1" t="s">
        <v>42</v>
      </c>
      <c r="C22" s="1">
        <v>3.5</v>
      </c>
      <c r="D22" s="1">
        <v>5</v>
      </c>
      <c r="E22" s="1">
        <v>0</v>
      </c>
      <c r="F22" s="1">
        <v>1</v>
      </c>
      <c r="G22" s="1">
        <v>0</v>
      </c>
      <c r="H22" s="1">
        <v>0</v>
      </c>
      <c r="I22" s="1">
        <v>1</v>
      </c>
      <c r="J22" s="1">
        <v>0</v>
      </c>
      <c r="K22" s="1">
        <v>0</v>
      </c>
      <c r="O22" s="1" t="s">
        <v>410</v>
      </c>
    </row>
  </sheetData>
  <sortState xmlns:xlrd2="http://schemas.microsoft.com/office/spreadsheetml/2017/richdata2" ref="A2:K19">
    <sortCondition ref="A2:A1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CA20-BB71-444C-A8F5-DB74C6AB33E4}">
  <dimension ref="A1:N16"/>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9</v>
      </c>
      <c r="B2" s="1" t="s">
        <v>25</v>
      </c>
      <c r="C2" s="1">
        <v>514</v>
      </c>
      <c r="D2" s="1">
        <v>14</v>
      </c>
      <c r="E2" s="1">
        <v>14</v>
      </c>
      <c r="F2" s="1">
        <v>4</v>
      </c>
      <c r="G2" s="1" t="s">
        <v>60</v>
      </c>
      <c r="H2" s="1">
        <v>51.4</v>
      </c>
      <c r="I2" s="1">
        <v>299</v>
      </c>
      <c r="J2" s="1">
        <v>171.9</v>
      </c>
      <c r="K2" s="1">
        <v>0</v>
      </c>
      <c r="L2" s="1">
        <v>5</v>
      </c>
      <c r="M2" s="1">
        <v>38</v>
      </c>
      <c r="N2" s="1">
        <v>31</v>
      </c>
    </row>
    <row r="3" spans="1:14" x14ac:dyDescent="0.2">
      <c r="A3" s="1">
        <v>11</v>
      </c>
      <c r="B3" s="1" t="s">
        <v>29</v>
      </c>
      <c r="C3" s="1">
        <v>499</v>
      </c>
      <c r="D3" s="1">
        <v>14</v>
      </c>
      <c r="E3" s="1">
        <v>14</v>
      </c>
      <c r="F3" s="1">
        <v>0</v>
      </c>
      <c r="G3" s="1">
        <v>91</v>
      </c>
      <c r="H3" s="1">
        <v>35.64</v>
      </c>
      <c r="I3" s="1">
        <v>301</v>
      </c>
      <c r="J3" s="1">
        <v>165.78</v>
      </c>
      <c r="K3" s="1">
        <v>0</v>
      </c>
      <c r="L3" s="1">
        <v>4</v>
      </c>
      <c r="M3" s="1">
        <v>53</v>
      </c>
      <c r="N3" s="1">
        <v>27</v>
      </c>
    </row>
    <row r="4" spans="1:14" x14ac:dyDescent="0.2">
      <c r="A4" s="1">
        <v>15</v>
      </c>
      <c r="B4" s="1" t="s">
        <v>27</v>
      </c>
      <c r="C4" s="1">
        <v>424</v>
      </c>
      <c r="D4" s="1">
        <v>14</v>
      </c>
      <c r="E4" s="1">
        <v>14</v>
      </c>
      <c r="F4" s="1">
        <v>0</v>
      </c>
      <c r="G4" s="1">
        <v>103</v>
      </c>
      <c r="H4" s="1">
        <v>30.29</v>
      </c>
      <c r="I4" s="1">
        <v>231</v>
      </c>
      <c r="J4" s="1">
        <v>183.54</v>
      </c>
      <c r="K4" s="1">
        <v>1</v>
      </c>
      <c r="L4" s="1">
        <v>2</v>
      </c>
      <c r="M4" s="1">
        <v>48</v>
      </c>
      <c r="N4" s="1">
        <v>24</v>
      </c>
    </row>
    <row r="5" spans="1:14" x14ac:dyDescent="0.2">
      <c r="A5" s="1">
        <v>30</v>
      </c>
      <c r="B5" s="1" t="s">
        <v>32</v>
      </c>
      <c r="C5" s="1">
        <v>298</v>
      </c>
      <c r="D5" s="1">
        <v>13</v>
      </c>
      <c r="E5" s="1">
        <v>12</v>
      </c>
      <c r="F5" s="1">
        <v>3</v>
      </c>
      <c r="G5" s="1">
        <v>70</v>
      </c>
      <c r="H5" s="1">
        <v>33.11</v>
      </c>
      <c r="I5" s="1">
        <v>196</v>
      </c>
      <c r="J5" s="1">
        <v>152.04</v>
      </c>
      <c r="K5" s="1">
        <v>0</v>
      </c>
      <c r="L5" s="1">
        <v>2</v>
      </c>
      <c r="M5" s="1">
        <v>23</v>
      </c>
      <c r="N5" s="1">
        <v>18</v>
      </c>
    </row>
    <row r="6" spans="1:14" x14ac:dyDescent="0.2">
      <c r="A6" s="1">
        <v>32</v>
      </c>
      <c r="B6" s="1" t="s">
        <v>34</v>
      </c>
      <c r="C6" s="1">
        <v>284</v>
      </c>
      <c r="D6" s="1">
        <v>14</v>
      </c>
      <c r="E6" s="1">
        <v>11</v>
      </c>
      <c r="F6" s="1">
        <v>6</v>
      </c>
      <c r="G6" s="1" t="s">
        <v>402</v>
      </c>
      <c r="H6" s="1">
        <v>56.8</v>
      </c>
      <c r="I6" s="1">
        <v>190</v>
      </c>
      <c r="J6" s="1">
        <v>149.47</v>
      </c>
      <c r="K6" s="1">
        <v>0</v>
      </c>
      <c r="L6" s="1">
        <v>2</v>
      </c>
      <c r="M6" s="1">
        <v>20</v>
      </c>
      <c r="N6" s="1">
        <v>12</v>
      </c>
    </row>
    <row r="7" spans="1:14" x14ac:dyDescent="0.2">
      <c r="A7" s="1">
        <v>51</v>
      </c>
      <c r="B7" s="1" t="s">
        <v>41</v>
      </c>
      <c r="C7" s="1">
        <v>197</v>
      </c>
      <c r="D7" s="1">
        <v>8</v>
      </c>
      <c r="E7" s="1">
        <v>8</v>
      </c>
      <c r="F7" s="1">
        <v>2</v>
      </c>
      <c r="G7" s="1">
        <v>73</v>
      </c>
      <c r="H7" s="1">
        <v>32.83</v>
      </c>
      <c r="I7" s="1">
        <v>120</v>
      </c>
      <c r="J7" s="1">
        <v>164.16</v>
      </c>
      <c r="K7" s="1">
        <v>0</v>
      </c>
      <c r="L7" s="1">
        <v>1</v>
      </c>
      <c r="M7" s="1">
        <v>20</v>
      </c>
      <c r="N7" s="1">
        <v>10</v>
      </c>
    </row>
    <row r="8" spans="1:14" x14ac:dyDescent="0.2">
      <c r="A8" s="1">
        <v>67</v>
      </c>
      <c r="B8" s="1" t="s">
        <v>36</v>
      </c>
      <c r="C8" s="1">
        <v>126</v>
      </c>
      <c r="D8" s="1">
        <v>10</v>
      </c>
      <c r="E8" s="1">
        <v>8</v>
      </c>
      <c r="F8" s="1">
        <v>4</v>
      </c>
      <c r="G8" s="1" t="s">
        <v>408</v>
      </c>
      <c r="H8" s="1">
        <v>31.5</v>
      </c>
      <c r="I8" s="1">
        <v>65</v>
      </c>
      <c r="J8" s="1">
        <v>193.84</v>
      </c>
      <c r="K8" s="1">
        <v>0</v>
      </c>
      <c r="L8" s="1">
        <v>0</v>
      </c>
      <c r="M8" s="1">
        <v>6</v>
      </c>
      <c r="N8" s="1">
        <v>12</v>
      </c>
    </row>
    <row r="9" spans="1:14" x14ac:dyDescent="0.2">
      <c r="A9" s="1">
        <v>80</v>
      </c>
      <c r="B9" s="1" t="s">
        <v>30</v>
      </c>
      <c r="C9" s="1">
        <v>75</v>
      </c>
      <c r="D9" s="1">
        <v>14</v>
      </c>
      <c r="E9" s="1">
        <v>8</v>
      </c>
      <c r="F9" s="1">
        <v>4</v>
      </c>
      <c r="G9" s="1" t="s">
        <v>61</v>
      </c>
      <c r="H9" s="1">
        <v>18.75</v>
      </c>
      <c r="I9" s="1">
        <v>63</v>
      </c>
      <c r="J9" s="1">
        <v>119.04</v>
      </c>
      <c r="K9" s="1">
        <v>0</v>
      </c>
      <c r="L9" s="1">
        <v>0</v>
      </c>
      <c r="M9" s="1">
        <v>3</v>
      </c>
      <c r="N9" s="1">
        <v>4</v>
      </c>
    </row>
    <row r="10" spans="1:14" x14ac:dyDescent="0.2">
      <c r="A10" s="1">
        <v>91</v>
      </c>
      <c r="B10" s="1" t="s">
        <v>31</v>
      </c>
      <c r="C10" s="1">
        <v>48</v>
      </c>
      <c r="D10" s="1">
        <v>7</v>
      </c>
      <c r="E10" s="1">
        <v>6</v>
      </c>
      <c r="F10" s="1">
        <v>0</v>
      </c>
      <c r="G10" s="1">
        <v>30</v>
      </c>
      <c r="H10" s="1">
        <v>8</v>
      </c>
      <c r="I10" s="1">
        <v>49</v>
      </c>
      <c r="J10" s="1">
        <v>97.95</v>
      </c>
      <c r="K10" s="1">
        <v>0</v>
      </c>
      <c r="L10" s="1">
        <v>0</v>
      </c>
      <c r="M10" s="1">
        <v>5</v>
      </c>
      <c r="N10" s="1">
        <v>1</v>
      </c>
    </row>
    <row r="11" spans="1:14" x14ac:dyDescent="0.2">
      <c r="A11" s="1">
        <v>96</v>
      </c>
      <c r="B11" s="1" t="s">
        <v>39</v>
      </c>
      <c r="C11" s="1">
        <v>38</v>
      </c>
      <c r="D11" s="1">
        <v>6</v>
      </c>
      <c r="E11" s="1">
        <v>3</v>
      </c>
      <c r="F11" s="1">
        <v>1</v>
      </c>
      <c r="G11" s="1" t="s">
        <v>403</v>
      </c>
      <c r="H11" s="1">
        <v>19</v>
      </c>
      <c r="I11" s="1">
        <v>27</v>
      </c>
      <c r="J11" s="1">
        <v>140.74</v>
      </c>
      <c r="K11" s="1">
        <v>0</v>
      </c>
      <c r="L11" s="1">
        <v>0</v>
      </c>
      <c r="M11" s="1">
        <v>5</v>
      </c>
      <c r="N11" s="1">
        <v>2</v>
      </c>
    </row>
    <row r="12" spans="1:14" x14ac:dyDescent="0.2">
      <c r="A12" s="1">
        <v>113</v>
      </c>
      <c r="B12" s="1" t="s">
        <v>37</v>
      </c>
      <c r="C12" s="1">
        <v>11</v>
      </c>
      <c r="D12" s="1">
        <v>4</v>
      </c>
      <c r="E12" s="1">
        <v>1</v>
      </c>
      <c r="F12" s="1">
        <v>0</v>
      </c>
      <c r="G12" s="1">
        <v>11</v>
      </c>
      <c r="H12" s="1">
        <v>11</v>
      </c>
      <c r="I12" s="1">
        <v>15</v>
      </c>
      <c r="J12" s="1">
        <v>73.33</v>
      </c>
      <c r="K12" s="1">
        <v>0</v>
      </c>
      <c r="L12" s="1">
        <v>0</v>
      </c>
      <c r="M12" s="1">
        <v>1</v>
      </c>
      <c r="N12" s="1">
        <v>0</v>
      </c>
    </row>
    <row r="13" spans="1:14" x14ac:dyDescent="0.2">
      <c r="A13" s="1">
        <v>122</v>
      </c>
      <c r="B13" s="1" t="s">
        <v>72</v>
      </c>
      <c r="C13" s="1">
        <v>7</v>
      </c>
      <c r="D13" s="1">
        <v>7</v>
      </c>
      <c r="E13" s="1">
        <v>1</v>
      </c>
      <c r="F13" s="1">
        <v>1</v>
      </c>
      <c r="G13" s="1" t="s">
        <v>127</v>
      </c>
      <c r="H13" s="1" t="s">
        <v>52</v>
      </c>
      <c r="I13" s="1">
        <v>2</v>
      </c>
      <c r="J13" s="1">
        <v>350</v>
      </c>
      <c r="K13" s="1">
        <v>0</v>
      </c>
      <c r="L13" s="1">
        <v>0</v>
      </c>
      <c r="M13" s="1">
        <v>0</v>
      </c>
      <c r="N13" s="1">
        <v>1</v>
      </c>
    </row>
    <row r="14" spans="1:14" x14ac:dyDescent="0.2">
      <c r="A14" s="1">
        <v>124</v>
      </c>
      <c r="B14" s="1" t="s">
        <v>42</v>
      </c>
      <c r="C14" s="1">
        <v>7</v>
      </c>
      <c r="D14" s="1">
        <v>5</v>
      </c>
      <c r="E14" s="1">
        <v>3</v>
      </c>
      <c r="F14" s="1">
        <v>0</v>
      </c>
      <c r="G14" s="1">
        <v>4</v>
      </c>
      <c r="H14" s="1">
        <v>2.33</v>
      </c>
      <c r="I14" s="1">
        <v>11</v>
      </c>
      <c r="J14" s="1">
        <v>63.63</v>
      </c>
      <c r="K14" s="1">
        <v>0</v>
      </c>
      <c r="L14" s="1">
        <v>0</v>
      </c>
      <c r="M14" s="1">
        <v>0</v>
      </c>
      <c r="N14" s="1">
        <v>0</v>
      </c>
    </row>
    <row r="15" spans="1:14" x14ac:dyDescent="0.2">
      <c r="A15" s="1">
        <v>134</v>
      </c>
      <c r="B15" s="1" t="s">
        <v>35</v>
      </c>
      <c r="C15" s="1">
        <v>4</v>
      </c>
      <c r="D15" s="1">
        <v>4</v>
      </c>
      <c r="E15" s="1">
        <v>1</v>
      </c>
      <c r="F15" s="1">
        <v>1</v>
      </c>
      <c r="G15" s="1" t="s">
        <v>62</v>
      </c>
      <c r="H15" s="1" t="s">
        <v>52</v>
      </c>
      <c r="I15" s="1">
        <v>1</v>
      </c>
      <c r="J15" s="1">
        <v>400</v>
      </c>
      <c r="K15" s="1">
        <v>0</v>
      </c>
      <c r="L15" s="1">
        <v>0</v>
      </c>
      <c r="M15" s="1">
        <v>1</v>
      </c>
      <c r="N15" s="1">
        <v>0</v>
      </c>
    </row>
    <row r="16" spans="1:14" x14ac:dyDescent="0.2">
      <c r="A16" s="1">
        <v>144</v>
      </c>
      <c r="B16" s="1" t="s">
        <v>28</v>
      </c>
      <c r="C16" s="1">
        <v>2</v>
      </c>
      <c r="D16" s="1">
        <v>14</v>
      </c>
      <c r="E16" s="1">
        <v>2</v>
      </c>
      <c r="F16" s="1">
        <v>1</v>
      </c>
      <c r="G16" s="1" t="s">
        <v>51</v>
      </c>
      <c r="H16" s="1">
        <v>2</v>
      </c>
      <c r="I16" s="1">
        <v>6</v>
      </c>
      <c r="J16" s="1">
        <v>33.33</v>
      </c>
      <c r="K16" s="1">
        <v>0</v>
      </c>
      <c r="L16" s="1">
        <v>0</v>
      </c>
      <c r="M16" s="1">
        <v>0</v>
      </c>
      <c r="N16"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C68C-1B68-40D2-B953-B053576EE501}">
  <dimension ref="A1:M12"/>
  <sheetViews>
    <sheetView workbookViewId="0">
      <selection activeCell="B19" sqref="B19"/>
    </sheetView>
  </sheetViews>
  <sheetFormatPr defaultRowHeight="12" x14ac:dyDescent="0.2"/>
  <cols>
    <col min="1" max="1" width="3.85546875" style="1" bestFit="1" customWidth="1"/>
    <col min="2" max="2" width="14.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5</v>
      </c>
      <c r="B2" s="1" t="s">
        <v>28</v>
      </c>
      <c r="C2" s="1">
        <v>18</v>
      </c>
      <c r="D2" s="1">
        <v>14</v>
      </c>
      <c r="E2" s="1">
        <v>13</v>
      </c>
      <c r="F2" s="1">
        <v>48.2</v>
      </c>
      <c r="G2" s="1">
        <v>414</v>
      </c>
      <c r="H2" s="1">
        <v>45732</v>
      </c>
      <c r="I2" s="1">
        <v>23</v>
      </c>
      <c r="J2" s="1">
        <v>8.56</v>
      </c>
      <c r="K2" s="1">
        <v>16.11</v>
      </c>
      <c r="L2" s="1">
        <v>0</v>
      </c>
      <c r="M2" s="1">
        <v>0</v>
      </c>
    </row>
    <row r="3" spans="1:13" x14ac:dyDescent="0.2">
      <c r="A3" s="1">
        <v>11</v>
      </c>
      <c r="B3" s="1" t="s">
        <v>30</v>
      </c>
      <c r="C3" s="1">
        <v>16</v>
      </c>
      <c r="D3" s="1">
        <v>14</v>
      </c>
      <c r="E3" s="1">
        <v>14</v>
      </c>
      <c r="F3" s="1">
        <v>47.1</v>
      </c>
      <c r="G3" s="1">
        <v>434</v>
      </c>
      <c r="H3" s="2">
        <v>45733</v>
      </c>
      <c r="I3" s="1">
        <v>27.12</v>
      </c>
      <c r="J3" s="1">
        <v>9.1999999999999993</v>
      </c>
      <c r="K3" s="1">
        <v>17.68</v>
      </c>
      <c r="L3" s="1">
        <v>0</v>
      </c>
      <c r="M3" s="1">
        <v>0</v>
      </c>
    </row>
    <row r="4" spans="1:13" x14ac:dyDescent="0.2">
      <c r="A4" s="1">
        <v>19</v>
      </c>
      <c r="B4" s="1" t="s">
        <v>33</v>
      </c>
      <c r="C4" s="1">
        <v>14</v>
      </c>
      <c r="D4" s="1">
        <v>12</v>
      </c>
      <c r="E4" s="1">
        <v>11</v>
      </c>
      <c r="F4" s="1">
        <v>37</v>
      </c>
      <c r="G4" s="1">
        <v>354</v>
      </c>
      <c r="H4" s="2">
        <v>45775</v>
      </c>
      <c r="I4" s="1">
        <v>25.28</v>
      </c>
      <c r="J4" s="1">
        <v>9.56</v>
      </c>
      <c r="K4" s="1">
        <v>15.85</v>
      </c>
      <c r="L4" s="1">
        <v>2</v>
      </c>
      <c r="M4" s="1">
        <v>0</v>
      </c>
    </row>
    <row r="5" spans="1:13" x14ac:dyDescent="0.2">
      <c r="A5" s="1">
        <v>36</v>
      </c>
      <c r="B5" s="1" t="s">
        <v>72</v>
      </c>
      <c r="C5" s="1">
        <v>10</v>
      </c>
      <c r="D5" s="1">
        <v>7</v>
      </c>
      <c r="E5" s="1">
        <v>6</v>
      </c>
      <c r="F5" s="1">
        <v>20</v>
      </c>
      <c r="G5" s="1">
        <v>172</v>
      </c>
      <c r="H5" s="1">
        <v>45738</v>
      </c>
      <c r="I5" s="1">
        <v>17.2</v>
      </c>
      <c r="J5" s="1">
        <v>8.6</v>
      </c>
      <c r="K5" s="1">
        <v>12</v>
      </c>
      <c r="L5" s="1">
        <v>0</v>
      </c>
      <c r="M5" s="1">
        <v>0</v>
      </c>
    </row>
    <row r="6" spans="1:13" x14ac:dyDescent="0.2">
      <c r="A6" s="1">
        <v>56</v>
      </c>
      <c r="B6" s="1" t="s">
        <v>35</v>
      </c>
      <c r="C6" s="1">
        <v>5</v>
      </c>
      <c r="D6" s="1">
        <v>4</v>
      </c>
      <c r="E6" s="1">
        <v>4</v>
      </c>
      <c r="F6" s="1">
        <v>11.2</v>
      </c>
      <c r="G6" s="1">
        <v>104</v>
      </c>
      <c r="H6" s="2" t="s">
        <v>63</v>
      </c>
      <c r="I6" s="1">
        <v>20.8</v>
      </c>
      <c r="J6" s="1">
        <v>9.17</v>
      </c>
      <c r="K6" s="1">
        <v>13.6</v>
      </c>
      <c r="L6" s="1">
        <v>0</v>
      </c>
      <c r="M6" s="1">
        <v>0</v>
      </c>
    </row>
    <row r="7" spans="1:13" x14ac:dyDescent="0.2">
      <c r="A7" s="1">
        <v>58</v>
      </c>
      <c r="B7" s="1" t="s">
        <v>39</v>
      </c>
      <c r="C7" s="1">
        <v>5</v>
      </c>
      <c r="D7" s="1">
        <v>6</v>
      </c>
      <c r="E7" s="1">
        <v>5</v>
      </c>
      <c r="F7" s="1">
        <v>18</v>
      </c>
      <c r="G7" s="1">
        <v>191</v>
      </c>
      <c r="H7" s="2" t="s">
        <v>363</v>
      </c>
      <c r="I7" s="1">
        <v>38.200000000000003</v>
      </c>
      <c r="J7" s="1">
        <v>10.61</v>
      </c>
      <c r="K7" s="1">
        <v>21.6</v>
      </c>
      <c r="L7" s="1">
        <v>0</v>
      </c>
      <c r="M7" s="1">
        <v>0</v>
      </c>
    </row>
    <row r="8" spans="1:13" x14ac:dyDescent="0.2">
      <c r="A8" s="1">
        <v>60</v>
      </c>
      <c r="B8" s="1" t="s">
        <v>31</v>
      </c>
      <c r="C8" s="1">
        <v>4</v>
      </c>
      <c r="D8" s="1">
        <v>7</v>
      </c>
      <c r="E8" s="1">
        <v>6</v>
      </c>
      <c r="F8" s="1">
        <v>13</v>
      </c>
      <c r="G8" s="1">
        <v>110</v>
      </c>
      <c r="H8" s="1">
        <v>45662</v>
      </c>
      <c r="I8" s="1">
        <v>27.5</v>
      </c>
      <c r="J8" s="1">
        <v>8.4600000000000009</v>
      </c>
      <c r="K8" s="1">
        <v>19.5</v>
      </c>
      <c r="L8" s="1">
        <v>0</v>
      </c>
      <c r="M8" s="1">
        <v>0</v>
      </c>
    </row>
    <row r="9" spans="1:13" x14ac:dyDescent="0.2">
      <c r="A9" s="1">
        <v>79</v>
      </c>
      <c r="B9" s="1" t="s">
        <v>37</v>
      </c>
      <c r="C9" s="1">
        <v>2</v>
      </c>
      <c r="D9" s="1">
        <v>4</v>
      </c>
      <c r="E9" s="1">
        <v>4</v>
      </c>
      <c r="F9" s="1">
        <v>10</v>
      </c>
      <c r="G9" s="1">
        <v>96</v>
      </c>
      <c r="H9" s="1">
        <v>45683</v>
      </c>
      <c r="I9" s="1">
        <v>48</v>
      </c>
      <c r="J9" s="1">
        <v>9.6</v>
      </c>
      <c r="K9" s="1">
        <v>30</v>
      </c>
      <c r="L9" s="1">
        <v>0</v>
      </c>
      <c r="M9" s="1">
        <v>0</v>
      </c>
    </row>
    <row r="10" spans="1:13" x14ac:dyDescent="0.2">
      <c r="A10" s="1">
        <v>85</v>
      </c>
      <c r="B10" s="1" t="s">
        <v>40</v>
      </c>
      <c r="C10" s="1">
        <v>2</v>
      </c>
      <c r="D10" s="1">
        <v>3</v>
      </c>
      <c r="E10" s="1">
        <v>3</v>
      </c>
      <c r="F10" s="1">
        <v>10</v>
      </c>
      <c r="G10" s="1">
        <v>121</v>
      </c>
      <c r="H10" s="1" t="s">
        <v>409</v>
      </c>
      <c r="I10" s="1">
        <v>60.5</v>
      </c>
      <c r="J10" s="1">
        <v>12.1</v>
      </c>
      <c r="K10" s="1">
        <v>30</v>
      </c>
      <c r="L10" s="1">
        <v>0</v>
      </c>
      <c r="M10" s="1">
        <v>0</v>
      </c>
    </row>
    <row r="11" spans="1:13" x14ac:dyDescent="0.2">
      <c r="A11" s="1">
        <v>92</v>
      </c>
      <c r="B11" s="1" t="s">
        <v>406</v>
      </c>
      <c r="C11" s="1">
        <v>1</v>
      </c>
      <c r="D11" s="1">
        <v>1</v>
      </c>
      <c r="E11" s="1">
        <v>1</v>
      </c>
      <c r="F11" s="1">
        <v>2</v>
      </c>
      <c r="G11" s="1">
        <v>20</v>
      </c>
      <c r="H11" s="1">
        <v>45677</v>
      </c>
      <c r="I11" s="1">
        <v>20</v>
      </c>
      <c r="J11" s="1">
        <v>10</v>
      </c>
      <c r="K11" s="1">
        <v>12</v>
      </c>
      <c r="L11" s="1">
        <v>0</v>
      </c>
      <c r="M11" s="1">
        <v>0</v>
      </c>
    </row>
    <row r="12" spans="1:13" x14ac:dyDescent="0.2">
      <c r="A12" s="1">
        <v>100</v>
      </c>
      <c r="B12" s="1" t="s">
        <v>38</v>
      </c>
      <c r="C12" s="1">
        <v>1</v>
      </c>
      <c r="D12" s="1">
        <v>2</v>
      </c>
      <c r="E12" s="1">
        <v>2</v>
      </c>
      <c r="F12" s="1">
        <v>6.3</v>
      </c>
      <c r="G12" s="1">
        <v>79</v>
      </c>
      <c r="H12" s="1" t="s">
        <v>64</v>
      </c>
      <c r="I12" s="1">
        <v>79</v>
      </c>
      <c r="J12" s="1">
        <v>12.15</v>
      </c>
      <c r="K12" s="1">
        <v>39</v>
      </c>
      <c r="L12" s="1">
        <v>0</v>
      </c>
      <c r="M12"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80C6-67F3-4257-8E4D-62138C18EE29}">
  <dimension ref="A1:K19"/>
  <sheetViews>
    <sheetView workbookViewId="0">
      <selection activeCell="B2" sqref="B2"/>
    </sheetView>
  </sheetViews>
  <sheetFormatPr defaultRowHeight="12" x14ac:dyDescent="0.2"/>
  <cols>
    <col min="1" max="1" width="3.85546875" style="1" bestFit="1" customWidth="1"/>
    <col min="2" max="2" width="16"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217</v>
      </c>
      <c r="C2" s="1">
        <v>284.5</v>
      </c>
      <c r="D2" s="1">
        <v>14</v>
      </c>
      <c r="E2" s="1">
        <v>0</v>
      </c>
      <c r="F2" s="1">
        <v>0</v>
      </c>
      <c r="G2" s="1">
        <v>64</v>
      </c>
      <c r="H2" s="1">
        <v>32</v>
      </c>
      <c r="I2" s="1">
        <v>5</v>
      </c>
      <c r="J2" s="1">
        <v>0</v>
      </c>
      <c r="K2" s="1">
        <v>0</v>
      </c>
    </row>
    <row r="3" spans="1:11" x14ac:dyDescent="0.2">
      <c r="A3" s="1">
        <v>14</v>
      </c>
      <c r="B3" s="1" t="s">
        <v>218</v>
      </c>
      <c r="C3" s="1">
        <v>224.5</v>
      </c>
      <c r="D3" s="1">
        <v>14</v>
      </c>
      <c r="E3" s="1">
        <v>0</v>
      </c>
      <c r="F3" s="1">
        <v>0</v>
      </c>
      <c r="G3" s="1">
        <v>47</v>
      </c>
      <c r="H3" s="1">
        <v>17</v>
      </c>
      <c r="I3" s="1">
        <v>11</v>
      </c>
      <c r="J3" s="1">
        <v>7.5</v>
      </c>
      <c r="K3" s="1">
        <v>5</v>
      </c>
    </row>
    <row r="4" spans="1:11" x14ac:dyDescent="0.2">
      <c r="A4" s="1">
        <v>30</v>
      </c>
      <c r="B4" s="1" t="s">
        <v>215</v>
      </c>
      <c r="C4" s="1">
        <v>187.5</v>
      </c>
      <c r="D4" s="1">
        <v>13</v>
      </c>
      <c r="E4" s="1">
        <v>13</v>
      </c>
      <c r="F4" s="1">
        <v>60</v>
      </c>
      <c r="G4" s="1">
        <v>17</v>
      </c>
      <c r="H4" s="1">
        <v>9</v>
      </c>
      <c r="I4" s="1">
        <v>2</v>
      </c>
      <c r="J4" s="1">
        <v>3</v>
      </c>
      <c r="K4" s="1">
        <v>0</v>
      </c>
    </row>
    <row r="5" spans="1:11" x14ac:dyDescent="0.2">
      <c r="A5" s="1">
        <v>33</v>
      </c>
      <c r="B5" s="1" t="s">
        <v>223</v>
      </c>
      <c r="C5" s="1">
        <v>181</v>
      </c>
      <c r="D5" s="1">
        <v>14</v>
      </c>
      <c r="E5" s="1">
        <v>19</v>
      </c>
      <c r="F5" s="1">
        <v>112</v>
      </c>
      <c r="G5" s="1">
        <v>0</v>
      </c>
      <c r="H5" s="1">
        <v>0</v>
      </c>
      <c r="I5" s="1">
        <v>1</v>
      </c>
      <c r="J5" s="1">
        <v>0</v>
      </c>
      <c r="K5" s="1">
        <v>0</v>
      </c>
    </row>
    <row r="6" spans="1:11" x14ac:dyDescent="0.2">
      <c r="A6" s="1">
        <v>34</v>
      </c>
      <c r="B6" s="1" t="s">
        <v>228</v>
      </c>
      <c r="C6" s="1">
        <v>175.5</v>
      </c>
      <c r="D6" s="1">
        <v>10</v>
      </c>
      <c r="E6" s="1">
        <v>17</v>
      </c>
      <c r="F6" s="1">
        <v>111</v>
      </c>
      <c r="G6" s="1">
        <v>0</v>
      </c>
      <c r="H6" s="1">
        <v>0</v>
      </c>
      <c r="I6" s="1">
        <v>2</v>
      </c>
      <c r="J6" s="1">
        <v>0</v>
      </c>
      <c r="K6" s="1">
        <v>0</v>
      </c>
    </row>
    <row r="7" spans="1:11" x14ac:dyDescent="0.2">
      <c r="A7" s="1">
        <v>39</v>
      </c>
      <c r="B7" s="1" t="s">
        <v>222</v>
      </c>
      <c r="C7" s="1">
        <v>167.5</v>
      </c>
      <c r="D7" s="1">
        <v>14</v>
      </c>
      <c r="E7" s="1">
        <v>11</v>
      </c>
      <c r="F7" s="1">
        <v>108</v>
      </c>
      <c r="G7" s="1">
        <v>3</v>
      </c>
      <c r="H7" s="1">
        <v>2</v>
      </c>
      <c r="I7" s="1">
        <v>2</v>
      </c>
      <c r="J7" s="1">
        <v>1.5</v>
      </c>
      <c r="K7" s="1">
        <v>0</v>
      </c>
    </row>
    <row r="8" spans="1:11" x14ac:dyDescent="0.2">
      <c r="A8" s="1">
        <v>43</v>
      </c>
      <c r="B8" s="1" t="s">
        <v>224</v>
      </c>
      <c r="C8" s="1">
        <v>163</v>
      </c>
      <c r="D8" s="1">
        <v>13</v>
      </c>
      <c r="E8" s="1">
        <v>6</v>
      </c>
      <c r="F8" s="1">
        <v>32</v>
      </c>
      <c r="G8" s="1">
        <v>22</v>
      </c>
      <c r="H8" s="1">
        <v>11</v>
      </c>
      <c r="I8" s="1">
        <v>6</v>
      </c>
      <c r="J8" s="1">
        <v>1.5</v>
      </c>
      <c r="K8" s="1">
        <v>0</v>
      </c>
    </row>
    <row r="9" spans="1:11" x14ac:dyDescent="0.2">
      <c r="A9" s="1">
        <v>51</v>
      </c>
      <c r="B9" s="1" t="s">
        <v>221</v>
      </c>
      <c r="C9" s="1">
        <v>143.5</v>
      </c>
      <c r="D9" s="1">
        <v>11</v>
      </c>
      <c r="E9" s="1">
        <v>9</v>
      </c>
      <c r="F9" s="1">
        <v>76</v>
      </c>
      <c r="G9" s="1">
        <v>2</v>
      </c>
      <c r="H9" s="1">
        <v>3</v>
      </c>
      <c r="I9" s="1">
        <v>7</v>
      </c>
      <c r="J9" s="1">
        <v>3</v>
      </c>
      <c r="K9" s="1">
        <v>0</v>
      </c>
    </row>
    <row r="10" spans="1:11" x14ac:dyDescent="0.2">
      <c r="A10" s="1">
        <v>53</v>
      </c>
      <c r="B10" s="1" t="s">
        <v>226</v>
      </c>
      <c r="C10" s="1">
        <v>143</v>
      </c>
      <c r="D10" s="1">
        <v>13</v>
      </c>
      <c r="E10" s="1">
        <v>0</v>
      </c>
      <c r="F10" s="1">
        <v>0</v>
      </c>
      <c r="G10" s="1">
        <v>31</v>
      </c>
      <c r="H10" s="1">
        <v>18</v>
      </c>
      <c r="I10" s="1">
        <v>1</v>
      </c>
      <c r="J10" s="1">
        <v>0</v>
      </c>
      <c r="K10" s="1">
        <v>0</v>
      </c>
    </row>
    <row r="11" spans="1:11" x14ac:dyDescent="0.2">
      <c r="A11" s="1">
        <v>68</v>
      </c>
      <c r="B11" s="1" t="s">
        <v>220</v>
      </c>
      <c r="C11" s="1">
        <v>121.5</v>
      </c>
      <c r="D11" s="1">
        <v>14</v>
      </c>
      <c r="E11" s="1">
        <v>0</v>
      </c>
      <c r="F11" s="1">
        <v>7</v>
      </c>
      <c r="G11" s="1">
        <v>17</v>
      </c>
      <c r="H11" s="1">
        <v>12</v>
      </c>
      <c r="I11" s="1">
        <v>12</v>
      </c>
      <c r="J11" s="1">
        <v>0</v>
      </c>
      <c r="K11" s="1">
        <v>0</v>
      </c>
    </row>
    <row r="12" spans="1:11" x14ac:dyDescent="0.2">
      <c r="A12" s="1">
        <v>76</v>
      </c>
      <c r="B12" s="1" t="s">
        <v>219</v>
      </c>
      <c r="C12" s="1">
        <v>111</v>
      </c>
      <c r="D12" s="1">
        <v>14</v>
      </c>
      <c r="E12" s="1">
        <v>0</v>
      </c>
      <c r="F12" s="1">
        <v>0</v>
      </c>
      <c r="G12" s="1">
        <v>21</v>
      </c>
      <c r="H12" s="1">
        <v>11</v>
      </c>
      <c r="I12" s="1">
        <v>8</v>
      </c>
      <c r="J12" s="1">
        <v>0</v>
      </c>
      <c r="K12" s="1">
        <v>0</v>
      </c>
    </row>
    <row r="13" spans="1:11" x14ac:dyDescent="0.2">
      <c r="A13" s="1">
        <v>116</v>
      </c>
      <c r="B13" s="1" t="s">
        <v>229</v>
      </c>
      <c r="C13" s="1">
        <v>59</v>
      </c>
      <c r="D13" s="1">
        <v>6</v>
      </c>
      <c r="E13" s="1">
        <v>7</v>
      </c>
      <c r="F13" s="1">
        <v>27</v>
      </c>
      <c r="G13" s="1">
        <v>0</v>
      </c>
      <c r="H13" s="1">
        <v>0</v>
      </c>
      <c r="I13" s="1">
        <v>3</v>
      </c>
      <c r="J13" s="1">
        <v>0</v>
      </c>
      <c r="K13" s="1">
        <v>0</v>
      </c>
    </row>
    <row r="14" spans="1:11" x14ac:dyDescent="0.2">
      <c r="A14" s="1">
        <v>121</v>
      </c>
      <c r="B14" s="1" t="s">
        <v>227</v>
      </c>
      <c r="C14" s="1">
        <v>55</v>
      </c>
      <c r="D14" s="1">
        <v>5</v>
      </c>
      <c r="E14" s="1">
        <v>8</v>
      </c>
      <c r="F14" s="1">
        <v>22</v>
      </c>
      <c r="G14" s="1">
        <v>0</v>
      </c>
      <c r="H14" s="1">
        <v>0</v>
      </c>
      <c r="I14" s="1">
        <v>2</v>
      </c>
      <c r="J14" s="1">
        <v>0</v>
      </c>
      <c r="K14" s="1">
        <v>0</v>
      </c>
    </row>
    <row r="15" spans="1:11" x14ac:dyDescent="0.2">
      <c r="A15" s="1">
        <v>125</v>
      </c>
      <c r="B15" s="1" t="s">
        <v>350</v>
      </c>
      <c r="C15" s="1">
        <v>50.5</v>
      </c>
      <c r="D15" s="1">
        <v>2</v>
      </c>
      <c r="E15" s="1">
        <v>1</v>
      </c>
      <c r="F15" s="1">
        <v>24</v>
      </c>
      <c r="G15" s="1">
        <v>3</v>
      </c>
      <c r="H15" s="1">
        <v>3</v>
      </c>
      <c r="I15" s="1">
        <v>2</v>
      </c>
      <c r="J15" s="1">
        <v>0</v>
      </c>
      <c r="K15" s="1">
        <v>0</v>
      </c>
    </row>
    <row r="16" spans="1:11" x14ac:dyDescent="0.2">
      <c r="A16" s="1">
        <v>127</v>
      </c>
      <c r="B16" s="1" t="s">
        <v>225</v>
      </c>
      <c r="C16" s="1">
        <v>50</v>
      </c>
      <c r="D16" s="1">
        <v>5</v>
      </c>
      <c r="E16" s="1">
        <v>6</v>
      </c>
      <c r="F16" s="1">
        <v>24</v>
      </c>
      <c r="G16" s="1">
        <v>0</v>
      </c>
      <c r="H16" s="1">
        <v>0</v>
      </c>
      <c r="I16" s="1">
        <v>2</v>
      </c>
      <c r="J16" s="1">
        <v>0</v>
      </c>
      <c r="K16" s="1">
        <v>0</v>
      </c>
    </row>
    <row r="17" spans="1:11" x14ac:dyDescent="0.2">
      <c r="A17" s="1">
        <v>171</v>
      </c>
      <c r="B17" s="1" t="s">
        <v>244</v>
      </c>
      <c r="C17" s="1">
        <v>10</v>
      </c>
      <c r="D17" s="1">
        <v>2</v>
      </c>
      <c r="E17" s="1">
        <v>1</v>
      </c>
      <c r="F17" s="1">
        <v>4</v>
      </c>
      <c r="G17" s="1">
        <v>0</v>
      </c>
      <c r="H17" s="1">
        <v>0</v>
      </c>
      <c r="I17" s="1">
        <v>1</v>
      </c>
      <c r="J17" s="1">
        <v>0</v>
      </c>
      <c r="K17" s="1">
        <v>0</v>
      </c>
    </row>
    <row r="18" spans="1:11" x14ac:dyDescent="0.2">
      <c r="A18" s="1">
        <v>175</v>
      </c>
      <c r="B18" s="1" t="s">
        <v>231</v>
      </c>
      <c r="C18" s="1">
        <v>9</v>
      </c>
      <c r="D18" s="1">
        <v>1</v>
      </c>
      <c r="E18" s="1">
        <v>0</v>
      </c>
      <c r="F18" s="1">
        <v>0</v>
      </c>
      <c r="G18" s="1">
        <v>0</v>
      </c>
      <c r="H18" s="1">
        <v>0</v>
      </c>
      <c r="I18" s="1">
        <v>3</v>
      </c>
      <c r="J18" s="1">
        <v>1.5</v>
      </c>
      <c r="K18" s="1">
        <v>0</v>
      </c>
    </row>
    <row r="19" spans="1:11" x14ac:dyDescent="0.2">
      <c r="A19" s="1">
        <v>177</v>
      </c>
      <c r="B19" s="1" t="s">
        <v>230</v>
      </c>
      <c r="C19" s="1">
        <v>7.5</v>
      </c>
      <c r="D19" s="1">
        <v>1</v>
      </c>
      <c r="E19" s="1">
        <v>1</v>
      </c>
      <c r="F19" s="1">
        <v>4</v>
      </c>
      <c r="G19" s="1">
        <v>0</v>
      </c>
      <c r="H19" s="1">
        <v>0</v>
      </c>
      <c r="I19" s="1">
        <v>0</v>
      </c>
      <c r="J19" s="1">
        <v>0</v>
      </c>
      <c r="K19"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F971E-6B87-4820-A5A3-11DBBEE37233}">
  <dimension ref="A1:N15"/>
  <sheetViews>
    <sheetView workbookViewId="0">
      <selection activeCell="B2" sqref="B2"/>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3</v>
      </c>
      <c r="B2" s="1" t="s">
        <v>217</v>
      </c>
      <c r="C2" s="1">
        <v>640</v>
      </c>
      <c r="D2" s="1">
        <v>14</v>
      </c>
      <c r="E2" s="1">
        <v>14</v>
      </c>
      <c r="F2" s="1">
        <v>5</v>
      </c>
      <c r="G2" s="1" t="s">
        <v>125</v>
      </c>
      <c r="H2" s="1">
        <v>71.11</v>
      </c>
      <c r="I2" s="1">
        <v>381</v>
      </c>
      <c r="J2" s="1">
        <v>167.97</v>
      </c>
      <c r="K2" s="1">
        <v>0</v>
      </c>
      <c r="L2" s="1">
        <v>5</v>
      </c>
      <c r="M2" s="1">
        <v>64</v>
      </c>
      <c r="N2" s="1">
        <v>32</v>
      </c>
    </row>
    <row r="3" spans="1:14" x14ac:dyDescent="0.2">
      <c r="A3" s="1">
        <v>18</v>
      </c>
      <c r="B3" s="1" t="s">
        <v>218</v>
      </c>
      <c r="C3" s="1">
        <v>388</v>
      </c>
      <c r="D3" s="1">
        <v>14</v>
      </c>
      <c r="E3" s="1">
        <v>14</v>
      </c>
      <c r="F3" s="1">
        <v>1</v>
      </c>
      <c r="G3" s="1" t="s">
        <v>232</v>
      </c>
      <c r="H3" s="1">
        <v>29.85</v>
      </c>
      <c r="I3" s="1">
        <v>257</v>
      </c>
      <c r="J3" s="1">
        <v>150.97</v>
      </c>
      <c r="K3" s="1">
        <v>0</v>
      </c>
      <c r="L3" s="1">
        <v>3</v>
      </c>
      <c r="M3" s="1">
        <v>47</v>
      </c>
      <c r="N3" s="1">
        <v>17</v>
      </c>
    </row>
    <row r="4" spans="1:14" x14ac:dyDescent="0.2">
      <c r="A4" s="1">
        <v>24</v>
      </c>
      <c r="B4" s="1" t="s">
        <v>226</v>
      </c>
      <c r="C4" s="1">
        <v>329</v>
      </c>
      <c r="D4" s="1">
        <v>13</v>
      </c>
      <c r="E4" s="1">
        <v>13</v>
      </c>
      <c r="F4" s="1">
        <v>1</v>
      </c>
      <c r="G4" s="1" t="s">
        <v>306</v>
      </c>
      <c r="H4" s="1">
        <v>27.42</v>
      </c>
      <c r="I4" s="1">
        <v>223</v>
      </c>
      <c r="J4" s="1">
        <v>147.53</v>
      </c>
      <c r="K4" s="1">
        <v>0</v>
      </c>
      <c r="L4" s="1">
        <v>3</v>
      </c>
      <c r="M4" s="1">
        <v>31</v>
      </c>
      <c r="N4" s="1">
        <v>18</v>
      </c>
    </row>
    <row r="5" spans="1:14" x14ac:dyDescent="0.2">
      <c r="A5" s="1">
        <v>33</v>
      </c>
      <c r="B5" s="1" t="s">
        <v>219</v>
      </c>
      <c r="C5" s="1">
        <v>274</v>
      </c>
      <c r="D5" s="1">
        <v>14</v>
      </c>
      <c r="E5" s="1">
        <v>11</v>
      </c>
      <c r="F5" s="1">
        <v>2</v>
      </c>
      <c r="G5" s="1">
        <v>59</v>
      </c>
      <c r="H5" s="1">
        <v>30.44</v>
      </c>
      <c r="I5" s="1">
        <v>208</v>
      </c>
      <c r="J5" s="1">
        <v>131.72999999999999</v>
      </c>
      <c r="K5" s="1">
        <v>0</v>
      </c>
      <c r="L5" s="1">
        <v>2</v>
      </c>
      <c r="M5" s="1">
        <v>21</v>
      </c>
      <c r="N5" s="1">
        <v>11</v>
      </c>
    </row>
    <row r="6" spans="1:14" x14ac:dyDescent="0.2">
      <c r="A6" s="1">
        <v>43</v>
      </c>
      <c r="B6" s="1" t="s">
        <v>224</v>
      </c>
      <c r="C6" s="1">
        <v>233</v>
      </c>
      <c r="D6" s="1">
        <v>13</v>
      </c>
      <c r="E6" s="1">
        <v>11</v>
      </c>
      <c r="F6" s="1">
        <v>1</v>
      </c>
      <c r="G6" s="1">
        <v>53</v>
      </c>
      <c r="H6" s="1">
        <v>23.3</v>
      </c>
      <c r="I6" s="1">
        <v>172</v>
      </c>
      <c r="J6" s="1">
        <v>135.46</v>
      </c>
      <c r="K6" s="1">
        <v>0</v>
      </c>
      <c r="L6" s="1">
        <v>1</v>
      </c>
      <c r="M6" s="1">
        <v>22</v>
      </c>
      <c r="N6" s="1">
        <v>11</v>
      </c>
    </row>
    <row r="7" spans="1:14" x14ac:dyDescent="0.2">
      <c r="A7" s="1">
        <v>46</v>
      </c>
      <c r="B7" s="1" t="s">
        <v>220</v>
      </c>
      <c r="C7" s="1">
        <v>206</v>
      </c>
      <c r="D7" s="1">
        <v>14</v>
      </c>
      <c r="E7" s="1">
        <v>10</v>
      </c>
      <c r="F7" s="1">
        <v>4</v>
      </c>
      <c r="G7" s="1">
        <v>46</v>
      </c>
      <c r="H7" s="1">
        <v>34.33</v>
      </c>
      <c r="I7" s="1">
        <v>114</v>
      </c>
      <c r="J7" s="1">
        <v>180.7</v>
      </c>
      <c r="K7" s="1">
        <v>0</v>
      </c>
      <c r="L7" s="1">
        <v>0</v>
      </c>
      <c r="M7" s="1">
        <v>17</v>
      </c>
      <c r="N7" s="1">
        <v>12</v>
      </c>
    </row>
    <row r="8" spans="1:14" x14ac:dyDescent="0.2">
      <c r="A8" s="1">
        <v>55</v>
      </c>
      <c r="B8" s="1" t="s">
        <v>215</v>
      </c>
      <c r="C8" s="1">
        <v>187</v>
      </c>
      <c r="D8" s="1">
        <v>13</v>
      </c>
      <c r="E8" s="1">
        <v>10</v>
      </c>
      <c r="F8" s="1">
        <v>2</v>
      </c>
      <c r="G8" s="1" t="s">
        <v>351</v>
      </c>
      <c r="H8" s="1">
        <v>23.38</v>
      </c>
      <c r="I8" s="1">
        <v>115</v>
      </c>
      <c r="J8" s="1">
        <v>162.6</v>
      </c>
      <c r="K8" s="1">
        <v>0</v>
      </c>
      <c r="L8" s="1">
        <v>0</v>
      </c>
      <c r="M8" s="1">
        <v>17</v>
      </c>
      <c r="N8" s="1">
        <v>9</v>
      </c>
    </row>
    <row r="9" spans="1:14" x14ac:dyDescent="0.2">
      <c r="A9" s="1">
        <v>92</v>
      </c>
      <c r="B9" s="1" t="s">
        <v>350</v>
      </c>
      <c r="C9" s="1">
        <v>47</v>
      </c>
      <c r="D9" s="1">
        <v>2</v>
      </c>
      <c r="E9" s="1">
        <v>2</v>
      </c>
      <c r="F9" s="1">
        <v>0</v>
      </c>
      <c r="G9" s="1">
        <v>27</v>
      </c>
      <c r="H9" s="1">
        <v>23.5</v>
      </c>
      <c r="I9" s="1">
        <v>32</v>
      </c>
      <c r="J9" s="1">
        <v>146.87</v>
      </c>
      <c r="K9" s="1">
        <v>0</v>
      </c>
      <c r="L9" s="1">
        <v>0</v>
      </c>
      <c r="M9" s="1">
        <v>3</v>
      </c>
      <c r="N9" s="1">
        <v>3</v>
      </c>
    </row>
    <row r="10" spans="1:14" x14ac:dyDescent="0.2">
      <c r="A10" s="1">
        <v>95</v>
      </c>
      <c r="B10" s="1" t="s">
        <v>221</v>
      </c>
      <c r="C10" s="1">
        <v>40</v>
      </c>
      <c r="D10" s="1">
        <v>11</v>
      </c>
      <c r="E10" s="1">
        <v>6</v>
      </c>
      <c r="F10" s="1">
        <v>4</v>
      </c>
      <c r="G10" s="1" t="s">
        <v>233</v>
      </c>
      <c r="H10" s="1">
        <v>20</v>
      </c>
      <c r="I10" s="1">
        <v>30</v>
      </c>
      <c r="J10" s="1">
        <v>133.33000000000001</v>
      </c>
      <c r="K10" s="1">
        <v>0</v>
      </c>
      <c r="L10" s="1">
        <v>0</v>
      </c>
      <c r="M10" s="1">
        <v>2</v>
      </c>
      <c r="N10" s="1">
        <v>3</v>
      </c>
    </row>
    <row r="11" spans="1:14" x14ac:dyDescent="0.2">
      <c r="A11" s="1">
        <v>97</v>
      </c>
      <c r="B11" s="1" t="s">
        <v>222</v>
      </c>
      <c r="C11" s="1">
        <v>37</v>
      </c>
      <c r="D11" s="1">
        <v>14</v>
      </c>
      <c r="E11" s="1">
        <v>4</v>
      </c>
      <c r="F11" s="1">
        <v>3</v>
      </c>
      <c r="G11" s="1" t="s">
        <v>234</v>
      </c>
      <c r="H11" s="1">
        <v>37</v>
      </c>
      <c r="I11" s="1">
        <v>25</v>
      </c>
      <c r="J11" s="1">
        <v>148</v>
      </c>
      <c r="K11" s="1">
        <v>0</v>
      </c>
      <c r="L11" s="1">
        <v>0</v>
      </c>
      <c r="M11" s="1">
        <v>3</v>
      </c>
      <c r="N11" s="1">
        <v>2</v>
      </c>
    </row>
    <row r="12" spans="1:14" x14ac:dyDescent="0.2">
      <c r="A12" s="1">
        <v>129</v>
      </c>
      <c r="B12" s="1" t="s">
        <v>235</v>
      </c>
      <c r="C12" s="1">
        <v>6</v>
      </c>
      <c r="D12" s="1">
        <v>2</v>
      </c>
      <c r="E12" s="1">
        <v>2</v>
      </c>
      <c r="F12" s="1">
        <v>0</v>
      </c>
      <c r="G12" s="1">
        <v>3</v>
      </c>
      <c r="H12" s="1">
        <v>3</v>
      </c>
      <c r="I12" s="1">
        <v>15</v>
      </c>
      <c r="J12" s="1">
        <v>40</v>
      </c>
      <c r="K12" s="1">
        <v>0</v>
      </c>
      <c r="L12" s="1">
        <v>0</v>
      </c>
      <c r="M12" s="1">
        <v>0</v>
      </c>
      <c r="N12" s="1">
        <v>0</v>
      </c>
    </row>
    <row r="13" spans="1:14" x14ac:dyDescent="0.2">
      <c r="A13" s="1">
        <v>142</v>
      </c>
      <c r="B13" s="53" t="s">
        <v>223</v>
      </c>
      <c r="C13" s="1">
        <v>2</v>
      </c>
      <c r="D13" s="1">
        <v>14</v>
      </c>
      <c r="E13" s="1">
        <v>2</v>
      </c>
      <c r="F13" s="1">
        <v>1</v>
      </c>
      <c r="G13" s="1" t="s">
        <v>51</v>
      </c>
      <c r="H13" s="1">
        <v>2</v>
      </c>
      <c r="I13" s="1">
        <v>3</v>
      </c>
      <c r="J13" s="1">
        <v>66.66</v>
      </c>
      <c r="K13" s="1">
        <v>0</v>
      </c>
      <c r="L13" s="1">
        <v>0</v>
      </c>
      <c r="M13" s="1">
        <v>0</v>
      </c>
      <c r="N13" s="1">
        <v>0</v>
      </c>
    </row>
    <row r="14" spans="1:14" x14ac:dyDescent="0.2">
      <c r="A14" s="1">
        <v>146</v>
      </c>
      <c r="B14" s="1" t="s">
        <v>244</v>
      </c>
      <c r="C14" s="1">
        <v>1</v>
      </c>
      <c r="D14" s="1">
        <v>2</v>
      </c>
      <c r="E14" s="1">
        <v>1</v>
      </c>
      <c r="F14" s="1">
        <v>1</v>
      </c>
      <c r="G14" s="1" t="s">
        <v>51</v>
      </c>
      <c r="H14" s="1" t="s">
        <v>52</v>
      </c>
      <c r="I14" s="1">
        <v>1</v>
      </c>
      <c r="J14" s="1">
        <v>100</v>
      </c>
      <c r="K14" s="1">
        <v>0</v>
      </c>
      <c r="L14" s="1">
        <v>0</v>
      </c>
      <c r="M14" s="1">
        <v>0</v>
      </c>
      <c r="N14" s="1">
        <v>0</v>
      </c>
    </row>
    <row r="15" spans="1:14" x14ac:dyDescent="0.2">
      <c r="A15" s="1">
        <v>147</v>
      </c>
      <c r="B15" s="1" t="s">
        <v>229</v>
      </c>
      <c r="C15" s="1">
        <v>1</v>
      </c>
      <c r="D15" s="1">
        <v>6</v>
      </c>
      <c r="E15" s="1">
        <v>1</v>
      </c>
      <c r="F15" s="1">
        <v>1</v>
      </c>
      <c r="G15" s="1" t="s">
        <v>51</v>
      </c>
      <c r="H15" s="1" t="s">
        <v>52</v>
      </c>
      <c r="I15" s="1">
        <v>1</v>
      </c>
      <c r="J15" s="1">
        <v>100</v>
      </c>
      <c r="K15" s="1">
        <v>0</v>
      </c>
      <c r="L15" s="1">
        <v>0</v>
      </c>
      <c r="M15" s="1">
        <v>0</v>
      </c>
      <c r="N15"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experimental plots</vt:lpstr>
      <vt:lpstr>historical</vt:lpstr>
      <vt:lpstr>pbks</vt:lpstr>
      <vt:lpstr>mi</vt:lpstr>
      <vt:lpstr>pbks_mvp</vt:lpstr>
      <vt:lpstr>pbks_batting</vt:lpstr>
      <vt:lpstr>pbks_bowling</vt:lpstr>
      <vt:lpstr>mi_mvp</vt:lpstr>
      <vt:lpstr>mi_batting</vt:lpstr>
      <vt:lpstr>mi_bowling</vt:lpstr>
      <vt:lpstr>lsg</vt:lpstr>
      <vt:lpstr>rcb</vt:lpstr>
      <vt:lpstr>lsg_mvp</vt:lpstr>
      <vt:lpstr>lsg_batting</vt:lpstr>
      <vt:lpstr>lsg_bowling</vt:lpstr>
      <vt:lpstr>rcb_mvp</vt:lpstr>
      <vt:lpstr>rcb_batting</vt:lpstr>
      <vt:lpstr>rcb_bowling</vt:lpstr>
      <vt:lpstr>srh</vt:lpstr>
      <vt:lpstr>kkr</vt:lpstr>
      <vt:lpstr>srh_mvp</vt:lpstr>
      <vt:lpstr>srh_batting</vt:lpstr>
      <vt:lpstr>srh_bowling</vt:lpstr>
      <vt:lpstr>gt</vt:lpstr>
      <vt:lpstr>csk</vt:lpstr>
      <vt:lpstr>gt_mvp</vt:lpstr>
      <vt:lpstr>gt_batting</vt:lpstr>
      <vt:lpstr>gt_bowling</vt:lpstr>
      <vt:lpstr>csk_mvp</vt:lpstr>
      <vt:lpstr>csk_batting</vt:lpstr>
      <vt:lpstr>csk_bowling</vt:lpstr>
      <vt:lpstr>dc</vt:lpstr>
      <vt:lpstr>dc_mvp</vt:lpstr>
      <vt:lpstr>dc_batting</vt:lpstr>
      <vt:lpstr>dc_bowling</vt:lpstr>
      <vt:lpstr>rr</vt:lpstr>
      <vt:lpstr>rr_mvp</vt:lpstr>
      <vt:lpstr>rr_batting</vt:lpstr>
      <vt:lpstr>rr_bowling</vt:lpstr>
      <vt:lpstr>kkr_mvp</vt:lpstr>
      <vt:lpstr>kkr_batting</vt:lpstr>
      <vt:lpstr>kkr_bowling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Prakash</dc:creator>
  <cp:lastModifiedBy>Shashank Prakash</cp:lastModifiedBy>
  <dcterms:created xsi:type="dcterms:W3CDTF">2025-04-18T08:22:27Z</dcterms:created>
  <dcterms:modified xsi:type="dcterms:W3CDTF">2025-05-27T10:05:07Z</dcterms:modified>
</cp:coreProperties>
</file>