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A9666191-3B51-446E-B7C7-449CBC3AFF21}" xr6:coauthVersionLast="45" xr6:coauthVersionMax="45" xr10:uidLastSave="{00000000-0000-0000-0000-000000000000}"/>
  <bookViews>
    <workbookView xWindow="420" yWindow="630" windowWidth="18000" windowHeight="9255" xr2:uid="{C3C2C1FA-070B-4845-B992-F8F721B1F198}"/>
  </bookViews>
  <sheets>
    <sheet name="Week 11" sheetId="6" r:id="rId1"/>
    <sheet name="Week 10" sheetId="5" r:id="rId2"/>
    <sheet name="Week 9" sheetId="3" r:id="rId3"/>
    <sheet name="Week 8" sheetId="2" r:id="rId4"/>
    <sheet name="Week 7" sheetId="1" r:id="rId5"/>
    <sheet name="Probabliti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6" l="1"/>
  <c r="I17" i="6" s="1"/>
  <c r="G17" i="6"/>
  <c r="H17" i="6"/>
  <c r="J17" i="6"/>
  <c r="K17" i="6"/>
  <c r="L17" i="6" a="1"/>
  <c r="L17" i="6" s="1"/>
  <c r="M17" i="6" a="1"/>
  <c r="M17" i="6" s="1"/>
  <c r="N17" i="6" s="1" a="1"/>
  <c r="N17" i="6" s="1"/>
  <c r="O17" i="6" s="1" a="1"/>
  <c r="O17" i="6" s="1"/>
  <c r="F18" i="6"/>
  <c r="I18" i="6" s="1"/>
  <c r="G18" i="6"/>
  <c r="H18" i="6"/>
  <c r="J18" i="6"/>
  <c r="N18" i="6" s="1" a="1"/>
  <c r="N18" i="6" s="1"/>
  <c r="K18" i="6"/>
  <c r="L18" i="6" a="1"/>
  <c r="L18" i="6" s="1"/>
  <c r="M18" i="6" a="1"/>
  <c r="M18" i="6"/>
  <c r="M16" i="6" a="1"/>
  <c r="M16" i="6" s="1"/>
  <c r="L16" i="6" a="1"/>
  <c r="L16" i="6" s="1"/>
  <c r="K16" i="6"/>
  <c r="J16" i="6"/>
  <c r="I16" i="6"/>
  <c r="H16" i="6"/>
  <c r="G16" i="6"/>
  <c r="F16" i="6"/>
  <c r="M15" i="6" a="1"/>
  <c r="M15" i="6" s="1"/>
  <c r="L15" i="6" a="1"/>
  <c r="L15" i="6" s="1"/>
  <c r="K15" i="6"/>
  <c r="J15" i="6"/>
  <c r="N15" i="6" s="1" a="1"/>
  <c r="N15" i="6" s="1"/>
  <c r="O15" i="6" s="1" a="1"/>
  <c r="O15" i="6" s="1"/>
  <c r="H15" i="6"/>
  <c r="G15" i="6"/>
  <c r="F15" i="6"/>
  <c r="I15" i="6" s="1"/>
  <c r="M14" i="6" a="1"/>
  <c r="M14" i="6" s="1"/>
  <c r="N14" i="6" s="1" a="1"/>
  <c r="N14" i="6" s="1"/>
  <c r="O14" i="6" s="1" a="1"/>
  <c r="O14" i="6" s="1"/>
  <c r="L14" i="6" a="1"/>
  <c r="L14" i="6" s="1"/>
  <c r="K14" i="6"/>
  <c r="J14" i="6"/>
  <c r="I14" i="6"/>
  <c r="H14" i="6"/>
  <c r="G14" i="6"/>
  <c r="F14" i="6"/>
  <c r="M13" i="6" a="1"/>
  <c r="M13" i="6" s="1"/>
  <c r="L13" i="6" a="1"/>
  <c r="L13" i="6" s="1"/>
  <c r="K13" i="6"/>
  <c r="J13" i="6"/>
  <c r="H13" i="6"/>
  <c r="G13" i="6"/>
  <c r="F13" i="6"/>
  <c r="I13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N8" i="6" s="1" a="1"/>
  <c r="N8" i="6" s="1"/>
  <c r="O8" i="6" s="1" a="1"/>
  <c r="O8" i="6" s="1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N6" i="6" s="1" a="1"/>
  <c r="N6" i="6" s="1"/>
  <c r="O6" i="6" s="1" a="1"/>
  <c r="O6" i="6" s="1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/>
  <c r="L3" i="6" a="1"/>
  <c r="K3" i="6"/>
  <c r="J3" i="6"/>
  <c r="N3" i="6" s="1" a="1"/>
  <c r="N3" i="6" s="1"/>
  <c r="O3" i="6" s="1" a="1"/>
  <c r="O3" i="6" s="1"/>
  <c r="I3" i="6"/>
  <c r="H3" i="6"/>
  <c r="G3" i="6"/>
  <c r="F3" i="6"/>
  <c r="O18" i="6" l="1" a="1"/>
  <c r="O18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3" i="6" a="1"/>
  <c r="N13" i="6" s="1"/>
  <c r="O13" i="6" s="1" a="1"/>
  <c r="O13" i="6" s="1"/>
  <c r="S3" i="6"/>
  <c r="N16" i="6" a="1"/>
  <c r="N16" i="6" s="1"/>
  <c r="O16" i="6" s="1" a="1"/>
  <c r="O16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<sst xmlns="http://schemas.openxmlformats.org/spreadsheetml/2006/main" count="291" uniqueCount="63">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</sst>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abSelected="1" topLeftCell="A2" workbookViewId="0">
      <selection activeCell="E13" sqref="E13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9.140625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461.99999999999994</v>
      </c>
      <c r="T2" cm="1">
        <f t="array" ref="T2">COMBIN(SUMPRODUCT((TRIM(O3:O19)&lt;&gt;"")*1),5)</f>
        <v>126</v>
      </c>
      <c r="W2" t="s">
        <v>41</v>
      </c>
    </row>
    <row r="3" spans="2:23" x14ac:dyDescent="0.25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6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792</v>
      </c>
      <c r="T3" cm="1">
        <f t="array" ref="T3">COMBIN(SUMPRODUCT((TRIM(O4:O19)&lt;&gt;"")*1),5)</f>
        <v>126</v>
      </c>
      <c r="W3" t="s">
        <v>42</v>
      </c>
    </row>
    <row r="4" spans="2:23" x14ac:dyDescent="0.25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25">
      <c r="B5" t="s">
        <v>3</v>
      </c>
      <c r="C5" t="s">
        <v>10</v>
      </c>
      <c r="D5">
        <v>6</v>
      </c>
      <c r="E5">
        <v>-3</v>
      </c>
      <c r="F5">
        <f t="shared" ref="F5:F16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25">
      <c r="B6" t="s">
        <v>20</v>
      </c>
      <c r="C6" t="s">
        <v>17</v>
      </c>
      <c r="D6">
        <v>-5.5</v>
      </c>
      <c r="E6">
        <v>-6</v>
      </c>
      <c r="F6">
        <f t="shared" si="3"/>
        <v>6</v>
      </c>
      <c r="G6">
        <f t="shared" si="0"/>
        <v>5.5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0.5</v>
      </c>
      <c r="M6" cm="1">
        <f t="array" ref="M6">_xlfn.IFS(E6=D6,"No MOV",E6&lt;0,IF(E6&lt;D6,(D6-E6),(D6-E6)),E6&gt;0,IF(E6&lt;D6,(E6-D6),(E6-D6)))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25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25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25">
      <c r="B9" t="s">
        <v>9</v>
      </c>
      <c r="C9" t="s">
        <v>19</v>
      </c>
      <c r="D9">
        <v>6.5</v>
      </c>
      <c r="E9">
        <v>6</v>
      </c>
      <c r="F9">
        <f t="shared" si="3"/>
        <v>-6</v>
      </c>
      <c r="G9">
        <f t="shared" si="0"/>
        <v>-6.5</v>
      </c>
      <c r="H9" t="e">
        <f>IF(D9&lt;0,IF(D9&lt;-7.5,#REF!,FALSE),IF(AND(D9&gt;3.5,D9&lt;7),#REF!,FALSE))</f>
        <v>#REF!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Browns -0.5</v>
      </c>
      <c r="M9" cm="1">
        <f t="array" ref="M9">_xlfn.IFS(E9=D9,"No MOV",E9&lt;0,IF(E9&lt;D9,(D9-E9),(D9-E9)),E9&gt;0,IF(E9&lt;D9,(E9-D9),(E9-D9)))</f>
        <v>-0.5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25">
      <c r="B10" t="s">
        <v>48</v>
      </c>
      <c r="C10" t="s">
        <v>18</v>
      </c>
      <c r="D10">
        <v>7</v>
      </c>
      <c r="E10">
        <v>7</v>
      </c>
      <c r="F10">
        <f t="shared" si="3"/>
        <v>-7</v>
      </c>
      <c r="G10">
        <f t="shared" si="0"/>
        <v>-7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str">
        <f t="shared" si="1"/>
        <v>Jets</v>
      </c>
      <c r="K10" t="str">
        <f t="shared" si="2"/>
        <v>Jets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Jets</v>
      </c>
    </row>
    <row r="11" spans="2:23" x14ac:dyDescent="0.25">
      <c r="B11" t="s">
        <v>29</v>
      </c>
      <c r="C11" t="s">
        <v>25</v>
      </c>
      <c r="D11">
        <v>2.5</v>
      </c>
      <c r="E11">
        <v>0</v>
      </c>
      <c r="F11">
        <f t="shared" si="3"/>
        <v>0</v>
      </c>
      <c r="G11">
        <f t="shared" si="0"/>
        <v>-2.5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2.5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25">
      <c r="B12" t="s">
        <v>6</v>
      </c>
      <c r="C12" t="s">
        <v>46</v>
      </c>
      <c r="D12">
        <v>-3.5</v>
      </c>
      <c r="E12">
        <v>-3.5</v>
      </c>
      <c r="F12">
        <f t="shared" si="3"/>
        <v>3.5</v>
      </c>
      <c r="G12">
        <f t="shared" si="0"/>
        <v>3.5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str">
        <f t="shared" si="2"/>
        <v>Panthers</v>
      </c>
      <c r="L12" t="str" cm="1">
        <f t="array" ref="L12">_xlfn.IFS(E12=D12,"No MOV",E12&lt;=0,IF(E12&lt;D12,B12&amp;" "&amp;(D12-E12),C12&amp;" "&amp;(D12-E12)),E12&gt;0,IF(E12&lt;D12,B12&amp;" "&amp;(E12-D12),C12&amp;" "&amp;(E12-D12)))</f>
        <v>No MOV</v>
      </c>
      <c r="M12" t="str" cm="1">
        <f t="array" ref="M12">_xlfn.IFS(E12=D12,"No MOV",E12&lt;0,IF(E12&lt;D12,(D12-E12),(D12-E12)),E12&gt;0,IF(E12&lt;D12,(E12-D12),(E12-D12)))</f>
        <v>No MOV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25">
      <c r="B13" t="s">
        <v>47</v>
      </c>
      <c r="C13" t="s">
        <v>13</v>
      </c>
      <c r="D13">
        <v>-4</v>
      </c>
      <c r="E13">
        <v>-2.5</v>
      </c>
      <c r="F13">
        <f t="shared" si="3"/>
        <v>2.5</v>
      </c>
      <c r="G13">
        <f t="shared" si="0"/>
        <v>4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str">
        <f t="shared" si="2"/>
        <v>Ravens</v>
      </c>
      <c r="L13" t="str" cm="1">
        <f t="array" ref="L13">_xlfn.IFS(E13=D13,"No MOV",E13&lt;=0,IF(E13&lt;D13,B13&amp;" "&amp;(D13-E13),C13&amp;" "&amp;(D13-E13)),E13&gt;0,IF(E13&lt;D13,B13&amp;" "&amp;(E13-D13),C13&amp;" "&amp;(E13-D13)))</f>
        <v>Steelers -1.5</v>
      </c>
      <c r="M13" cm="1">
        <f t="array" ref="M13">_xlfn.IFS(E13=D13,"No MOV",E13&lt;0,IF(E13&lt;D13,(D13-E13),(D13-E13)),E13&gt;0,IF(E13&lt;D13,(E13-D13),(E13-D13)))</f>
        <v>-1.5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25">
      <c r="B14" t="s">
        <v>5</v>
      </c>
      <c r="C14" t="s">
        <v>23</v>
      </c>
      <c r="D14">
        <v>6</v>
      </c>
      <c r="E14">
        <v>5.5</v>
      </c>
      <c r="F14">
        <f t="shared" si="3"/>
        <v>-5.5</v>
      </c>
      <c r="G14">
        <f t="shared" si="0"/>
        <v>-6</v>
      </c>
      <c r="H14" t="str">
        <f t="shared" si="4"/>
        <v>Broncos</v>
      </c>
      <c r="I14" t="b">
        <f t="shared" si="5"/>
        <v>0</v>
      </c>
      <c r="J14" t="str">
        <f t="shared" si="1"/>
        <v>Broncos</v>
      </c>
      <c r="K14" t="str">
        <f t="shared" si="2"/>
        <v>Broncos</v>
      </c>
      <c r="L14" t="str" cm="1">
        <f t="array" ref="L14">_xlfn.IFS(E14=D14,"No MOV",E14&lt;=0,IF(E14&lt;D14,B14&amp;" "&amp;(D14-E14),C14&amp;" "&amp;(D14-E14)),E14&gt;0,IF(E14&lt;D14,B14&amp;" "&amp;(E14-D14),C14&amp;" "&amp;(E14-D14)))</f>
        <v>Saints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Broncos</v>
      </c>
    </row>
    <row r="15" spans="2:23" x14ac:dyDescent="0.25">
      <c r="B15" t="s">
        <v>24</v>
      </c>
      <c r="C15" t="s">
        <v>27</v>
      </c>
      <c r="D15">
        <v>-6.5</v>
      </c>
      <c r="E15">
        <v>-7</v>
      </c>
      <c r="F15">
        <f t="shared" si="3"/>
        <v>7</v>
      </c>
      <c r="G15">
        <f t="shared" si="0"/>
        <v>6.5</v>
      </c>
      <c r="H15" t="b">
        <f t="shared" si="4"/>
        <v>0</v>
      </c>
      <c r="I15" t="b">
        <f t="shared" si="5"/>
        <v>0</v>
      </c>
      <c r="J15" t="str">
        <f t="shared" si="1"/>
        <v>49ers</v>
      </c>
      <c r="K15" t="str">
        <f t="shared" si="2"/>
        <v>49ers</v>
      </c>
      <c r="L15" t="str" cm="1">
        <f t="array" ref="L15">_xlfn.IFS(E15=D15,"No MOV",E15&lt;=0,IF(E15&lt;D15,B15&amp;" "&amp;(D15-E15),C15&amp;" "&amp;(D15-E15)),E15&gt;0,IF(E15&lt;D15,B15&amp;" "&amp;(E15-D15),C15&amp;" "&amp;(E15-D15)))</f>
        <v>49ers 0.5</v>
      </c>
      <c r="M15" cm="1">
        <f t="array" ref="M15">_xlfn.IFS(E15=D15,"No MOV",E15&lt;0,IF(E15&lt;D15,(D15-E15),(D15-E15)),E15&gt;0,IF(E15&lt;D15,(E15-D15),(E15-D15)))</f>
        <v>0.5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49ers</v>
      </c>
    </row>
    <row r="16" spans="2:23" x14ac:dyDescent="0.25">
      <c r="B16" t="s">
        <v>22</v>
      </c>
      <c r="C16" t="s">
        <v>33</v>
      </c>
      <c r="D16">
        <v>3.5</v>
      </c>
      <c r="E16">
        <v>3</v>
      </c>
      <c r="F16">
        <f t="shared" si="3"/>
        <v>-3</v>
      </c>
      <c r="G16">
        <f t="shared" si="0"/>
        <v>-3.5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Buccaneers</v>
      </c>
      <c r="L16" t="str" cm="1">
        <f t="array" ref="L16">_xlfn.IFS(E16=D16,"No MOV",E16&lt;=0,IF(E16&lt;D16,B16&amp;" "&amp;(D16-E16),C16&amp;" "&amp;(D16-E16)),E16&gt;0,IF(E16&lt;D16,B16&amp;" "&amp;(E16-D16),C16&amp;" "&amp;(E16-D16)))</f>
        <v>Chiefs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15" x14ac:dyDescent="0.25">
      <c r="B17" t="s">
        <v>26</v>
      </c>
      <c r="C17" t="s">
        <v>7</v>
      </c>
      <c r="D17">
        <v>-8.5</v>
      </c>
      <c r="E17">
        <v>-7.5</v>
      </c>
      <c r="F17">
        <f t="shared" ref="F17:F18" si="6">E17*-1</f>
        <v>7.5</v>
      </c>
      <c r="G17">
        <f t="shared" ref="G17:G18" si="7">D17*-1</f>
        <v>8.5</v>
      </c>
      <c r="H17" t="str">
        <f t="shared" ref="H17:H18" si="8">IF(D17&lt;0,IF(D17&lt;-7.5,C17,FALSE),IF(AND(D17&gt;3.5,D17&lt;7),C17,FALSE))</f>
        <v>Packers</v>
      </c>
      <c r="I17" t="b">
        <f t="shared" ref="I17:I18" si="9">IF(F17&lt;0,IF(F17&lt;-7.5,B17,FALSE),IF(AND(F17&gt;3.5,F17&lt;7),B17,FALSE))</f>
        <v>0</v>
      </c>
      <c r="J17" t="str">
        <f t="shared" ref="J17:J18" si="10">IF(E17&lt;0,IF(E17&lt;=-7.5,C17,IF(AND(ABS(E17)&gt;=3.5,ABS(E17)&lt;=7),B17,FALSE)),IF(AND(E17&gt;=3.5,E17&lt;=7),C17,IF(E17&gt;=7.5,B17,FALSE)))</f>
        <v>Packers</v>
      </c>
      <c r="K17" t="str">
        <f t="shared" ref="K17:K18" si="11">IF(D17&lt;0,IF(D17&lt;=-7.5,C17,IF(AND(ABS(D17)&gt;=3.5,ABS(D17)&lt;=7),B17,FALSE)),IF(AND(D17&gt;=3.5,D17&lt;=7),C17,IF(D17&gt;=7.5,B17,FALSE)))</f>
        <v>Packers</v>
      </c>
      <c r="L17" t="str" cm="1">
        <f t="array" ref="L17">_xlfn.IFS(E17=D17,"No MOV",E17&lt;=0,IF(E17&lt;D17,B17&amp;" "&amp;(D17-E17),C17&amp;" "&amp;(D17-E17)),E17&gt;0,IF(E17&lt;D17,B17&amp;" "&amp;(E17-D17),C17&amp;" "&amp;(E17-D17)))</f>
        <v>Packers -1</v>
      </c>
      <c r="M17" cm="1">
        <f t="array" ref="M17">_xlfn.IFS(E17=D17,"No MOV",E17&lt;0,IF(E17&lt;D17,(D17-E17),(D17-E17)),E17&gt;0,IF(E17&lt;D17,(E17-D17),(E17-D17)))</f>
        <v>-1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>Packers</v>
      </c>
    </row>
    <row r="18" spans="2:15" x14ac:dyDescent="0.25">
      <c r="B18" t="s">
        <v>28</v>
      </c>
      <c r="C18" t="s">
        <v>2</v>
      </c>
      <c r="D18">
        <v>5</v>
      </c>
      <c r="E18">
        <v>3</v>
      </c>
      <c r="F18">
        <f t="shared" si="6"/>
        <v>-3</v>
      </c>
      <c r="G18">
        <f t="shared" si="7"/>
        <v>-5</v>
      </c>
      <c r="H18" t="str">
        <f t="shared" si="8"/>
        <v>Eagles</v>
      </c>
      <c r="I18" t="b">
        <f t="shared" si="9"/>
        <v>0</v>
      </c>
      <c r="J18" t="b">
        <f t="shared" si="10"/>
        <v>0</v>
      </c>
      <c r="K18" t="str">
        <f t="shared" si="11"/>
        <v>Eagles</v>
      </c>
      <c r="L18" t="str" cm="1">
        <f t="array" ref="L18">_xlfn.IFS(E18=D18,"No MOV",E18&lt;=0,IF(E18&lt;D18,B18&amp;" "&amp;(D18-E18),C18&amp;" "&amp;(D18-E18)),E18&gt;0,IF(E18&lt;D18,B18&amp;" "&amp;(E18-D18),C18&amp;" "&amp;(E18-D18)))</f>
        <v>Seahawks -2</v>
      </c>
      <c r="M18" cm="1">
        <f t="array" ref="M18">_xlfn.IFS(E18=D18,"No MOV",E18&lt;0,IF(E18&lt;D18,(D18-E18),(D18-E18)),E18&gt;0,IF(E18&lt;D18,(E18-D18),(E18-D18)))</f>
        <v>-2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2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5" priority="6" operator="notEqual">
      <formula>FALSE</formula>
    </cfRule>
  </conditionalFormatting>
  <conditionalFormatting sqref="K3:K13 K15:K19">
    <cfRule type="cellIs" dxfId="4" priority="5" operator="notEqual">
      <formula>FALSE</formula>
    </cfRule>
  </conditionalFormatting>
  <conditionalFormatting sqref="O3:O13 O15:O19">
    <cfRule type="cellIs" dxfId="3" priority="4" operator="notEqual">
      <formula>""</formula>
    </cfRule>
  </conditionalFormatting>
  <conditionalFormatting sqref="J14">
    <cfRule type="cellIs" dxfId="2" priority="3" operator="notEqual">
      <formula>FALSE</formula>
    </cfRule>
  </conditionalFormatting>
  <conditionalFormatting sqref="K14">
    <cfRule type="cellIs" dxfId="1" priority="2" operator="notEqual">
      <formula>FALSE</formula>
    </cfRule>
  </conditionalFormatting>
  <conditionalFormatting sqref="O14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9.140625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2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25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25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25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25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25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25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25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25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25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25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25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20" priority="6" operator="notEqual">
      <formula>FALSE</formula>
    </cfRule>
  </conditionalFormatting>
  <conditionalFormatting sqref="K3:K13 K15:K19">
    <cfRule type="cellIs" dxfId="19" priority="5" operator="notEqual">
      <formula>FALSE</formula>
    </cfRule>
  </conditionalFormatting>
  <conditionalFormatting sqref="O3:O13 O15:O19">
    <cfRule type="cellIs" dxfId="18" priority="4" operator="notEqual">
      <formula>""</formula>
    </cfRule>
  </conditionalFormatting>
  <conditionalFormatting sqref="J14">
    <cfRule type="cellIs" dxfId="17" priority="3" operator="notEqual">
      <formula>FALSE</formula>
    </cfRule>
  </conditionalFormatting>
  <conditionalFormatting sqref="K14">
    <cfRule type="cellIs" dxfId="16" priority="2" operator="notEqual">
      <formula>FALSE</formula>
    </cfRule>
  </conditionalFormatting>
  <conditionalFormatting sqref="O14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9.140625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2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2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2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2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2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2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2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2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2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2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2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2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2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2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14" priority="3" operator="notEqual">
      <formula>FALSE</formula>
    </cfRule>
  </conditionalFormatting>
  <conditionalFormatting sqref="K3:K16">
    <cfRule type="cellIs" dxfId="13" priority="2" operator="notEqual">
      <formula>FALSE</formula>
    </cfRule>
  </conditionalFormatting>
  <conditionalFormatting sqref="O3:O16">
    <cfRule type="cellIs" dxfId="12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5" x14ac:dyDescent="0.25"/>
  <cols>
    <col min="6" max="9" width="9.28515625" hidden="1" customWidth="1"/>
    <col min="12" max="12" width="12.28515625" bestFit="1" customWidth="1"/>
    <col min="13" max="14" width="0" hidden="1" customWidth="1"/>
    <col min="16" max="16" width="3.28515625" customWidth="1"/>
    <col min="17" max="17" width="2.28515625" customWidth="1"/>
    <col min="21" max="22" width="2.57031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2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2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2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2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2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2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2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2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2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2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2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2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11" priority="3" operator="notEqual">
      <formula>FALSE</formula>
    </cfRule>
  </conditionalFormatting>
  <conditionalFormatting sqref="K3:K16">
    <cfRule type="cellIs" dxfId="10" priority="2" operator="notEqual">
      <formula>FALSE</formula>
    </cfRule>
  </conditionalFormatting>
  <conditionalFormatting sqref="O3:O16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5" x14ac:dyDescent="0.25"/>
  <cols>
    <col min="4" max="4" width="4.85546875" bestFit="1" customWidth="1"/>
    <col min="5" max="5" width="6.140625" bestFit="1" customWidth="1"/>
    <col min="6" max="6" width="4.85546875" customWidth="1"/>
    <col min="7" max="7" width="6.140625" customWidth="1"/>
    <col min="8" max="9" width="9.28515625" customWidth="1"/>
    <col min="12" max="12" width="13.85546875" bestFit="1" customWidth="1"/>
    <col min="13" max="13" width="8.85546875" hidden="1" customWidth="1"/>
    <col min="14" max="14" width="8.7109375" hidden="1" customWidth="1"/>
    <col min="16" max="17" width="3.140625" customWidth="1"/>
  </cols>
  <sheetData>
    <row r="1" spans="2:23" x14ac:dyDescent="0.2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2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2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2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2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2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2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2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2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2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2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2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2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2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2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2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5" x14ac:dyDescent="0.25"/>
  <cols>
    <col min="2" max="2" width="17.85546875" bestFit="1" customWidth="1"/>
    <col min="3" max="3" width="14.140625" bestFit="1" customWidth="1"/>
    <col min="4" max="5" width="9.5703125" bestFit="1" customWidth="1"/>
    <col min="12" max="12" width="8.42578125" customWidth="1"/>
    <col min="14" max="14" width="12.7109375" bestFit="1" customWidth="1"/>
  </cols>
  <sheetData>
    <row r="1" spans="2:14" x14ac:dyDescent="0.25">
      <c r="C1" t="s">
        <v>53</v>
      </c>
      <c r="D1" t="s">
        <v>50</v>
      </c>
      <c r="E1" t="s">
        <v>51</v>
      </c>
      <c r="F1" t="s">
        <v>52</v>
      </c>
    </row>
    <row r="2" spans="2:14" x14ac:dyDescent="0.2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2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2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2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2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2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2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25">
      <c r="I9" t="s">
        <v>58</v>
      </c>
      <c r="J9">
        <v>1</v>
      </c>
      <c r="K9">
        <v>-2</v>
      </c>
    </row>
    <row r="10" spans="2:14" x14ac:dyDescent="0.2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2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25">
      <c r="J13" t="s">
        <v>54</v>
      </c>
      <c r="K13" t="s">
        <v>60</v>
      </c>
    </row>
    <row r="14" spans="2:14" x14ac:dyDescent="0.25">
      <c r="I14" t="s">
        <v>58</v>
      </c>
      <c r="J14">
        <v>1</v>
      </c>
      <c r="K14">
        <v>-2</v>
      </c>
    </row>
    <row r="15" spans="2:14" x14ac:dyDescent="0.2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2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25">
      <c r="J18" t="s">
        <v>54</v>
      </c>
      <c r="K18" t="s">
        <v>60</v>
      </c>
    </row>
    <row r="19" spans="9:14" x14ac:dyDescent="0.25">
      <c r="I19" t="s">
        <v>58</v>
      </c>
      <c r="J19">
        <v>34</v>
      </c>
      <c r="K19">
        <v>-1</v>
      </c>
    </row>
    <row r="20" spans="9:14" x14ac:dyDescent="0.2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2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11</vt:lpstr>
      <vt:lpstr>Week 10</vt:lpstr>
      <vt:lpstr>Week 9</vt:lpstr>
      <vt:lpstr>Week 8</vt:lpstr>
      <vt:lpstr>Week 7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Hedges, Andrew</cp:lastModifiedBy>
  <dcterms:created xsi:type="dcterms:W3CDTF">2020-10-23T00:36:58Z</dcterms:created>
  <dcterms:modified xsi:type="dcterms:W3CDTF">2020-11-25T22:51:48Z</dcterms:modified>
</cp:coreProperties>
</file>