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80" windowWidth="19395" windowHeight="9120" firstSheet="53" activeTab="59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66" l="1"/>
  <c r="AC34" i="66"/>
  <c r="AC33" i="66"/>
  <c r="E32" i="66"/>
  <c r="D18" i="66"/>
  <c r="B2" i="66"/>
  <c r="R11" i="65"/>
  <c r="P11" i="65"/>
  <c r="K11" i="65"/>
  <c r="H11" i="65"/>
  <c r="G11" i="65"/>
  <c r="D11" i="65"/>
  <c r="R15" i="65"/>
  <c r="P15" i="65"/>
  <c r="K15" i="65"/>
  <c r="H15" i="65"/>
  <c r="G15" i="65"/>
  <c r="D15" i="65"/>
  <c r="R42" i="65"/>
  <c r="P42" i="65"/>
  <c r="K42" i="65"/>
  <c r="H42" i="65"/>
  <c r="G42" i="65"/>
  <c r="D42" i="65"/>
  <c r="R78" i="65"/>
  <c r="P78" i="65"/>
  <c r="K78" i="65"/>
  <c r="H78" i="65"/>
  <c r="G78" i="65"/>
  <c r="D78" i="65"/>
  <c r="R84" i="65"/>
  <c r="P84" i="65"/>
  <c r="K84" i="65"/>
  <c r="J84" i="65"/>
  <c r="I84" i="65"/>
  <c r="H84" i="65"/>
  <c r="G84" i="65"/>
  <c r="D84" i="65"/>
  <c r="R144" i="65"/>
  <c r="P144" i="65"/>
  <c r="K144" i="65"/>
  <c r="H144" i="65"/>
  <c r="G144" i="65"/>
  <c r="D144" i="65"/>
  <c r="G5" i="66"/>
  <c r="I6" i="66"/>
  <c r="K3" i="66"/>
  <c r="K5" i="66"/>
  <c r="G3" i="66"/>
  <c r="AB36" i="66"/>
  <c r="G7" i="66"/>
  <c r="I4" i="66"/>
  <c r="AC35" i="64" l="1"/>
  <c r="AC34" i="64"/>
  <c r="AC33" i="64"/>
  <c r="E32" i="64"/>
  <c r="D18" i="64"/>
  <c r="B2" i="64"/>
  <c r="R11" i="63"/>
  <c r="P11" i="63"/>
  <c r="K11" i="63"/>
  <c r="H11" i="63"/>
  <c r="G11" i="63"/>
  <c r="D11" i="63"/>
  <c r="R15" i="63"/>
  <c r="P15" i="63"/>
  <c r="K15" i="63"/>
  <c r="H15" i="63"/>
  <c r="G15" i="63"/>
  <c r="D15" i="63"/>
  <c r="R42" i="63"/>
  <c r="P42" i="63"/>
  <c r="K42" i="63"/>
  <c r="H42" i="63"/>
  <c r="G42" i="63"/>
  <c r="D42" i="63"/>
  <c r="R78" i="63"/>
  <c r="P78" i="63"/>
  <c r="K78" i="63"/>
  <c r="H78" i="63"/>
  <c r="G78" i="63"/>
  <c r="D78" i="63"/>
  <c r="R84" i="63"/>
  <c r="P84" i="63"/>
  <c r="K84" i="63"/>
  <c r="J84" i="63"/>
  <c r="I84" i="63"/>
  <c r="H84" i="63"/>
  <c r="G84" i="63"/>
  <c r="D84" i="63"/>
  <c r="R144" i="63"/>
  <c r="P144" i="63"/>
  <c r="K144" i="63"/>
  <c r="H144" i="63"/>
  <c r="G144" i="63"/>
  <c r="D144" i="63"/>
  <c r="K7" i="66"/>
  <c r="J22" i="66"/>
  <c r="P32" i="66"/>
  <c r="V33" i="66"/>
  <c r="K35" i="66"/>
  <c r="Q36" i="66"/>
  <c r="F6" i="66"/>
  <c r="E21" i="66"/>
  <c r="U21" i="66"/>
  <c r="K22" i="66"/>
  <c r="AA22" i="66"/>
  <c r="U32" i="66"/>
  <c r="K33" i="66"/>
  <c r="AA33" i="66"/>
  <c r="Q34" i="66"/>
  <c r="L35" i="66"/>
  <c r="AB35" i="66"/>
  <c r="R36" i="66"/>
  <c r="G6" i="66"/>
  <c r="N21" i="66"/>
  <c r="H22" i="66"/>
  <c r="X22" i="66"/>
  <c r="N32" i="66"/>
  <c r="H33" i="66"/>
  <c r="X33" i="66"/>
  <c r="N34" i="66"/>
  <c r="E35" i="66"/>
  <c r="U35" i="66"/>
  <c r="O36" i="66"/>
  <c r="I8" i="66"/>
  <c r="F22" i="66"/>
  <c r="T32" i="66"/>
  <c r="Z33" i="66"/>
  <c r="G35" i="66"/>
  <c r="M36" i="66"/>
  <c r="J6" i="66"/>
  <c r="K6" i="66"/>
  <c r="J3" i="66"/>
  <c r="H6" i="66"/>
  <c r="G21" i="66"/>
  <c r="W21" i="66"/>
  <c r="M22" i="66"/>
  <c r="AC22" i="66"/>
  <c r="S32" i="66"/>
  <c r="I33" i="66"/>
  <c r="Y33" i="66"/>
  <c r="S34" i="66"/>
  <c r="J35" i="66"/>
  <c r="Z35" i="66"/>
  <c r="T36" i="66"/>
  <c r="L21" i="66"/>
  <c r="R22" i="66"/>
  <c r="X32" i="66"/>
  <c r="L34" i="66"/>
  <c r="S35" i="66"/>
  <c r="U36" i="66"/>
  <c r="H7" i="66"/>
  <c r="I21" i="66"/>
  <c r="Y21" i="66"/>
  <c r="O22" i="66"/>
  <c r="I32" i="66"/>
  <c r="Y32" i="66"/>
  <c r="O33" i="66"/>
  <c r="E34" i="66"/>
  <c r="U34" i="66"/>
  <c r="P35" i="66"/>
  <c r="F36" i="66"/>
  <c r="V36" i="66"/>
  <c r="I7" i="66"/>
  <c r="R21" i="66"/>
  <c r="L22" i="66"/>
  <c r="AB22" i="66"/>
  <c r="R32" i="66"/>
  <c r="L33" i="66"/>
  <c r="AB33" i="66"/>
  <c r="R34" i="66"/>
  <c r="I35" i="66"/>
  <c r="Y35" i="66"/>
  <c r="S36" i="66"/>
  <c r="H21" i="66"/>
  <c r="N22" i="66"/>
  <c r="AB32" i="66"/>
  <c r="H34" i="66"/>
  <c r="O35" i="66"/>
  <c r="Y36" i="66"/>
  <c r="I3" i="66"/>
  <c r="G8" i="66"/>
  <c r="H4" i="66"/>
  <c r="F7" i="66"/>
  <c r="K21" i="66"/>
  <c r="AA21" i="66"/>
  <c r="Q22" i="66"/>
  <c r="G32" i="66"/>
  <c r="W32" i="66"/>
  <c r="M33" i="66"/>
  <c r="G34" i="66"/>
  <c r="W34" i="66"/>
  <c r="N35" i="66"/>
  <c r="H36" i="66"/>
  <c r="X36" i="66"/>
  <c r="T21" i="66"/>
  <c r="Z22" i="66"/>
  <c r="F33" i="66"/>
  <c r="T34" i="66"/>
  <c r="AA35" i="66"/>
  <c r="H3" i="66"/>
  <c r="F8" i="66"/>
  <c r="M21" i="66"/>
  <c r="AC21" i="66"/>
  <c r="S22" i="66"/>
  <c r="M32" i="66"/>
  <c r="AC32" i="66"/>
  <c r="S33" i="66"/>
  <c r="I34" i="66"/>
  <c r="Y34" i="66"/>
  <c r="T35" i="66"/>
  <c r="J36" i="66"/>
  <c r="Z36" i="66"/>
  <c r="K8" i="66"/>
  <c r="V21" i="66"/>
  <c r="P22" i="66"/>
  <c r="F32" i="66"/>
  <c r="V32" i="66"/>
  <c r="P33" i="66"/>
  <c r="F34" i="66"/>
  <c r="V34" i="66"/>
  <c r="M35" i="66"/>
  <c r="G36" i="66"/>
  <c r="W36" i="66"/>
  <c r="P21" i="66"/>
  <c r="V22" i="66"/>
  <c r="J33" i="66"/>
  <c r="P34" i="66"/>
  <c r="W35" i="66"/>
  <c r="F4" i="66"/>
  <c r="G4" i="66"/>
  <c r="F21" i="66"/>
  <c r="F5" i="66"/>
  <c r="J7" i="66"/>
  <c r="O21" i="66"/>
  <c r="E22" i="66"/>
  <c r="U22" i="66"/>
  <c r="K32" i="66"/>
  <c r="AA32" i="66"/>
  <c r="Q33" i="66"/>
  <c r="K34" i="66"/>
  <c r="AA34" i="66"/>
  <c r="R35" i="66"/>
  <c r="L36" i="66"/>
  <c r="AB21" i="66"/>
  <c r="H32" i="66"/>
  <c r="N33" i="66"/>
  <c r="AB34" i="66"/>
  <c r="I36" i="66"/>
  <c r="J4" i="66"/>
  <c r="J8" i="66"/>
  <c r="Q21" i="66"/>
  <c r="G22" i="66"/>
  <c r="W22" i="66"/>
  <c r="Q32" i="66"/>
  <c r="G33" i="66"/>
  <c r="W33" i="66"/>
  <c r="M34" i="66"/>
  <c r="H35" i="66"/>
  <c r="X35" i="66"/>
  <c r="N36" i="66"/>
  <c r="K4" i="66"/>
  <c r="J21" i="66"/>
  <c r="Z21" i="66"/>
  <c r="T22" i="66"/>
  <c r="J32" i="66"/>
  <c r="Z32" i="66"/>
  <c r="T33" i="66"/>
  <c r="J34" i="66"/>
  <c r="Z34" i="66"/>
  <c r="Q35" i="66"/>
  <c r="K36" i="66"/>
  <c r="AA36" i="66"/>
  <c r="X21" i="66"/>
  <c r="L32" i="66"/>
  <c r="R33" i="66"/>
  <c r="X34" i="66"/>
  <c r="E36" i="66"/>
  <c r="H5" i="66"/>
  <c r="I5" i="66"/>
  <c r="F3" i="66"/>
  <c r="J5" i="66"/>
  <c r="H8" i="66"/>
  <c r="S21" i="66"/>
  <c r="I22" i="66"/>
  <c r="Y22" i="66"/>
  <c r="O32" i="66"/>
  <c r="E33" i="66"/>
  <c r="U33" i="66"/>
  <c r="O34" i="66"/>
  <c r="F35" i="66"/>
  <c r="V35" i="66"/>
  <c r="P36" i="66"/>
  <c r="AB36" i="64"/>
  <c r="C21" i="66" l="1"/>
  <c r="C34" i="66"/>
  <c r="C32" i="66"/>
  <c r="C33" i="66"/>
  <c r="C36" i="66"/>
  <c r="C22" i="66"/>
  <c r="AC35" i="62"/>
  <c r="AC34" i="62"/>
  <c r="AC33" i="62"/>
  <c r="E32" i="62"/>
  <c r="D18" i="62"/>
  <c r="B2" i="62"/>
  <c r="R11" i="61"/>
  <c r="P11" i="61"/>
  <c r="K11" i="61"/>
  <c r="H11" i="61"/>
  <c r="G11" i="61"/>
  <c r="D11" i="61"/>
  <c r="R15" i="61"/>
  <c r="P15" i="61"/>
  <c r="K15" i="61"/>
  <c r="H15" i="61"/>
  <c r="G15" i="61"/>
  <c r="D15" i="61"/>
  <c r="R42" i="61"/>
  <c r="P42" i="61"/>
  <c r="K42" i="61"/>
  <c r="H42" i="61"/>
  <c r="G42" i="61"/>
  <c r="D42" i="61"/>
  <c r="R78" i="61"/>
  <c r="P78" i="61"/>
  <c r="K78" i="61"/>
  <c r="H78" i="61"/>
  <c r="G78" i="61"/>
  <c r="D78" i="61"/>
  <c r="R84" i="61"/>
  <c r="P84" i="61"/>
  <c r="K84" i="61"/>
  <c r="J84" i="61"/>
  <c r="I84" i="61"/>
  <c r="H84" i="61"/>
  <c r="G84" i="61"/>
  <c r="D84" i="61"/>
  <c r="R144" i="61"/>
  <c r="P144" i="61"/>
  <c r="K144" i="61"/>
  <c r="H144" i="61"/>
  <c r="G144" i="61"/>
  <c r="D144" i="61"/>
  <c r="G3" i="64"/>
  <c r="V33" i="64"/>
  <c r="I21" i="64"/>
  <c r="Y32" i="64"/>
  <c r="P35" i="64"/>
  <c r="I7" i="64"/>
  <c r="J32" i="64"/>
  <c r="Z34" i="64"/>
  <c r="I8" i="64"/>
  <c r="G35" i="64"/>
  <c r="F7" i="64"/>
  <c r="G32" i="64"/>
  <c r="W34" i="64"/>
  <c r="L36" i="64"/>
  <c r="Q32" i="64"/>
  <c r="L22" i="64"/>
  <c r="J33" i="64"/>
  <c r="E33" i="64"/>
  <c r="R22" i="64"/>
  <c r="U36" i="64"/>
  <c r="S22" i="64"/>
  <c r="I34" i="64"/>
  <c r="Z36" i="64"/>
  <c r="H22" i="64"/>
  <c r="X33" i="64"/>
  <c r="O36" i="64"/>
  <c r="AB32" i="64"/>
  <c r="F8" i="64"/>
  <c r="E22" i="64"/>
  <c r="Q33" i="64"/>
  <c r="Z22" i="64"/>
  <c r="W33" i="64"/>
  <c r="AB33" i="64"/>
  <c r="F3" i="64"/>
  <c r="P36" i="64"/>
  <c r="N33" i="64"/>
  <c r="E21" i="64"/>
  <c r="U32" i="64"/>
  <c r="L35" i="64"/>
  <c r="K6" i="64"/>
  <c r="F32" i="64"/>
  <c r="V34" i="64"/>
  <c r="G7" i="64"/>
  <c r="X34" i="64"/>
  <c r="H6" i="64"/>
  <c r="AC22" i="64"/>
  <c r="S34" i="64"/>
  <c r="K5" i="64"/>
  <c r="G33" i="64"/>
  <c r="L33" i="64"/>
  <c r="W35" i="64"/>
  <c r="V35" i="64"/>
  <c r="K7" i="64"/>
  <c r="K35" i="64"/>
  <c r="Y21" i="64"/>
  <c r="O33" i="64"/>
  <c r="F36" i="64"/>
  <c r="J21" i="64"/>
  <c r="Z32" i="64"/>
  <c r="Q35" i="64"/>
  <c r="M36" i="64"/>
  <c r="K21" i="64"/>
  <c r="W32" i="64"/>
  <c r="N35" i="64"/>
  <c r="T21" i="64"/>
  <c r="M34" i="64"/>
  <c r="R32" i="64"/>
  <c r="F4" i="64"/>
  <c r="X32" i="64"/>
  <c r="H7" i="64"/>
  <c r="M32" i="64"/>
  <c r="I5" i="64"/>
  <c r="X22" i="64"/>
  <c r="K3" i="64"/>
  <c r="F5" i="64"/>
  <c r="K34" i="64"/>
  <c r="N36" i="64"/>
  <c r="S21" i="64"/>
  <c r="AB34" i="64"/>
  <c r="U21" i="64"/>
  <c r="AB35" i="64"/>
  <c r="V32" i="64"/>
  <c r="X21" i="64"/>
  <c r="G21" i="64"/>
  <c r="J35" i="64"/>
  <c r="H35" i="64"/>
  <c r="J5" i="64"/>
  <c r="F4" i="62"/>
  <c r="J22" i="64"/>
  <c r="Q36" i="64"/>
  <c r="E34" i="64"/>
  <c r="V36" i="64"/>
  <c r="T33" i="64"/>
  <c r="T32" i="64"/>
  <c r="AA21" i="64"/>
  <c r="H36" i="64"/>
  <c r="X35" i="64"/>
  <c r="H8" i="64"/>
  <c r="L34" i="64"/>
  <c r="AC32" i="64"/>
  <c r="G8" i="64"/>
  <c r="E35" i="64"/>
  <c r="O35" i="64"/>
  <c r="K32" i="64"/>
  <c r="H3" i="64"/>
  <c r="P21" i="64"/>
  <c r="AB21" i="64"/>
  <c r="I36" i="64"/>
  <c r="AA33" i="64"/>
  <c r="V21" i="64"/>
  <c r="G36" i="64"/>
  <c r="H5" i="64"/>
  <c r="I33" i="64"/>
  <c r="Z35" i="64"/>
  <c r="I3" i="64"/>
  <c r="I22" i="64"/>
  <c r="T22" i="62"/>
  <c r="F6" i="64"/>
  <c r="U34" i="64"/>
  <c r="T22" i="64"/>
  <c r="AA36" i="64"/>
  <c r="H4" i="64"/>
  <c r="G34" i="64"/>
  <c r="J8" i="64"/>
  <c r="F22" i="64"/>
  <c r="F35" i="64"/>
  <c r="Y34" i="64"/>
  <c r="N34" i="64"/>
  <c r="H34" i="64"/>
  <c r="U22" i="64"/>
  <c r="F33" i="64"/>
  <c r="Y35" i="64"/>
  <c r="I6" i="64"/>
  <c r="K33" i="64"/>
  <c r="F21" i="64"/>
  <c r="M35" i="64"/>
  <c r="E36" i="64"/>
  <c r="S32" i="64"/>
  <c r="AA35" i="64"/>
  <c r="I35" i="64"/>
  <c r="M34" i="62"/>
  <c r="O22" i="64"/>
  <c r="Z21" i="64"/>
  <c r="K36" i="64"/>
  <c r="J6" i="64"/>
  <c r="M33" i="64"/>
  <c r="T34" i="64"/>
  <c r="R34" i="64"/>
  <c r="I4" i="64"/>
  <c r="M21" i="64"/>
  <c r="T35" i="64"/>
  <c r="N32" i="64"/>
  <c r="H21" i="64"/>
  <c r="J7" i="64"/>
  <c r="AA34" i="64"/>
  <c r="K8" i="64"/>
  <c r="O32" i="64"/>
  <c r="K22" i="64"/>
  <c r="R36" i="64"/>
  <c r="P33" i="64"/>
  <c r="L32" i="64"/>
  <c r="W21" i="64"/>
  <c r="Q21" i="64"/>
  <c r="S36" i="64"/>
  <c r="I34" i="62"/>
  <c r="P32" i="64"/>
  <c r="I32" i="64"/>
  <c r="K4" i="64"/>
  <c r="J34" i="64"/>
  <c r="Z33" i="64"/>
  <c r="Q22" i="64"/>
  <c r="X36" i="64"/>
  <c r="G6" i="64"/>
  <c r="G5" i="64"/>
  <c r="AC21" i="64"/>
  <c r="H33" i="64"/>
  <c r="O21" i="64"/>
  <c r="AB22" i="64"/>
  <c r="J4" i="64"/>
  <c r="P22" i="64"/>
  <c r="J3" i="64"/>
  <c r="W22" i="64"/>
  <c r="Y36" i="62"/>
  <c r="S33" i="64"/>
  <c r="AA32" i="64"/>
  <c r="AA22" i="64"/>
  <c r="M22" i="64"/>
  <c r="T21" i="62"/>
  <c r="L21" i="64"/>
  <c r="J36" i="64"/>
  <c r="N22" i="64"/>
  <c r="R35" i="64"/>
  <c r="O34" i="64"/>
  <c r="Q34" i="64"/>
  <c r="W36" i="64"/>
  <c r="Y33" i="64"/>
  <c r="V22" i="64"/>
  <c r="S35" i="64"/>
  <c r="N21" i="64"/>
  <c r="Y36" i="64"/>
  <c r="G22" i="64"/>
  <c r="H32" i="64"/>
  <c r="G4" i="64"/>
  <c r="R33" i="64"/>
  <c r="T36" i="64"/>
  <c r="U33" i="64"/>
  <c r="X32" i="62"/>
  <c r="Y22" i="64"/>
  <c r="U35" i="64"/>
  <c r="P34" i="64"/>
  <c r="F34" i="64"/>
  <c r="R21" i="64"/>
  <c r="C34" i="64" l="1"/>
  <c r="C32" i="64"/>
  <c r="C21" i="64"/>
  <c r="C33" i="64"/>
  <c r="C22" i="64"/>
  <c r="C36" i="64"/>
  <c r="AC35" i="60"/>
  <c r="AC34" i="60"/>
  <c r="AC33" i="60"/>
  <c r="E32" i="60"/>
  <c r="D18" i="60"/>
  <c r="B2" i="60"/>
  <c r="R11" i="59"/>
  <c r="P11" i="59"/>
  <c r="K11" i="59"/>
  <c r="H11" i="59"/>
  <c r="G11" i="59"/>
  <c r="D11" i="59"/>
  <c r="R15" i="59"/>
  <c r="P15" i="59"/>
  <c r="K15" i="59"/>
  <c r="H15" i="59"/>
  <c r="G15" i="59"/>
  <c r="D15" i="59"/>
  <c r="R42" i="59"/>
  <c r="P42" i="59"/>
  <c r="K42" i="59"/>
  <c r="H42" i="59"/>
  <c r="G42" i="59"/>
  <c r="D42" i="59"/>
  <c r="R78" i="59"/>
  <c r="P78" i="59"/>
  <c r="K78" i="59"/>
  <c r="H78" i="59"/>
  <c r="G78" i="59"/>
  <c r="D78" i="59"/>
  <c r="R84" i="59"/>
  <c r="P84" i="59"/>
  <c r="K84" i="59"/>
  <c r="J84" i="59"/>
  <c r="I84" i="59"/>
  <c r="H84" i="59"/>
  <c r="G84" i="59"/>
  <c r="D84" i="59"/>
  <c r="R144" i="59"/>
  <c r="P144" i="59"/>
  <c r="K144" i="59"/>
  <c r="H144" i="59"/>
  <c r="G144" i="59"/>
  <c r="D144" i="59"/>
  <c r="I7" i="62"/>
  <c r="Z21" i="62"/>
  <c r="Q34" i="62"/>
  <c r="U34" i="62"/>
  <c r="F36" i="62"/>
  <c r="M36" i="62"/>
  <c r="AB36" i="62"/>
  <c r="Z34" i="62"/>
  <c r="H6" i="62"/>
  <c r="K21" i="62"/>
  <c r="P34" i="62"/>
  <c r="O32" i="62"/>
  <c r="R21" i="62"/>
  <c r="J36" i="62"/>
  <c r="W22" i="62"/>
  <c r="AA35" i="62"/>
  <c r="G4" i="62"/>
  <c r="G3" i="62"/>
  <c r="H5" i="62"/>
  <c r="E22" i="62"/>
  <c r="AC32" i="62"/>
  <c r="W34" i="62"/>
  <c r="V32" i="62"/>
  <c r="S33" i="62"/>
  <c r="E35" i="62"/>
  <c r="S32" i="62"/>
  <c r="Y32" i="62"/>
  <c r="H3" i="62"/>
  <c r="K5" i="62"/>
  <c r="F8" i="62"/>
  <c r="J8" i="62"/>
  <c r="R35" i="62"/>
  <c r="R33" i="62"/>
  <c r="O21" i="62"/>
  <c r="G34" i="62"/>
  <c r="P36" i="62"/>
  <c r="W21" i="62"/>
  <c r="R34" i="62"/>
  <c r="P21" i="62"/>
  <c r="AA21" i="62"/>
  <c r="M32" i="62"/>
  <c r="Q21" i="62"/>
  <c r="O35" i="62"/>
  <c r="I5" i="62"/>
  <c r="X33" i="62"/>
  <c r="G33" i="62"/>
  <c r="AA34" i="62"/>
  <c r="X22" i="62"/>
  <c r="K4" i="62"/>
  <c r="X21" i="62"/>
  <c r="O36" i="62"/>
  <c r="H36" i="62"/>
  <c r="J35" i="62"/>
  <c r="X34" i="62"/>
  <c r="S36" i="62"/>
  <c r="R36" i="62"/>
  <c r="Z22" i="62"/>
  <c r="O33" i="62"/>
  <c r="E34" i="62"/>
  <c r="T35" i="62"/>
  <c r="S34" i="62"/>
  <c r="V34" i="62"/>
  <c r="M22" i="62"/>
  <c r="I21" i="62"/>
  <c r="W36" i="62"/>
  <c r="F21" i="62"/>
  <c r="Q22" i="62"/>
  <c r="K32" i="62"/>
  <c r="S35" i="62"/>
  <c r="J21" i="62"/>
  <c r="J22" i="62"/>
  <c r="L22" i="62"/>
  <c r="P22" i="62"/>
  <c r="K34" i="62"/>
  <c r="J32" i="62"/>
  <c r="H22" i="62"/>
  <c r="G36" i="62"/>
  <c r="G21" i="62"/>
  <c r="H8" i="62"/>
  <c r="G35" i="62"/>
  <c r="U36" i="62"/>
  <c r="Y21" i="62"/>
  <c r="G22" i="62"/>
  <c r="I32" i="62"/>
  <c r="P32" i="62"/>
  <c r="AB32" i="62"/>
  <c r="AA36" i="62"/>
  <c r="Z35" i="62"/>
  <c r="G32" i="62"/>
  <c r="AC21" i="62"/>
  <c r="O34" i="62"/>
  <c r="N32" i="62"/>
  <c r="L33" i="62"/>
  <c r="G6" i="62"/>
  <c r="AA22" i="62"/>
  <c r="N33" i="62"/>
  <c r="Z33" i="62"/>
  <c r="W33" i="62"/>
  <c r="AA32" i="62"/>
  <c r="AB34" i="62"/>
  <c r="T33" i="62"/>
  <c r="H4" i="62"/>
  <c r="I22" i="62"/>
  <c r="K36" i="62"/>
  <c r="F3" i="62"/>
  <c r="V21" i="62"/>
  <c r="K33" i="62"/>
  <c r="L34" i="62"/>
  <c r="U21" i="62"/>
  <c r="AB22" i="62"/>
  <c r="AC22" i="62"/>
  <c r="AA33" i="62"/>
  <c r="Y34" i="62"/>
  <c r="G8" i="62"/>
  <c r="U33" i="62"/>
  <c r="G7" i="62"/>
  <c r="AB21" i="62"/>
  <c r="T34" i="62"/>
  <c r="E36" i="62"/>
  <c r="Q36" i="62"/>
  <c r="N36" i="62"/>
  <c r="U22" i="62"/>
  <c r="S22" i="62"/>
  <c r="N35" i="62"/>
  <c r="P33" i="62"/>
  <c r="M21" i="62"/>
  <c r="U35" i="62"/>
  <c r="Y33" i="62"/>
  <c r="V22" i="62"/>
  <c r="X35" i="62"/>
  <c r="I36" i="62"/>
  <c r="I4" i="62"/>
  <c r="G5" i="62"/>
  <c r="L36" i="62"/>
  <c r="J34" i="62"/>
  <c r="Y35" i="62"/>
  <c r="F7" i="62"/>
  <c r="W35" i="62"/>
  <c r="Y22" i="62"/>
  <c r="N22" i="62"/>
  <c r="J33" i="62"/>
  <c r="I3" i="62"/>
  <c r="K7" i="62"/>
  <c r="J6" i="62"/>
  <c r="K8" i="62"/>
  <c r="E21" i="62"/>
  <c r="H35" i="62"/>
  <c r="H34" i="62"/>
  <c r="F32" i="62"/>
  <c r="N34" i="62"/>
  <c r="X36" i="62"/>
  <c r="T36" i="62"/>
  <c r="Q35" i="62"/>
  <c r="R32" i="62"/>
  <c r="K6" i="62"/>
  <c r="J7" i="62"/>
  <c r="M33" i="62"/>
  <c r="V35" i="62"/>
  <c r="J3" i="62"/>
  <c r="L35" i="62"/>
  <c r="I33" i="62"/>
  <c r="K3" i="62"/>
  <c r="N21" i="62"/>
  <c r="F34" i="62"/>
  <c r="P35" i="62"/>
  <c r="I8" i="62"/>
  <c r="L21" i="62"/>
  <c r="K22" i="62"/>
  <c r="O22" i="62"/>
  <c r="R22" i="62"/>
  <c r="F5" i="62"/>
  <c r="Z36" i="62"/>
  <c r="W32" i="62"/>
  <c r="H21" i="62"/>
  <c r="F35" i="62"/>
  <c r="H33" i="62"/>
  <c r="I35" i="62"/>
  <c r="V36" i="62"/>
  <c r="F22" i="62"/>
  <c r="H32" i="62"/>
  <c r="T32" i="62"/>
  <c r="Q32" i="62"/>
  <c r="Q33" i="62"/>
  <c r="J4" i="62"/>
  <c r="M35" i="62"/>
  <c r="J5" i="62"/>
  <c r="F6" i="62"/>
  <c r="L32" i="62"/>
  <c r="V33" i="62"/>
  <c r="F33" i="62"/>
  <c r="AB33" i="62"/>
  <c r="U32" i="62"/>
  <c r="AB35" i="62"/>
  <c r="H7" i="62"/>
  <c r="Z32" i="62"/>
  <c r="S21" i="62"/>
  <c r="K35" i="62"/>
  <c r="I6" i="62"/>
  <c r="E33" i="62"/>
  <c r="V36" i="60"/>
  <c r="C21" i="62" l="1"/>
  <c r="C33" i="62"/>
  <c r="C22" i="62"/>
  <c r="C36" i="62"/>
  <c r="C32" i="62"/>
  <c r="C34" i="62"/>
  <c r="AC35" i="58"/>
  <c r="AC34" i="58"/>
  <c r="AC33" i="58"/>
  <c r="E32" i="58"/>
  <c r="D18" i="58"/>
  <c r="B2" i="58"/>
  <c r="R11" i="57"/>
  <c r="P11" i="57"/>
  <c r="K11" i="57"/>
  <c r="H11" i="57"/>
  <c r="G11" i="57"/>
  <c r="D11" i="57"/>
  <c r="R15" i="57"/>
  <c r="P15" i="57"/>
  <c r="K15" i="57"/>
  <c r="H15" i="57"/>
  <c r="G15" i="57"/>
  <c r="D15" i="57"/>
  <c r="R42" i="57"/>
  <c r="P42" i="57"/>
  <c r="K42" i="57"/>
  <c r="H42" i="57"/>
  <c r="G42" i="57"/>
  <c r="D42" i="57"/>
  <c r="R78" i="57"/>
  <c r="P78" i="57"/>
  <c r="K78" i="57"/>
  <c r="H78" i="57"/>
  <c r="G78" i="57"/>
  <c r="D78" i="57"/>
  <c r="R84" i="57"/>
  <c r="P84" i="57"/>
  <c r="K84" i="57"/>
  <c r="J84" i="57"/>
  <c r="I84" i="57"/>
  <c r="H84" i="57"/>
  <c r="G84" i="57"/>
  <c r="D84" i="57"/>
  <c r="R144" i="57"/>
  <c r="P144" i="57"/>
  <c r="K144" i="57"/>
  <c r="H144" i="57"/>
  <c r="G144" i="57"/>
  <c r="D144" i="57"/>
  <c r="AC22" i="60"/>
  <c r="L34" i="60"/>
  <c r="P35" i="60"/>
  <c r="M36" i="60"/>
  <c r="F8" i="60"/>
  <c r="M34" i="60"/>
  <c r="U32" i="60"/>
  <c r="K22" i="60"/>
  <c r="T32" i="60"/>
  <c r="G7" i="60"/>
  <c r="G32" i="60"/>
  <c r="F34" i="60"/>
  <c r="H34" i="60"/>
  <c r="J4" i="60"/>
  <c r="I3" i="60"/>
  <c r="Y34" i="60"/>
  <c r="M33" i="60"/>
  <c r="J33" i="60"/>
  <c r="K7" i="60"/>
  <c r="V34" i="60"/>
  <c r="W22" i="60"/>
  <c r="M35" i="60"/>
  <c r="H7" i="60"/>
  <c r="K35" i="60"/>
  <c r="W33" i="60"/>
  <c r="H36" i="60"/>
  <c r="R34" i="60"/>
  <c r="AA32" i="60"/>
  <c r="W34" i="60"/>
  <c r="S21" i="60"/>
  <c r="K36" i="60"/>
  <c r="H8" i="60"/>
  <c r="I6" i="60"/>
  <c r="V35" i="60"/>
  <c r="L22" i="60"/>
  <c r="Q21" i="60"/>
  <c r="Q35" i="60"/>
  <c r="P36" i="60"/>
  <c r="F7" i="60"/>
  <c r="L36" i="60"/>
  <c r="Z35" i="60"/>
  <c r="J8" i="60"/>
  <c r="E21" i="60"/>
  <c r="I7" i="60"/>
  <c r="G3" i="60"/>
  <c r="R21" i="60"/>
  <c r="AC21" i="60"/>
  <c r="G6" i="60"/>
  <c r="S35" i="60"/>
  <c r="Z36" i="60"/>
  <c r="AB32" i="60"/>
  <c r="Z33" i="60"/>
  <c r="Z21" i="60"/>
  <c r="E34" i="60"/>
  <c r="O36" i="60"/>
  <c r="J7" i="60"/>
  <c r="N34" i="60"/>
  <c r="N32" i="60"/>
  <c r="J36" i="60"/>
  <c r="F22" i="60"/>
  <c r="S33" i="60"/>
  <c r="G22" i="60"/>
  <c r="N21" i="60"/>
  <c r="H6" i="60"/>
  <c r="L32" i="60"/>
  <c r="G5" i="60"/>
  <c r="Y36" i="60"/>
  <c r="J21" i="60"/>
  <c r="J35" i="60"/>
  <c r="Z32" i="60"/>
  <c r="Q32" i="60"/>
  <c r="Y21" i="60"/>
  <c r="W32" i="60"/>
  <c r="L33" i="60"/>
  <c r="AB34" i="60"/>
  <c r="I8" i="60"/>
  <c r="AA36" i="60"/>
  <c r="U35" i="60"/>
  <c r="R32" i="60"/>
  <c r="J32" i="60"/>
  <c r="J5" i="60"/>
  <c r="N35" i="60"/>
  <c r="G36" i="60"/>
  <c r="H5" i="60"/>
  <c r="L21" i="60"/>
  <c r="Z22" i="60"/>
  <c r="X34" i="60"/>
  <c r="K21" i="60"/>
  <c r="K3" i="60"/>
  <c r="AA35" i="60"/>
  <c r="U33" i="60"/>
  <c r="S36" i="60"/>
  <c r="W36" i="60"/>
  <c r="X35" i="60"/>
  <c r="Q33" i="60"/>
  <c r="K34" i="60"/>
  <c r="T35" i="60"/>
  <c r="AB35" i="60"/>
  <c r="E36" i="60"/>
  <c r="F36" i="60"/>
  <c r="I34" i="60"/>
  <c r="E35" i="60"/>
  <c r="I22" i="60"/>
  <c r="I33" i="60"/>
  <c r="O33" i="60"/>
  <c r="T22" i="60"/>
  <c r="J3" i="60"/>
  <c r="X21" i="60"/>
  <c r="M22" i="60"/>
  <c r="R33" i="60"/>
  <c r="AB36" i="60"/>
  <c r="W35" i="60"/>
  <c r="H22" i="60"/>
  <c r="H4" i="60"/>
  <c r="J22" i="60"/>
  <c r="E33" i="60"/>
  <c r="I35" i="60"/>
  <c r="G35" i="60"/>
  <c r="T33" i="60"/>
  <c r="I4" i="60"/>
  <c r="J34" i="60"/>
  <c r="O35" i="60"/>
  <c r="P32" i="60"/>
  <c r="V21" i="60"/>
  <c r="G21" i="60"/>
  <c r="G34" i="60"/>
  <c r="P34" i="60"/>
  <c r="AB33" i="60"/>
  <c r="I21" i="60"/>
  <c r="J6" i="60"/>
  <c r="AB22" i="60"/>
  <c r="K33" i="60"/>
  <c r="E22" i="60"/>
  <c r="P21" i="60"/>
  <c r="O34" i="60"/>
  <c r="R35" i="60"/>
  <c r="G33" i="60"/>
  <c r="AB21" i="60"/>
  <c r="M21" i="60"/>
  <c r="N22" i="60"/>
  <c r="F35" i="60"/>
  <c r="H3" i="60"/>
  <c r="T21" i="60"/>
  <c r="U34" i="60"/>
  <c r="S22" i="60"/>
  <c r="Y36" i="58"/>
  <c r="F6" i="60"/>
  <c r="AA21" i="60"/>
  <c r="X36" i="60"/>
  <c r="Z34" i="60"/>
  <c r="AA33" i="60"/>
  <c r="K6" i="60"/>
  <c r="H21" i="60"/>
  <c r="W21" i="60"/>
  <c r="F3" i="60"/>
  <c r="L35" i="60"/>
  <c r="U36" i="60"/>
  <c r="Q22" i="60"/>
  <c r="O32" i="60"/>
  <c r="AA22" i="60"/>
  <c r="V22" i="60"/>
  <c r="X33" i="60"/>
  <c r="K8" i="60"/>
  <c r="P33" i="60"/>
  <c r="N36" i="60"/>
  <c r="U22" i="60"/>
  <c r="M32" i="60"/>
  <c r="X22" i="60"/>
  <c r="F5" i="60"/>
  <c r="R22" i="60"/>
  <c r="AA34" i="60"/>
  <c r="V33" i="60"/>
  <c r="H35" i="60"/>
  <c r="O22" i="60"/>
  <c r="F33" i="60"/>
  <c r="F32" i="60"/>
  <c r="H32" i="60"/>
  <c r="F21" i="60"/>
  <c r="U21" i="60"/>
  <c r="K4" i="60"/>
  <c r="K5" i="60"/>
  <c r="T34" i="60"/>
  <c r="O21" i="60"/>
  <c r="Y35" i="60"/>
  <c r="S32" i="60"/>
  <c r="F4" i="60"/>
  <c r="G4" i="60"/>
  <c r="H33" i="60"/>
  <c r="Y22" i="60"/>
  <c r="N33" i="60"/>
  <c r="Y33" i="60"/>
  <c r="I36" i="60"/>
  <c r="P22" i="60"/>
  <c r="S34" i="60"/>
  <c r="AC32" i="60"/>
  <c r="V32" i="60"/>
  <c r="Q34" i="60"/>
  <c r="Q36" i="60"/>
  <c r="I5" i="60"/>
  <c r="T36" i="60"/>
  <c r="Y32" i="60"/>
  <c r="K32" i="60"/>
  <c r="R36" i="60"/>
  <c r="G8" i="60"/>
  <c r="X32" i="60"/>
  <c r="I32" i="60"/>
  <c r="C21" i="60" l="1"/>
  <c r="C22" i="60"/>
  <c r="C33" i="60"/>
  <c r="C36" i="60"/>
  <c r="C32" i="60"/>
  <c r="C34" i="60"/>
  <c r="D18" i="56"/>
  <c r="AC36" i="56"/>
  <c r="AC35" i="56"/>
  <c r="AC34" i="56"/>
  <c r="E33" i="56"/>
  <c r="B2" i="56"/>
  <c r="R11" i="55"/>
  <c r="P11" i="55"/>
  <c r="K11" i="55"/>
  <c r="H11" i="55"/>
  <c r="G11" i="55"/>
  <c r="D11" i="55"/>
  <c r="R15" i="55"/>
  <c r="P15" i="55"/>
  <c r="K15" i="55"/>
  <c r="H15" i="55"/>
  <c r="G15" i="55"/>
  <c r="D15" i="55"/>
  <c r="R42" i="55"/>
  <c r="P42" i="55"/>
  <c r="K42" i="55"/>
  <c r="H42" i="55"/>
  <c r="G42" i="55"/>
  <c r="D42" i="55"/>
  <c r="R78" i="55"/>
  <c r="P78" i="55"/>
  <c r="K78" i="55"/>
  <c r="H78" i="55"/>
  <c r="G78" i="55"/>
  <c r="D78" i="55"/>
  <c r="R84" i="55"/>
  <c r="P84" i="55"/>
  <c r="K84" i="55"/>
  <c r="J84" i="55"/>
  <c r="I84" i="55"/>
  <c r="H84" i="55"/>
  <c r="G84" i="55"/>
  <c r="D84" i="55"/>
  <c r="R144" i="55"/>
  <c r="P144" i="55"/>
  <c r="K144" i="55"/>
  <c r="H144" i="55"/>
  <c r="G144" i="55"/>
  <c r="D144" i="55"/>
  <c r="U32" i="58"/>
  <c r="G3" i="58"/>
  <c r="E36" i="58"/>
  <c r="H21" i="58"/>
  <c r="R34" i="58"/>
  <c r="X21" i="58"/>
  <c r="Y35" i="58"/>
  <c r="Q22" i="58"/>
  <c r="S36" i="58"/>
  <c r="P33" i="58"/>
  <c r="I21" i="58"/>
  <c r="F34" i="58"/>
  <c r="R22" i="58"/>
  <c r="K21" i="58"/>
  <c r="O21" i="58"/>
  <c r="J7" i="58"/>
  <c r="F6" i="58"/>
  <c r="I36" i="58"/>
  <c r="I35" i="58"/>
  <c r="S21" i="58"/>
  <c r="AA21" i="58"/>
  <c r="J22" i="58"/>
  <c r="R21" i="58"/>
  <c r="J21" i="58"/>
  <c r="G6" i="58"/>
  <c r="O33" i="58"/>
  <c r="X35" i="58"/>
  <c r="G4" i="58"/>
  <c r="H4" i="58"/>
  <c r="AA33" i="58"/>
  <c r="K4" i="58"/>
  <c r="AC22" i="58"/>
  <c r="Q36" i="58"/>
  <c r="S33" i="58"/>
  <c r="Z33" i="58"/>
  <c r="V21" i="58"/>
  <c r="N22" i="58"/>
  <c r="K6" i="58"/>
  <c r="I5" i="58"/>
  <c r="T33" i="58"/>
  <c r="Q32" i="58"/>
  <c r="V33" i="58"/>
  <c r="I7" i="58"/>
  <c r="F21" i="58"/>
  <c r="G35" i="58"/>
  <c r="X34" i="58"/>
  <c r="H5" i="58"/>
  <c r="F8" i="58"/>
  <c r="J5" i="58"/>
  <c r="W32" i="58"/>
  <c r="M33" i="58"/>
  <c r="J32" i="58"/>
  <c r="N34" i="58"/>
  <c r="Z32" i="58"/>
  <c r="K3" i="58"/>
  <c r="G7" i="58"/>
  <c r="G8" i="58"/>
  <c r="F7" i="58"/>
  <c r="Y32" i="58"/>
  <c r="AB22" i="58"/>
  <c r="E34" i="58"/>
  <c r="O32" i="58"/>
  <c r="N36" i="58"/>
  <c r="E33" i="58"/>
  <c r="J8" i="58"/>
  <c r="X36" i="58"/>
  <c r="Q21" i="58"/>
  <c r="R36" i="58"/>
  <c r="AA34" i="58"/>
  <c r="K5" i="58"/>
  <c r="L36" i="58"/>
  <c r="R32" i="58"/>
  <c r="AB36" i="58"/>
  <c r="L21" i="58"/>
  <c r="T22" i="58"/>
  <c r="AC21" i="58"/>
  <c r="AA35" i="58"/>
  <c r="M21" i="58"/>
  <c r="AC32" i="58"/>
  <c r="O36" i="58"/>
  <c r="W22" i="58"/>
  <c r="AB35" i="58"/>
  <c r="F4" i="58"/>
  <c r="H6" i="58"/>
  <c r="S34" i="58"/>
  <c r="W35" i="58"/>
  <c r="AA22" i="58"/>
  <c r="Y21" i="58"/>
  <c r="O35" i="58"/>
  <c r="J34" i="58"/>
  <c r="H8" i="58"/>
  <c r="W21" i="58"/>
  <c r="F3" i="58"/>
  <c r="S32" i="58"/>
  <c r="I3" i="58"/>
  <c r="I33" i="58"/>
  <c r="P21" i="58"/>
  <c r="P22" i="58"/>
  <c r="X22" i="58"/>
  <c r="K33" i="58"/>
  <c r="X33" i="58"/>
  <c r="K35" i="58"/>
  <c r="F33" i="58"/>
  <c r="AB34" i="58"/>
  <c r="Q34" i="58"/>
  <c r="T32" i="58"/>
  <c r="X32" i="58"/>
  <c r="L32" i="58"/>
  <c r="K8" i="58"/>
  <c r="J3" i="58"/>
  <c r="N21" i="58"/>
  <c r="G21" i="58"/>
  <c r="U36" i="58"/>
  <c r="Z22" i="58"/>
  <c r="M32" i="58"/>
  <c r="R35" i="58"/>
  <c r="N32" i="58"/>
  <c r="K22" i="58"/>
  <c r="H33" i="58"/>
  <c r="Y34" i="58"/>
  <c r="V34" i="58"/>
  <c r="F36" i="58"/>
  <c r="G36" i="58"/>
  <c r="K32" i="58"/>
  <c r="W36" i="58"/>
  <c r="Z34" i="58"/>
  <c r="K7" i="58"/>
  <c r="Y22" i="58"/>
  <c r="G34" i="58"/>
  <c r="H36" i="58"/>
  <c r="O34" i="58"/>
  <c r="S35" i="58"/>
  <c r="F32" i="58"/>
  <c r="Q35" i="58"/>
  <c r="G33" i="58"/>
  <c r="F22" i="58"/>
  <c r="F5" i="58"/>
  <c r="E21" i="58"/>
  <c r="U21" i="58"/>
  <c r="P32" i="58"/>
  <c r="J33" i="58"/>
  <c r="P34" i="58"/>
  <c r="E35" i="58"/>
  <c r="U35" i="58"/>
  <c r="I6" i="58"/>
  <c r="J35" i="58"/>
  <c r="R33" i="58"/>
  <c r="T36" i="58"/>
  <c r="I4" i="58"/>
  <c r="Q33" i="58"/>
  <c r="M35" i="58"/>
  <c r="U33" i="58"/>
  <c r="V35" i="58"/>
  <c r="H34" i="58"/>
  <c r="U22" i="58"/>
  <c r="G32" i="58"/>
  <c r="L33" i="58"/>
  <c r="AB21" i="58"/>
  <c r="L22" i="58"/>
  <c r="K36" i="58"/>
  <c r="S22" i="58"/>
  <c r="T35" i="58"/>
  <c r="J6" i="58"/>
  <c r="V32" i="58"/>
  <c r="V36" i="58"/>
  <c r="W34" i="58"/>
  <c r="G5" i="58"/>
  <c r="P36" i="58"/>
  <c r="N35" i="58"/>
  <c r="I34" i="58"/>
  <c r="U34" i="58"/>
  <c r="H32" i="58"/>
  <c r="M36" i="58"/>
  <c r="G22" i="58"/>
  <c r="N33" i="58"/>
  <c r="I32" i="58"/>
  <c r="Z21" i="58"/>
  <c r="T34" i="58"/>
  <c r="J4" i="58"/>
  <c r="H7" i="58"/>
  <c r="AA36" i="58"/>
  <c r="P35" i="58"/>
  <c r="H3" i="58"/>
  <c r="AA32" i="58"/>
  <c r="Y33" i="58"/>
  <c r="Z35" i="58"/>
  <c r="T37" i="56"/>
  <c r="J36" i="58"/>
  <c r="AB32" i="58"/>
  <c r="K34" i="58"/>
  <c r="W33" i="58"/>
  <c r="F35" i="58"/>
  <c r="T21" i="58"/>
  <c r="E22" i="58"/>
  <c r="L34" i="58"/>
  <c r="M22" i="58"/>
  <c r="AB33" i="58"/>
  <c r="O22" i="58"/>
  <c r="M34" i="58"/>
  <c r="H35" i="58"/>
  <c r="V22" i="58"/>
  <c r="I22" i="58"/>
  <c r="H22" i="58"/>
  <c r="Z36" i="58"/>
  <c r="I8" i="58"/>
  <c r="L35" i="58"/>
  <c r="C33" i="58" l="1"/>
  <c r="C36" i="58"/>
  <c r="C22" i="58"/>
  <c r="C32" i="58"/>
  <c r="C34" i="58"/>
  <c r="C21" i="58"/>
  <c r="AC44" i="54"/>
  <c r="AC43" i="54"/>
  <c r="AC42" i="54"/>
  <c r="E41" i="54"/>
  <c r="D18" i="54"/>
  <c r="B2" i="54"/>
  <c r="R11" i="53"/>
  <c r="P11" i="53"/>
  <c r="K11" i="53"/>
  <c r="H11" i="53"/>
  <c r="G11" i="53"/>
  <c r="D11" i="53"/>
  <c r="R15" i="53"/>
  <c r="P15" i="53"/>
  <c r="K15" i="53"/>
  <c r="H15" i="53"/>
  <c r="G15" i="53"/>
  <c r="D15" i="53"/>
  <c r="R42" i="53"/>
  <c r="P42" i="53"/>
  <c r="K42" i="53"/>
  <c r="H42" i="53"/>
  <c r="G42" i="53"/>
  <c r="D42" i="53"/>
  <c r="R78" i="53"/>
  <c r="P78" i="53"/>
  <c r="K78" i="53"/>
  <c r="H78" i="53"/>
  <c r="D78" i="53"/>
  <c r="G78" i="53"/>
  <c r="R84" i="53"/>
  <c r="P84" i="53"/>
  <c r="K84" i="53"/>
  <c r="J84" i="53"/>
  <c r="I84" i="53"/>
  <c r="H84" i="53"/>
  <c r="G84" i="53"/>
  <c r="D84" i="53"/>
  <c r="R144" i="53"/>
  <c r="P144" i="53"/>
  <c r="K144" i="53"/>
  <c r="H144" i="53"/>
  <c r="G144" i="53"/>
  <c r="D144" i="53"/>
  <c r="AC44" i="50"/>
  <c r="AC43" i="50"/>
  <c r="AC42" i="50"/>
  <c r="E41" i="50"/>
  <c r="D18" i="50"/>
  <c r="B2" i="50"/>
  <c r="R11" i="49"/>
  <c r="P11" i="49"/>
  <c r="K11" i="49"/>
  <c r="H11" i="49"/>
  <c r="G11" i="49"/>
  <c r="D11" i="49"/>
  <c r="R15" i="49"/>
  <c r="P15" i="49"/>
  <c r="K15" i="49"/>
  <c r="H15" i="49"/>
  <c r="G15" i="49"/>
  <c r="D15" i="49"/>
  <c r="R42" i="49"/>
  <c r="P42" i="49"/>
  <c r="K42" i="49"/>
  <c r="H42" i="49"/>
  <c r="G42" i="49"/>
  <c r="D42" i="49"/>
  <c r="R79" i="49"/>
  <c r="P79" i="49"/>
  <c r="K79" i="49"/>
  <c r="H79" i="49"/>
  <c r="G79" i="49"/>
  <c r="D79" i="49"/>
  <c r="R85" i="49"/>
  <c r="P85" i="49"/>
  <c r="K85" i="49"/>
  <c r="J85" i="49"/>
  <c r="I85" i="49"/>
  <c r="H85" i="49"/>
  <c r="G85" i="49"/>
  <c r="D85" i="49"/>
  <c r="R145" i="49"/>
  <c r="P145" i="49"/>
  <c r="K145" i="49"/>
  <c r="H145" i="49"/>
  <c r="G145" i="49"/>
  <c r="D145" i="49"/>
  <c r="L33" i="56"/>
  <c r="M34" i="56"/>
  <c r="N23" i="56"/>
  <c r="AC22" i="56"/>
  <c r="V33" i="56"/>
  <c r="AB23" i="56"/>
  <c r="J35" i="56"/>
  <c r="K5" i="56"/>
  <c r="N33" i="56"/>
  <c r="W34" i="56"/>
  <c r="H21" i="56"/>
  <c r="AC21" i="56"/>
  <c r="X37" i="56"/>
  <c r="O36" i="56"/>
  <c r="O35" i="56"/>
  <c r="Q37" i="56"/>
  <c r="AB22" i="56"/>
  <c r="M33" i="56"/>
  <c r="X36" i="56"/>
  <c r="K35" i="56"/>
  <c r="E23" i="56"/>
  <c r="R22" i="56"/>
  <c r="W36" i="56"/>
  <c r="AA35" i="56"/>
  <c r="L22" i="56"/>
  <c r="W21" i="56"/>
  <c r="AC23" i="56"/>
  <c r="J5" i="56"/>
  <c r="K8" i="56"/>
  <c r="E34" i="56"/>
  <c r="J36" i="56"/>
  <c r="G3" i="56"/>
  <c r="I21" i="56"/>
  <c r="W23" i="56"/>
  <c r="Q33" i="56"/>
  <c r="O22" i="56"/>
  <c r="K3" i="56"/>
  <c r="O37" i="56"/>
  <c r="E35" i="56"/>
  <c r="R34" i="56"/>
  <c r="U34" i="56"/>
  <c r="U37" i="56"/>
  <c r="L37" i="56"/>
  <c r="Z21" i="56"/>
  <c r="U35" i="56"/>
  <c r="K34" i="56"/>
  <c r="Z37" i="56"/>
  <c r="P21" i="56"/>
  <c r="S22" i="56"/>
  <c r="R35" i="56"/>
  <c r="I35" i="56"/>
  <c r="T33" i="56"/>
  <c r="K22" i="56"/>
  <c r="AC33" i="56"/>
  <c r="I6" i="56"/>
  <c r="H33" i="56"/>
  <c r="Y23" i="56"/>
  <c r="Z22" i="56"/>
  <c r="Z36" i="56"/>
  <c r="P36" i="56"/>
  <c r="G6" i="56"/>
  <c r="Y35" i="56"/>
  <c r="I23" i="56"/>
  <c r="V22" i="56"/>
  <c r="F6" i="56"/>
  <c r="K37" i="56"/>
  <c r="G22" i="56"/>
  <c r="G21" i="56"/>
  <c r="AB33" i="56"/>
  <c r="L34" i="56"/>
  <c r="F8" i="56"/>
  <c r="L21" i="56"/>
  <c r="N22" i="56"/>
  <c r="O33" i="56"/>
  <c r="F35" i="56"/>
  <c r="Q34" i="56"/>
  <c r="M21" i="56"/>
  <c r="V23" i="56"/>
  <c r="K6" i="56"/>
  <c r="J37" i="56"/>
  <c r="AA34" i="56"/>
  <c r="R36" i="56"/>
  <c r="F34" i="56"/>
  <c r="M37" i="56"/>
  <c r="E37" i="56"/>
  <c r="I7" i="56"/>
  <c r="H4" i="56"/>
  <c r="K21" i="56"/>
  <c r="T23" i="56"/>
  <c r="Y34" i="56"/>
  <c r="H8" i="56"/>
  <c r="X23" i="56"/>
  <c r="K36" i="56"/>
  <c r="N37" i="56"/>
  <c r="H35" i="56"/>
  <c r="X33" i="56"/>
  <c r="I36" i="56"/>
  <c r="H36" i="56"/>
  <c r="I4" i="56"/>
  <c r="J6" i="56"/>
  <c r="AA33" i="56"/>
  <c r="L23" i="56"/>
  <c r="X21" i="56"/>
  <c r="F7" i="56"/>
  <c r="W33" i="56"/>
  <c r="AB37" i="56"/>
  <c r="X22" i="56"/>
  <c r="O21" i="56"/>
  <c r="I5" i="56"/>
  <c r="H7" i="56"/>
  <c r="G37" i="56"/>
  <c r="T21" i="56"/>
  <c r="N36" i="56"/>
  <c r="V36" i="56"/>
  <c r="M23" i="56"/>
  <c r="F36" i="56"/>
  <c r="Z23" i="56"/>
  <c r="S36" i="56"/>
  <c r="N35" i="56"/>
  <c r="AA22" i="56"/>
  <c r="I8" i="56"/>
  <c r="AA21" i="56"/>
  <c r="S35" i="56"/>
  <c r="X34" i="56"/>
  <c r="K23" i="56"/>
  <c r="O34" i="56"/>
  <c r="G5" i="56"/>
  <c r="P34" i="56"/>
  <c r="F23" i="56"/>
  <c r="E36" i="56"/>
  <c r="Y22" i="56"/>
  <c r="P33" i="56"/>
  <c r="J3" i="56"/>
  <c r="Z33" i="56"/>
  <c r="W22" i="56"/>
  <c r="U22" i="56"/>
  <c r="U21" i="56"/>
  <c r="E22" i="56"/>
  <c r="P22" i="56"/>
  <c r="H22" i="56"/>
  <c r="R37" i="56"/>
  <c r="X35" i="56"/>
  <c r="S21" i="56"/>
  <c r="R33" i="56"/>
  <c r="P37" i="56"/>
  <c r="G23" i="56"/>
  <c r="U36" i="56"/>
  <c r="L36" i="56"/>
  <c r="J8" i="56"/>
  <c r="I3" i="56"/>
  <c r="T35" i="56"/>
  <c r="Z35" i="56"/>
  <c r="G8" i="56"/>
  <c r="J21" i="56"/>
  <c r="S23" i="56"/>
  <c r="F5" i="56"/>
  <c r="F3" i="56"/>
  <c r="M35" i="56"/>
  <c r="Q23" i="56"/>
  <c r="Q36" i="56"/>
  <c r="W37" i="56"/>
  <c r="S37" i="56"/>
  <c r="AA36" i="56"/>
  <c r="H37" i="56"/>
  <c r="J33" i="56"/>
  <c r="J22" i="56"/>
  <c r="O23" i="56"/>
  <c r="AB35" i="56"/>
  <c r="E21" i="56"/>
  <c r="G36" i="56"/>
  <c r="Q35" i="56"/>
  <c r="Y33" i="56"/>
  <c r="J34" i="56"/>
  <c r="Q21" i="56"/>
  <c r="J4" i="56"/>
  <c r="V37" i="56"/>
  <c r="M36" i="56"/>
  <c r="U23" i="56"/>
  <c r="AA37" i="56"/>
  <c r="K33" i="56"/>
  <c r="Y37" i="56"/>
  <c r="L35" i="56"/>
  <c r="N21" i="56"/>
  <c r="H6" i="56"/>
  <c r="W35" i="56"/>
  <c r="M22" i="56"/>
  <c r="G34" i="56"/>
  <c r="G33" i="56"/>
  <c r="Y36" i="56"/>
  <c r="U33" i="56"/>
  <c r="H23" i="56"/>
  <c r="J23" i="56"/>
  <c r="R21" i="56"/>
  <c r="F37" i="56"/>
  <c r="AB36" i="56"/>
  <c r="V21" i="56"/>
  <c r="Q22" i="56"/>
  <c r="AB21" i="56"/>
  <c r="P23" i="56"/>
  <c r="F21" i="56"/>
  <c r="J7" i="56"/>
  <c r="R23" i="56"/>
  <c r="N34" i="56"/>
  <c r="G7" i="56"/>
  <c r="G35" i="56"/>
  <c r="I22" i="56"/>
  <c r="H3" i="56"/>
  <c r="Y21" i="56"/>
  <c r="H34" i="56"/>
  <c r="S33" i="56"/>
  <c r="I37" i="56"/>
  <c r="T34" i="56"/>
  <c r="H5" i="56"/>
  <c r="V35" i="56"/>
  <c r="AB34" i="56"/>
  <c r="T22" i="56"/>
  <c r="S34" i="56"/>
  <c r="K4" i="56"/>
  <c r="T36" i="56"/>
  <c r="F33" i="56"/>
  <c r="G4" i="56"/>
  <c r="P35" i="56"/>
  <c r="Z34" i="56"/>
  <c r="I34" i="56"/>
  <c r="I33" i="56"/>
  <c r="K7" i="56"/>
  <c r="V34" i="56"/>
  <c r="AA23" i="56"/>
  <c r="F4" i="56"/>
  <c r="F22" i="56"/>
  <c r="R27" i="50"/>
  <c r="K44" i="54"/>
  <c r="C23" i="56" l="1"/>
  <c r="C34" i="56"/>
  <c r="C37" i="56"/>
  <c r="C21" i="56"/>
  <c r="C33" i="56"/>
  <c r="C22" i="56"/>
  <c r="C35" i="56"/>
  <c r="AC41" i="48"/>
  <c r="AC40" i="48"/>
  <c r="AC39" i="48"/>
  <c r="E38" i="48"/>
  <c r="D17" i="48"/>
  <c r="B2" i="48"/>
  <c r="R11" i="47"/>
  <c r="P11" i="47"/>
  <c r="K11" i="47"/>
  <c r="H11" i="47"/>
  <c r="G11" i="47"/>
  <c r="D11" i="47"/>
  <c r="R15" i="47"/>
  <c r="P15" i="47"/>
  <c r="K15" i="47"/>
  <c r="H15" i="47"/>
  <c r="G15" i="47"/>
  <c r="D15" i="47"/>
  <c r="R42" i="47"/>
  <c r="P42" i="47"/>
  <c r="K42" i="47"/>
  <c r="H42" i="47"/>
  <c r="G42" i="47"/>
  <c r="D42" i="47"/>
  <c r="R79" i="47"/>
  <c r="P79" i="47"/>
  <c r="K79" i="47"/>
  <c r="H79" i="47"/>
  <c r="G79" i="47"/>
  <c r="D79" i="47"/>
  <c r="R85" i="47"/>
  <c r="P85" i="47"/>
  <c r="K85" i="47"/>
  <c r="J85" i="47"/>
  <c r="I85" i="47"/>
  <c r="H85" i="47"/>
  <c r="G85" i="47"/>
  <c r="D85" i="47"/>
  <c r="R145" i="47"/>
  <c r="P145" i="47"/>
  <c r="K145" i="47"/>
  <c r="H145" i="47"/>
  <c r="G145" i="47"/>
  <c r="D145" i="47"/>
  <c r="AC41" i="45" l="1"/>
  <c r="AC40" i="45"/>
  <c r="AC39" i="45"/>
  <c r="E38" i="45"/>
  <c r="D17" i="45"/>
  <c r="B2" i="45"/>
  <c r="R11" i="44"/>
  <c r="P11" i="44"/>
  <c r="K11" i="44"/>
  <c r="H11" i="44"/>
  <c r="G11" i="44"/>
  <c r="D11" i="44"/>
  <c r="R15" i="44"/>
  <c r="P15" i="44"/>
  <c r="K15" i="44"/>
  <c r="H15" i="44"/>
  <c r="G15" i="44"/>
  <c r="D15" i="44"/>
  <c r="R42" i="44"/>
  <c r="P42" i="44"/>
  <c r="K42" i="44"/>
  <c r="H42" i="44"/>
  <c r="G42" i="44"/>
  <c r="D42" i="44"/>
  <c r="R79" i="44"/>
  <c r="P79" i="44"/>
  <c r="K79" i="44"/>
  <c r="H79" i="44"/>
  <c r="G79" i="44"/>
  <c r="D79" i="44"/>
  <c r="R85" i="44"/>
  <c r="P85" i="44"/>
  <c r="K85" i="44"/>
  <c r="J85" i="44"/>
  <c r="I85" i="44"/>
  <c r="H85" i="44"/>
  <c r="G85" i="44"/>
  <c r="D85" i="44"/>
  <c r="R145" i="44"/>
  <c r="P145" i="44"/>
  <c r="K145" i="44"/>
  <c r="H145" i="44"/>
  <c r="G145" i="44"/>
  <c r="D145" i="44"/>
  <c r="K45" i="54"/>
  <c r="V44" i="50"/>
  <c r="Y45" i="54"/>
  <c r="F21" i="50"/>
  <c r="W35" i="50"/>
  <c r="X43" i="50"/>
  <c r="E26" i="54"/>
  <c r="J6" i="54"/>
  <c r="X25" i="54"/>
  <c r="E30" i="50"/>
  <c r="Q42" i="54"/>
  <c r="AA44" i="54"/>
  <c r="Y42" i="50"/>
  <c r="N42" i="50"/>
  <c r="Q45" i="54"/>
  <c r="V22" i="54"/>
  <c r="S27" i="54"/>
  <c r="L42" i="54"/>
  <c r="O41" i="50"/>
  <c r="F3" i="54"/>
  <c r="J34" i="54"/>
  <c r="S24" i="54"/>
  <c r="T43" i="50"/>
  <c r="L33" i="54"/>
  <c r="I30" i="54"/>
  <c r="M27" i="54"/>
  <c r="T45" i="54"/>
  <c r="J41" i="50"/>
  <c r="I41" i="50"/>
  <c r="J25" i="50"/>
  <c r="Q35" i="50"/>
  <c r="Z26" i="50"/>
  <c r="V44" i="54"/>
  <c r="E43" i="50"/>
  <c r="AA35" i="50"/>
  <c r="N33" i="54"/>
  <c r="H8" i="54"/>
  <c r="Y35" i="54"/>
  <c r="L26" i="50"/>
  <c r="K3" i="50"/>
  <c r="M34" i="50"/>
  <c r="AB45" i="50"/>
  <c r="K23" i="54"/>
  <c r="Y43" i="54"/>
  <c r="AB34" i="54"/>
  <c r="X33" i="50"/>
  <c r="J34" i="50"/>
  <c r="Z27" i="50"/>
  <c r="U41" i="50"/>
  <c r="AB22" i="54"/>
  <c r="AC25" i="50"/>
  <c r="U44" i="54"/>
  <c r="L24" i="54"/>
  <c r="AC21" i="50"/>
  <c r="H43" i="54"/>
  <c r="P42" i="50"/>
  <c r="R43" i="54"/>
  <c r="U42" i="54"/>
  <c r="V33" i="50"/>
  <c r="O35" i="50"/>
  <c r="I35" i="50"/>
  <c r="M26" i="54"/>
  <c r="X44" i="54"/>
  <c r="E23" i="54"/>
  <c r="L41" i="54"/>
  <c r="K42" i="54"/>
  <c r="W21" i="54"/>
  <c r="F30" i="54"/>
  <c r="AB27" i="54"/>
  <c r="H33" i="54"/>
  <c r="AB33" i="54"/>
  <c r="Q43" i="54"/>
  <c r="P24" i="54"/>
  <c r="I45" i="50"/>
  <c r="Y30" i="50"/>
  <c r="Z21" i="54"/>
  <c r="L27" i="50"/>
  <c r="F6" i="54"/>
  <c r="V21" i="50"/>
  <c r="K7" i="54"/>
  <c r="O23" i="50"/>
  <c r="Q43" i="50"/>
  <c r="N42" i="54"/>
  <c r="W34" i="54"/>
  <c r="W42" i="54"/>
  <c r="W41" i="50"/>
  <c r="U23" i="50"/>
  <c r="W30" i="50"/>
  <c r="V27" i="54"/>
  <c r="AB44" i="50"/>
  <c r="U25" i="54"/>
  <c r="Z33" i="54"/>
  <c r="G27" i="54"/>
  <c r="R43" i="50"/>
  <c r="Z27" i="54"/>
  <c r="Q26" i="50"/>
  <c r="Q22" i="50"/>
  <c r="Y43" i="50"/>
  <c r="E25" i="54"/>
  <c r="AB42" i="54"/>
  <c r="U27" i="50"/>
  <c r="F34" i="54"/>
  <c r="K43" i="54"/>
  <c r="G25" i="50"/>
  <c r="Y26" i="50"/>
  <c r="V34" i="54"/>
  <c r="N27" i="54"/>
  <c r="I34" i="50"/>
  <c r="E45" i="54"/>
  <c r="U43" i="50"/>
  <c r="G26" i="50"/>
  <c r="S30" i="54"/>
  <c r="N25" i="54"/>
  <c r="AA24" i="54"/>
  <c r="E25" i="50"/>
  <c r="K41" i="54"/>
  <c r="R21" i="54"/>
  <c r="AA43" i="54"/>
  <c r="Z22" i="54"/>
  <c r="F5" i="50"/>
  <c r="F35" i="54"/>
  <c r="O35" i="54"/>
  <c r="Y25" i="54"/>
  <c r="F6" i="50"/>
  <c r="Y21" i="54"/>
  <c r="O33" i="50"/>
  <c r="F25" i="50"/>
  <c r="V41" i="50"/>
  <c r="P43" i="50"/>
  <c r="M23" i="54"/>
  <c r="O22" i="50"/>
  <c r="X33" i="54"/>
  <c r="H22" i="50"/>
  <c r="Z34" i="50"/>
  <c r="K34" i="54"/>
  <c r="X22" i="54"/>
  <c r="S42" i="54"/>
  <c r="R34" i="50"/>
  <c r="L30" i="50"/>
  <c r="I21" i="54"/>
  <c r="AB42" i="50"/>
  <c r="H41" i="54"/>
  <c r="H6" i="50"/>
  <c r="F24" i="54"/>
  <c r="L41" i="50"/>
  <c r="H35" i="54"/>
  <c r="H43" i="50"/>
  <c r="M45" i="50"/>
  <c r="M22" i="50"/>
  <c r="R33" i="50"/>
  <c r="Z35" i="54"/>
  <c r="I27" i="50"/>
  <c r="Z25" i="50"/>
  <c r="J7" i="50"/>
  <c r="Q30" i="54"/>
  <c r="AB25" i="50"/>
  <c r="Z33" i="50"/>
  <c r="F45" i="54"/>
  <c r="Z21" i="50"/>
  <c r="S41" i="50"/>
  <c r="Z22" i="50"/>
  <c r="U45" i="54"/>
  <c r="I6" i="54"/>
  <c r="J43" i="50"/>
  <c r="P22" i="50"/>
  <c r="R30" i="50"/>
  <c r="U33" i="50"/>
  <c r="W25" i="54"/>
  <c r="W45" i="50"/>
  <c r="M33" i="50"/>
  <c r="AB34" i="50"/>
  <c r="N26" i="54"/>
  <c r="F7" i="54"/>
  <c r="E34" i="54"/>
  <c r="H5" i="50"/>
  <c r="H34" i="54"/>
  <c r="P24" i="50"/>
  <c r="X21" i="54"/>
  <c r="AA45" i="50"/>
  <c r="Y26" i="54"/>
  <c r="X41" i="50"/>
  <c r="T23" i="50"/>
  <c r="AA25" i="50"/>
  <c r="U22" i="54"/>
  <c r="L35" i="50"/>
  <c r="M45" i="54"/>
  <c r="Z44" i="50"/>
  <c r="U33" i="54"/>
  <c r="V30" i="50"/>
  <c r="AB26" i="50"/>
  <c r="G7" i="50"/>
  <c r="U21" i="50"/>
  <c r="X42" i="50"/>
  <c r="R41" i="50"/>
  <c r="I7" i="54"/>
  <c r="U25" i="50"/>
  <c r="V24" i="54"/>
  <c r="AA25" i="54"/>
  <c r="P35" i="54"/>
  <c r="M25" i="50"/>
  <c r="U34" i="54"/>
  <c r="X41" i="54"/>
  <c r="T30" i="54"/>
  <c r="Z42" i="54"/>
  <c r="V35" i="54"/>
  <c r="E42" i="54"/>
  <c r="K35" i="54"/>
  <c r="J23" i="54"/>
  <c r="I23" i="54"/>
  <c r="Y42" i="54"/>
  <c r="O45" i="54"/>
  <c r="J5" i="50"/>
  <c r="Q35" i="54"/>
  <c r="Q26" i="54"/>
  <c r="I33" i="50"/>
  <c r="S23" i="54"/>
  <c r="G7" i="54"/>
  <c r="AB27" i="50"/>
  <c r="N44" i="50"/>
  <c r="J30" i="54"/>
  <c r="G21" i="54"/>
  <c r="V24" i="50"/>
  <c r="Y30" i="54"/>
  <c r="Q27" i="50"/>
  <c r="Q23" i="50"/>
  <c r="J27" i="50"/>
  <c r="K42" i="50"/>
  <c r="I43" i="54"/>
  <c r="L21" i="54"/>
  <c r="O30" i="54"/>
  <c r="Q41" i="50"/>
  <c r="M25" i="54"/>
  <c r="M24" i="50"/>
  <c r="AC23" i="50"/>
  <c r="AB41" i="50"/>
  <c r="X35" i="50"/>
  <c r="X34" i="50"/>
  <c r="I3" i="50"/>
  <c r="Q41" i="54"/>
  <c r="O27" i="50"/>
  <c r="AB21" i="50"/>
  <c r="V34" i="50"/>
  <c r="H34" i="50"/>
  <c r="T34" i="54"/>
  <c r="F8" i="50"/>
  <c r="X35" i="54"/>
  <c r="J27" i="54"/>
  <c r="G24" i="54"/>
  <c r="V35" i="50"/>
  <c r="W44" i="50"/>
  <c r="T35" i="50"/>
  <c r="G3" i="54"/>
  <c r="I35" i="54"/>
  <c r="Q23" i="54"/>
  <c r="T23" i="54"/>
  <c r="I45" i="54"/>
  <c r="W34" i="50"/>
  <c r="X24" i="50"/>
  <c r="V21" i="54"/>
  <c r="V41" i="54"/>
  <c r="P21" i="50"/>
  <c r="K30" i="50"/>
  <c r="L21" i="50"/>
  <c r="AA42" i="54"/>
  <c r="F25" i="54"/>
  <c r="V43" i="50"/>
  <c r="U23" i="54"/>
  <c r="F26" i="50"/>
  <c r="P30" i="54"/>
  <c r="Y33" i="54"/>
  <c r="AC24" i="54"/>
  <c r="R45" i="54"/>
  <c r="V45" i="50"/>
  <c r="AC33" i="54"/>
  <c r="F4" i="50"/>
  <c r="V43" i="54"/>
  <c r="I6" i="50"/>
  <c r="AA23" i="54"/>
  <c r="Y44" i="50"/>
  <c r="H3" i="54"/>
  <c r="J3" i="54"/>
  <c r="Y27" i="50"/>
  <c r="L35" i="54"/>
  <c r="Q24" i="54"/>
  <c r="E35" i="54"/>
  <c r="M30" i="50"/>
  <c r="U43" i="54"/>
  <c r="I24" i="50"/>
  <c r="S43" i="50"/>
  <c r="F4" i="54"/>
  <c r="N41" i="50"/>
  <c r="Y24" i="54"/>
  <c r="O44" i="54"/>
  <c r="N43" i="54"/>
  <c r="AA35" i="54"/>
  <c r="K26" i="54"/>
  <c r="J8" i="50"/>
  <c r="H25" i="54"/>
  <c r="P25" i="54"/>
  <c r="R24" i="50"/>
  <c r="W41" i="54"/>
  <c r="G30" i="54"/>
  <c r="AB43" i="54"/>
  <c r="Z30" i="50"/>
  <c r="E21" i="50"/>
  <c r="K25" i="54"/>
  <c r="AC34" i="50"/>
  <c r="Z25" i="54"/>
  <c r="T25" i="50"/>
  <c r="O43" i="50"/>
  <c r="W33" i="50"/>
  <c r="AB26" i="54"/>
  <c r="U35" i="50"/>
  <c r="S35" i="54"/>
  <c r="P23" i="50"/>
  <c r="K4" i="54"/>
  <c r="M44" i="50"/>
  <c r="X27" i="54"/>
  <c r="T25" i="54"/>
  <c r="AC23" i="54"/>
  <c r="V23" i="50"/>
  <c r="Q34" i="50"/>
  <c r="AC35" i="50"/>
  <c r="Q34" i="54"/>
  <c r="G23" i="54"/>
  <c r="H5" i="54"/>
  <c r="Q42" i="50"/>
  <c r="F44" i="54"/>
  <c r="W26" i="54"/>
  <c r="P27" i="54"/>
  <c r="S26" i="54"/>
  <c r="P35" i="50"/>
  <c r="AC41" i="50"/>
  <c r="K3" i="54"/>
  <c r="U26" i="54"/>
  <c r="G35" i="54"/>
  <c r="H41" i="50"/>
  <c r="W24" i="50"/>
  <c r="I23" i="50"/>
  <c r="V33" i="54"/>
  <c r="F23" i="50"/>
  <c r="R45" i="50"/>
  <c r="H27" i="50"/>
  <c r="G41" i="50"/>
  <c r="G42" i="54"/>
  <c r="I25" i="50"/>
  <c r="G22" i="50"/>
  <c r="K22" i="54"/>
  <c r="F22" i="50"/>
  <c r="AC26" i="50"/>
  <c r="L22" i="54"/>
  <c r="R33" i="54"/>
  <c r="H7" i="50"/>
  <c r="U34" i="50"/>
  <c r="T26" i="50"/>
  <c r="P27" i="50"/>
  <c r="H26" i="54"/>
  <c r="U35" i="54"/>
  <c r="AA42" i="50"/>
  <c r="G3" i="50"/>
  <c r="H6" i="54"/>
  <c r="I42" i="50"/>
  <c r="L25" i="50"/>
  <c r="P44" i="50"/>
  <c r="F35" i="50"/>
  <c r="E23" i="50"/>
  <c r="Q45" i="50"/>
  <c r="S45" i="54"/>
  <c r="M43" i="50"/>
  <c r="AC34" i="54"/>
  <c r="AC27" i="50"/>
  <c r="F8" i="54"/>
  <c r="AC25" i="54"/>
  <c r="AA23" i="50"/>
  <c r="U41" i="54"/>
  <c r="Y23" i="54"/>
  <c r="X42" i="54"/>
  <c r="F27" i="50"/>
  <c r="P26" i="54"/>
  <c r="W24" i="54"/>
  <c r="AA27" i="54"/>
  <c r="F3" i="50"/>
  <c r="G4" i="50"/>
  <c r="H21" i="54"/>
  <c r="W23" i="54"/>
  <c r="F45" i="50"/>
  <c r="E44" i="50"/>
  <c r="X27" i="50"/>
  <c r="Q33" i="54"/>
  <c r="Y41" i="54"/>
  <c r="W30" i="54"/>
  <c r="R26" i="50"/>
  <c r="R42" i="54"/>
  <c r="H45" i="50"/>
  <c r="K35" i="50"/>
  <c r="O44" i="50"/>
  <c r="L44" i="54"/>
  <c r="O26" i="50"/>
  <c r="X34" i="54"/>
  <c r="W27" i="54"/>
  <c r="N35" i="54"/>
  <c r="G34" i="54"/>
  <c r="U30" i="54"/>
  <c r="T22" i="50"/>
  <c r="V25" i="50"/>
  <c r="I22" i="54"/>
  <c r="L44" i="50"/>
  <c r="J5" i="54"/>
  <c r="P42" i="54"/>
  <c r="T34" i="50"/>
  <c r="W33" i="54"/>
  <c r="L45" i="54"/>
  <c r="V27" i="50"/>
  <c r="F27" i="54"/>
  <c r="P33" i="54"/>
  <c r="R44" i="50"/>
  <c r="AC24" i="50"/>
  <c r="U44" i="50"/>
  <c r="F22" i="54"/>
  <c r="S24" i="50"/>
  <c r="X23" i="50"/>
  <c r="H30" i="54"/>
  <c r="AC27" i="54"/>
  <c r="AC21" i="54"/>
  <c r="X26" i="54"/>
  <c r="H33" i="50"/>
  <c r="S25" i="54"/>
  <c r="G26" i="54"/>
  <c r="L25" i="54"/>
  <c r="Z43" i="54"/>
  <c r="S41" i="54"/>
  <c r="L26" i="54"/>
  <c r="N24" i="50"/>
  <c r="M33" i="54"/>
  <c r="X45" i="54"/>
  <c r="J26" i="54"/>
  <c r="Y22" i="50"/>
  <c r="J26" i="50"/>
  <c r="AC22" i="54"/>
  <c r="Z23" i="54"/>
  <c r="N24" i="54"/>
  <c r="R23" i="50"/>
  <c r="E26" i="50"/>
  <c r="O25" i="54"/>
  <c r="J35" i="50"/>
  <c r="H24" i="50"/>
  <c r="R35" i="54"/>
  <c r="X25" i="50"/>
  <c r="G6" i="50"/>
  <c r="G41" i="54"/>
  <c r="J41" i="54"/>
  <c r="W43" i="54"/>
  <c r="Z41" i="50"/>
  <c r="K27" i="54"/>
  <c r="X23" i="54"/>
  <c r="H44" i="54"/>
  <c r="AA45" i="54"/>
  <c r="Y34" i="50"/>
  <c r="L23" i="54"/>
  <c r="M21" i="54"/>
  <c r="F42" i="50"/>
  <c r="U24" i="50"/>
  <c r="N21" i="50"/>
  <c r="AA41" i="54"/>
  <c r="S22" i="50"/>
  <c r="E35" i="50"/>
  <c r="I30" i="50"/>
  <c r="I27" i="54"/>
  <c r="M35" i="54"/>
  <c r="S25" i="50"/>
  <c r="AC35" i="54"/>
  <c r="T35" i="54"/>
  <c r="R22" i="54"/>
  <c r="P43" i="54"/>
  <c r="M24" i="54"/>
  <c r="M42" i="50"/>
  <c r="Y41" i="50"/>
  <c r="I33" i="54"/>
  <c r="K8" i="50"/>
  <c r="I25" i="54"/>
  <c r="H23" i="54"/>
  <c r="G45" i="54"/>
  <c r="M42" i="54"/>
  <c r="O27" i="54"/>
  <c r="L30" i="54"/>
  <c r="G22" i="54"/>
  <c r="H42" i="54"/>
  <c r="R27" i="54"/>
  <c r="E33" i="54"/>
  <c r="G8" i="54"/>
  <c r="K6" i="54"/>
  <c r="S27" i="50"/>
  <c r="T43" i="54"/>
  <c r="N34" i="54"/>
  <c r="Y25" i="50"/>
  <c r="Z44" i="54"/>
  <c r="T44" i="50"/>
  <c r="H42" i="50"/>
  <c r="H8" i="50"/>
  <c r="G42" i="50"/>
  <c r="F42" i="54"/>
  <c r="N33" i="50"/>
  <c r="R35" i="50"/>
  <c r="P34" i="50"/>
  <c r="R24" i="54"/>
  <c r="F41" i="50"/>
  <c r="AA44" i="50"/>
  <c r="N27" i="50"/>
  <c r="H3" i="50"/>
  <c r="G35" i="50"/>
  <c r="N43" i="50"/>
  <c r="AC33" i="50"/>
  <c r="P26" i="50"/>
  <c r="Y27" i="54"/>
  <c r="U30" i="50"/>
  <c r="K25" i="50"/>
  <c r="K7" i="50"/>
  <c r="Z34" i="54"/>
  <c r="Z45" i="50"/>
  <c r="Y21" i="50"/>
  <c r="O42" i="54"/>
  <c r="K8" i="54"/>
  <c r="AC30" i="54"/>
  <c r="X44" i="50"/>
  <c r="M34" i="54"/>
  <c r="M41" i="54"/>
  <c r="K41" i="50"/>
  <c r="U21" i="54"/>
  <c r="U27" i="54"/>
  <c r="S44" i="50"/>
  <c r="P23" i="54"/>
  <c r="N25" i="50"/>
  <c r="T21" i="54"/>
  <c r="P34" i="54"/>
  <c r="L34" i="54"/>
  <c r="F33" i="50"/>
  <c r="K23" i="50"/>
  <c r="J4" i="50"/>
  <c r="J8" i="54"/>
  <c r="K4" i="50"/>
  <c r="AB33" i="50"/>
  <c r="V26" i="54"/>
  <c r="O23" i="54"/>
  <c r="N45" i="54"/>
  <c r="M22" i="54"/>
  <c r="W22" i="50"/>
  <c r="K24" i="54"/>
  <c r="T27" i="54"/>
  <c r="I42" i="54"/>
  <c r="Z45" i="54"/>
  <c r="Z24" i="50"/>
  <c r="N41" i="54"/>
  <c r="H22" i="54"/>
  <c r="H30" i="50"/>
  <c r="I3" i="54"/>
  <c r="AA43" i="50"/>
  <c r="L23" i="50"/>
  <c r="I26" i="54"/>
  <c r="O34" i="54"/>
  <c r="S21" i="50"/>
  <c r="K6" i="50"/>
  <c r="R25" i="54"/>
  <c r="AB23" i="50"/>
  <c r="N30" i="54"/>
  <c r="AA33" i="50"/>
  <c r="G6" i="54"/>
  <c r="AA34" i="50"/>
  <c r="E44" i="54"/>
  <c r="L27" i="54"/>
  <c r="L22" i="50"/>
  <c r="Z30" i="54"/>
  <c r="X24" i="54"/>
  <c r="I4" i="54"/>
  <c r="F23" i="54"/>
  <c r="I4" i="50"/>
  <c r="I5" i="54"/>
  <c r="AB21" i="54"/>
  <c r="S33" i="50"/>
  <c r="T30" i="50"/>
  <c r="G34" i="50"/>
  <c r="AA24" i="50"/>
  <c r="P25" i="50"/>
  <c r="P41" i="50"/>
  <c r="E34" i="50"/>
  <c r="S21" i="54"/>
  <c r="AA27" i="50"/>
  <c r="P21" i="54"/>
  <c r="W43" i="50"/>
  <c r="Y44" i="54"/>
  <c r="E21" i="54"/>
  <c r="AB45" i="54"/>
  <c r="Q44" i="54"/>
  <c r="T41" i="50"/>
  <c r="S35" i="50"/>
  <c r="T24" i="54"/>
  <c r="G23" i="50"/>
  <c r="J21" i="54"/>
  <c r="E42" i="50"/>
  <c r="I7" i="50"/>
  <c r="G21" i="50"/>
  <c r="V25" i="54"/>
  <c r="E22" i="54"/>
  <c r="T41" i="54"/>
  <c r="AA33" i="54"/>
  <c r="I5" i="50"/>
  <c r="K33" i="54"/>
  <c r="H21" i="50"/>
  <c r="I44" i="54"/>
  <c r="R21" i="50"/>
  <c r="H4" i="50"/>
  <c r="K5" i="54"/>
  <c r="U26" i="50"/>
  <c r="N23" i="50"/>
  <c r="I44" i="50"/>
  <c r="N21" i="54"/>
  <c r="Y35" i="50"/>
  <c r="H44" i="50"/>
  <c r="G30" i="50"/>
  <c r="G33" i="50"/>
  <c r="AB30" i="54"/>
  <c r="F24" i="50"/>
  <c r="AA30" i="54"/>
  <c r="F34" i="50"/>
  <c r="W44" i="54"/>
  <c r="N30" i="50"/>
  <c r="P30" i="50"/>
  <c r="AB30" i="50"/>
  <c r="G33" i="54"/>
  <c r="K30" i="54"/>
  <c r="AB44" i="54"/>
  <c r="T42" i="50"/>
  <c r="Q30" i="50"/>
  <c r="O43" i="54"/>
  <c r="P41" i="54"/>
  <c r="S42" i="50"/>
  <c r="J24" i="54"/>
  <c r="K45" i="50"/>
  <c r="K43" i="50"/>
  <c r="J44" i="50"/>
  <c r="W42" i="50"/>
  <c r="Z23" i="50"/>
  <c r="M21" i="50"/>
  <c r="M35" i="50"/>
  <c r="J22" i="54"/>
  <c r="G43" i="54"/>
  <c r="R22" i="50"/>
  <c r="O33" i="54"/>
  <c r="S34" i="50"/>
  <c r="L43" i="50"/>
  <c r="I22" i="50"/>
  <c r="N22" i="54"/>
  <c r="W35" i="54"/>
  <c r="AC26" i="54"/>
  <c r="F21" i="54"/>
  <c r="O21" i="50"/>
  <c r="F43" i="54"/>
  <c r="X22" i="50"/>
  <c r="I34" i="54"/>
  <c r="M44" i="54"/>
  <c r="E43" i="54"/>
  <c r="J3" i="50"/>
  <c r="O25" i="50"/>
  <c r="K33" i="50"/>
  <c r="W27" i="50"/>
  <c r="S22" i="54"/>
  <c r="J35" i="54"/>
  <c r="F41" i="54"/>
  <c r="Q27" i="54"/>
  <c r="J45" i="54"/>
  <c r="W22" i="54"/>
  <c r="J7" i="54"/>
  <c r="F5" i="54"/>
  <c r="T26" i="54"/>
  <c r="T44" i="54"/>
  <c r="AA41" i="50"/>
  <c r="O24" i="54"/>
  <c r="Q21" i="54"/>
  <c r="J45" i="50"/>
  <c r="L34" i="50"/>
  <c r="Y22" i="54"/>
  <c r="G43" i="50"/>
  <c r="O34" i="50"/>
  <c r="W45" i="54"/>
  <c r="S33" i="54"/>
  <c r="T33" i="50"/>
  <c r="Y33" i="50"/>
  <c r="J42" i="54"/>
  <c r="J6" i="50"/>
  <c r="AB35" i="50"/>
  <c r="Z24" i="54"/>
  <c r="Y45" i="50"/>
  <c r="W21" i="50"/>
  <c r="AA22" i="50"/>
  <c r="AA26" i="50"/>
  <c r="J25" i="54"/>
  <c r="K24" i="50"/>
  <c r="P22" i="54"/>
  <c r="K44" i="50"/>
  <c r="F44" i="50"/>
  <c r="AB24" i="54"/>
  <c r="T22" i="54"/>
  <c r="V42" i="54"/>
  <c r="Z43" i="50"/>
  <c r="AC22" i="50"/>
  <c r="T42" i="54"/>
  <c r="E27" i="50"/>
  <c r="Q22" i="54"/>
  <c r="R25" i="50"/>
  <c r="R30" i="54"/>
  <c r="J42" i="50"/>
  <c r="F26" i="54"/>
  <c r="P45" i="54"/>
  <c r="N23" i="54"/>
  <c r="L45" i="50"/>
  <c r="K34" i="50"/>
  <c r="E24" i="50"/>
  <c r="X30" i="50"/>
  <c r="Q25" i="50"/>
  <c r="R41" i="54"/>
  <c r="H25" i="50"/>
  <c r="G44" i="50"/>
  <c r="AB35" i="54"/>
  <c r="W23" i="50"/>
  <c r="W26" i="50"/>
  <c r="U24" i="54"/>
  <c r="H45" i="54"/>
  <c r="R26" i="54"/>
  <c r="N22" i="50"/>
  <c r="V30" i="54"/>
  <c r="I8" i="54"/>
  <c r="X21" i="50"/>
  <c r="G45" i="50"/>
  <c r="N34" i="50"/>
  <c r="J4" i="54"/>
  <c r="Q44" i="50"/>
  <c r="Y23" i="50"/>
  <c r="AB23" i="54"/>
  <c r="AA22" i="54"/>
  <c r="R34" i="54"/>
  <c r="L33" i="50"/>
  <c r="H7" i="54"/>
  <c r="X26" i="50"/>
  <c r="I41" i="54"/>
  <c r="T27" i="50"/>
  <c r="I24" i="54"/>
  <c r="U22" i="50"/>
  <c r="T21" i="50"/>
  <c r="Y34" i="54"/>
  <c r="Z41" i="54"/>
  <c r="K21" i="50"/>
  <c r="O30" i="50"/>
  <c r="H24" i="54"/>
  <c r="K27" i="50"/>
  <c r="AA21" i="50"/>
  <c r="X30" i="54"/>
  <c r="AB24" i="50"/>
  <c r="O21" i="54"/>
  <c r="R23" i="54"/>
  <c r="H4" i="54"/>
  <c r="H35" i="50"/>
  <c r="Z26" i="54"/>
  <c r="M27" i="50"/>
  <c r="G5" i="54"/>
  <c r="H23" i="50"/>
  <c r="K26" i="50"/>
  <c r="O45" i="50"/>
  <c r="M30" i="54"/>
  <c r="N26" i="50"/>
  <c r="I43" i="50"/>
  <c r="Q25" i="54"/>
  <c r="X43" i="54"/>
  <c r="M23" i="50"/>
  <c r="P33" i="50"/>
  <c r="U42" i="50"/>
  <c r="J23" i="50"/>
  <c r="J33" i="50"/>
  <c r="O41" i="54"/>
  <c r="V42" i="50"/>
  <c r="T33" i="54"/>
  <c r="O42" i="50"/>
  <c r="AA26" i="54"/>
  <c r="J44" i="54"/>
  <c r="AB43" i="50"/>
  <c r="M41" i="50"/>
  <c r="K21" i="54"/>
  <c r="AB22" i="50"/>
  <c r="E30" i="54"/>
  <c r="Y24" i="50"/>
  <c r="O26" i="54"/>
  <c r="K5" i="50"/>
  <c r="S45" i="50"/>
  <c r="S26" i="50"/>
  <c r="S43" i="54"/>
  <c r="Q24" i="50"/>
  <c r="E45" i="50"/>
  <c r="E27" i="54"/>
  <c r="V22" i="50"/>
  <c r="N45" i="50"/>
  <c r="G8" i="50"/>
  <c r="J22" i="50"/>
  <c r="V23" i="54"/>
  <c r="Q33" i="50"/>
  <c r="L24" i="50"/>
  <c r="J33" i="54"/>
  <c r="W25" i="50"/>
  <c r="AB41" i="54"/>
  <c r="R44" i="54"/>
  <c r="J21" i="50"/>
  <c r="T45" i="50"/>
  <c r="J43" i="54"/>
  <c r="I26" i="50"/>
  <c r="N44" i="54"/>
  <c r="V45" i="54"/>
  <c r="H26" i="50"/>
  <c r="F43" i="50"/>
  <c r="I21" i="50"/>
  <c r="S30" i="50"/>
  <c r="E22" i="50"/>
  <c r="S44" i="54"/>
  <c r="F7" i="50"/>
  <c r="V26" i="50"/>
  <c r="P45" i="50"/>
  <c r="O24" i="50"/>
  <c r="AA34" i="54"/>
  <c r="X45" i="50"/>
  <c r="F30" i="50"/>
  <c r="Z35" i="50"/>
  <c r="I8" i="50"/>
  <c r="AB25" i="54"/>
  <c r="E33" i="50"/>
  <c r="AC30" i="50"/>
  <c r="G4" i="54"/>
  <c r="H27" i="54"/>
  <c r="G27" i="50"/>
  <c r="F33" i="54"/>
  <c r="O22" i="54"/>
  <c r="J30" i="50"/>
  <c r="AC41" i="54"/>
  <c r="G44" i="54"/>
  <c r="R42" i="50"/>
  <c r="Z42" i="50"/>
  <c r="E24" i="54"/>
  <c r="M43" i="54"/>
  <c r="N35" i="50"/>
  <c r="S23" i="50"/>
  <c r="J24" i="50"/>
  <c r="L43" i="54"/>
  <c r="G25" i="54"/>
  <c r="G5" i="50"/>
  <c r="K22" i="50"/>
  <c r="AA30" i="50"/>
  <c r="M26" i="50"/>
  <c r="L42" i="50"/>
  <c r="U45" i="50"/>
  <c r="Q21" i="50"/>
  <c r="G24" i="50"/>
  <c r="T24" i="50"/>
  <c r="P44" i="54"/>
  <c r="S34" i="54"/>
  <c r="AA21" i="54"/>
  <c r="C25" i="50" l="1"/>
  <c r="C34" i="50"/>
  <c r="C26" i="50"/>
  <c r="C35" i="50"/>
  <c r="C44" i="50"/>
  <c r="C25" i="54"/>
  <c r="C35" i="54"/>
  <c r="C43" i="54"/>
  <c r="C23" i="50"/>
  <c r="C24" i="50"/>
  <c r="C45" i="50"/>
  <c r="C21" i="54"/>
  <c r="C23" i="54"/>
  <c r="C22" i="50"/>
  <c r="C41" i="54"/>
  <c r="C41" i="50"/>
  <c r="C34" i="54"/>
  <c r="C22" i="54"/>
  <c r="C30" i="50"/>
  <c r="C42" i="54"/>
  <c r="C45" i="54"/>
  <c r="C33" i="50"/>
  <c r="C27" i="54"/>
  <c r="C42" i="50"/>
  <c r="C27" i="50"/>
  <c r="C24" i="54"/>
  <c r="C26" i="54"/>
  <c r="C43" i="50"/>
  <c r="C30" i="54"/>
  <c r="C21" i="50"/>
  <c r="C33" i="54"/>
  <c r="AC41" i="41"/>
  <c r="AC40" i="41"/>
  <c r="AC39" i="41"/>
  <c r="E38" i="41"/>
  <c r="D17" i="41"/>
  <c r="B2" i="41"/>
  <c r="R11" i="40"/>
  <c r="P11" i="40"/>
  <c r="K11" i="40"/>
  <c r="H11" i="40"/>
  <c r="G11" i="40"/>
  <c r="D11" i="40"/>
  <c r="R15" i="40"/>
  <c r="P15" i="40"/>
  <c r="K15" i="40"/>
  <c r="H15" i="40"/>
  <c r="G15" i="40"/>
  <c r="D15" i="40"/>
  <c r="R42" i="40"/>
  <c r="P42" i="40"/>
  <c r="K42" i="40"/>
  <c r="H42" i="40"/>
  <c r="G42" i="40"/>
  <c r="D42" i="40"/>
  <c r="R79" i="40"/>
  <c r="P79" i="40"/>
  <c r="K79" i="40"/>
  <c r="H79" i="40"/>
  <c r="G79" i="40"/>
  <c r="D79" i="40"/>
  <c r="R85" i="40"/>
  <c r="P85" i="40"/>
  <c r="K85" i="40"/>
  <c r="J85" i="40"/>
  <c r="I85" i="40"/>
  <c r="H85" i="40"/>
  <c r="G85" i="40"/>
  <c r="D85" i="40"/>
  <c r="R145" i="40"/>
  <c r="P145" i="40"/>
  <c r="K145" i="40"/>
  <c r="H145" i="40"/>
  <c r="G145" i="40"/>
  <c r="D145" i="40"/>
  <c r="AC45" i="39" l="1"/>
  <c r="AC44" i="39"/>
  <c r="AC43" i="39"/>
  <c r="E42" i="39"/>
  <c r="D17" i="39"/>
  <c r="B2" i="39"/>
  <c r="R11" i="38"/>
  <c r="P11" i="38"/>
  <c r="K11" i="38"/>
  <c r="H11" i="38"/>
  <c r="G11" i="38"/>
  <c r="D11" i="38"/>
  <c r="R15" i="38"/>
  <c r="P15" i="38"/>
  <c r="K15" i="38"/>
  <c r="H15" i="38"/>
  <c r="G15" i="38"/>
  <c r="D15" i="38"/>
  <c r="R42" i="38"/>
  <c r="P42" i="38"/>
  <c r="K42" i="38"/>
  <c r="H42" i="38"/>
  <c r="G42" i="38"/>
  <c r="D42" i="38"/>
  <c r="R79" i="38"/>
  <c r="P79" i="38"/>
  <c r="K79" i="38"/>
  <c r="H79" i="38"/>
  <c r="G79" i="38"/>
  <c r="D79" i="38"/>
  <c r="R85" i="38"/>
  <c r="P85" i="38"/>
  <c r="K85" i="38"/>
  <c r="J85" i="38"/>
  <c r="I85" i="38"/>
  <c r="H85" i="38"/>
  <c r="G85" i="38"/>
  <c r="D85" i="38"/>
  <c r="R145" i="38"/>
  <c r="P145" i="38"/>
  <c r="K145" i="38"/>
  <c r="H145" i="38"/>
  <c r="G145" i="38"/>
  <c r="D145" i="38"/>
  <c r="K22" i="48"/>
  <c r="K31" i="48"/>
  <c r="K42" i="48"/>
  <c r="T31" i="48"/>
  <c r="Q40" i="45"/>
  <c r="F3" i="48"/>
  <c r="G20" i="45"/>
  <c r="K8" i="48"/>
  <c r="Y20" i="45"/>
  <c r="R38" i="48"/>
  <c r="M20" i="45"/>
  <c r="G5" i="48"/>
  <c r="J4" i="45"/>
  <c r="R38" i="45"/>
  <c r="Z31" i="48"/>
  <c r="V24" i="48"/>
  <c r="O31" i="45"/>
  <c r="T25" i="45"/>
  <c r="I8" i="45"/>
  <c r="F23" i="48"/>
  <c r="J20" i="48"/>
  <c r="H4" i="48"/>
  <c r="W24" i="48"/>
  <c r="M31" i="45"/>
  <c r="Q24" i="48"/>
  <c r="T20" i="48"/>
  <c r="L38" i="45"/>
  <c r="T38" i="45"/>
  <c r="H21" i="48"/>
  <c r="Z32" i="45"/>
  <c r="S20" i="48"/>
  <c r="G6" i="48"/>
  <c r="N42" i="48"/>
  <c r="K7" i="48"/>
  <c r="AC24" i="48"/>
  <c r="Z40" i="48"/>
  <c r="X28" i="48"/>
  <c r="L39" i="45"/>
  <c r="J6" i="48"/>
  <c r="Z20" i="48"/>
  <c r="E22" i="45"/>
  <c r="P40" i="48"/>
  <c r="L31" i="48"/>
  <c r="F20" i="45"/>
  <c r="U20" i="48"/>
  <c r="L23" i="45"/>
  <c r="S25" i="45"/>
  <c r="AA28" i="48"/>
  <c r="P38" i="45"/>
  <c r="Z32" i="48"/>
  <c r="K28" i="48"/>
  <c r="J32" i="45"/>
  <c r="V22" i="48"/>
  <c r="G4" i="45"/>
  <c r="N42" i="45"/>
  <c r="F40" i="45"/>
  <c r="AB42" i="48"/>
  <c r="E32" i="48"/>
  <c r="L24" i="48"/>
  <c r="U31" i="45"/>
  <c r="I38" i="48"/>
  <c r="W41" i="45"/>
  <c r="Y24" i="48"/>
  <c r="Z23" i="45"/>
  <c r="I25" i="45"/>
  <c r="R39" i="45"/>
  <c r="J23" i="48"/>
  <c r="W31" i="48"/>
  <c r="P41" i="48"/>
  <c r="E24" i="45"/>
  <c r="L21" i="45"/>
  <c r="I4" i="48"/>
  <c r="K6" i="48"/>
  <c r="G4" i="48"/>
  <c r="Y38" i="45"/>
  <c r="H8" i="45"/>
  <c r="G25" i="48"/>
  <c r="P24" i="45"/>
  <c r="U25" i="45"/>
  <c r="G41" i="45"/>
  <c r="H22" i="45"/>
  <c r="F4" i="48"/>
  <c r="W41" i="48"/>
  <c r="G8" i="45"/>
  <c r="O23" i="45"/>
  <c r="X22" i="48"/>
  <c r="AB22" i="48"/>
  <c r="N25" i="45"/>
  <c r="F28" i="48"/>
  <c r="J8" i="48"/>
  <c r="P25" i="45"/>
  <c r="T32" i="48"/>
  <c r="R41" i="48"/>
  <c r="V38" i="45"/>
  <c r="G22" i="45"/>
  <c r="AB21" i="45"/>
  <c r="K7" i="45"/>
  <c r="O23" i="48"/>
  <c r="R23" i="45"/>
  <c r="F24" i="45"/>
  <c r="H24" i="48"/>
  <c r="M28" i="45"/>
  <c r="W25" i="45"/>
  <c r="F41" i="45"/>
  <c r="R42" i="45"/>
  <c r="AC32" i="48"/>
  <c r="E23" i="48"/>
  <c r="Z42" i="48"/>
  <c r="AB23" i="48"/>
  <c r="N24" i="45"/>
  <c r="J21" i="48"/>
  <c r="Y31" i="45"/>
  <c r="L32" i="45"/>
  <c r="P20" i="48"/>
  <c r="AB40" i="45"/>
  <c r="H4" i="45"/>
  <c r="Y21" i="45"/>
  <c r="AA40" i="45"/>
  <c r="W38" i="48"/>
  <c r="J24" i="48"/>
  <c r="X32" i="48"/>
  <c r="O41" i="45"/>
  <c r="R32" i="45"/>
  <c r="T24" i="48"/>
  <c r="Z38" i="48"/>
  <c r="F38" i="45"/>
  <c r="J28" i="45"/>
  <c r="W24" i="45"/>
  <c r="K32" i="48"/>
  <c r="F3" i="45"/>
  <c r="L39" i="48"/>
  <c r="V41" i="48"/>
  <c r="Q23" i="48"/>
  <c r="V40" i="45"/>
  <c r="U32" i="45"/>
  <c r="W21" i="45"/>
  <c r="E24" i="48"/>
  <c r="H38" i="45"/>
  <c r="M25" i="48"/>
  <c r="G25" i="45"/>
  <c r="N32" i="45"/>
  <c r="U39" i="48"/>
  <c r="I32" i="48"/>
  <c r="P24" i="48"/>
  <c r="H7" i="45"/>
  <c r="P32" i="45"/>
  <c r="T20" i="45"/>
  <c r="AB22" i="45"/>
  <c r="R25" i="45"/>
  <c r="AB24" i="48"/>
  <c r="T40" i="48"/>
  <c r="AA32" i="45"/>
  <c r="Y25" i="45"/>
  <c r="U41" i="48"/>
  <c r="I23" i="45"/>
  <c r="I20" i="48"/>
  <c r="O28" i="45"/>
  <c r="L21" i="48"/>
  <c r="G28" i="48"/>
  <c r="Q41" i="45"/>
  <c r="F5" i="48"/>
  <c r="V42" i="48"/>
  <c r="M20" i="48"/>
  <c r="G31" i="45"/>
  <c r="J39" i="48"/>
  <c r="X28" i="45"/>
  <c r="F31" i="48"/>
  <c r="M23" i="48"/>
  <c r="J40" i="48"/>
  <c r="AA25" i="45"/>
  <c r="H7" i="48"/>
  <c r="K41" i="45"/>
  <c r="K28" i="45"/>
  <c r="T40" i="45"/>
  <c r="S39" i="45"/>
  <c r="K25" i="45"/>
  <c r="T22" i="48"/>
  <c r="AC23" i="48"/>
  <c r="Q31" i="45"/>
  <c r="Q20" i="45"/>
  <c r="G5" i="45"/>
  <c r="J25" i="45"/>
  <c r="V32" i="48"/>
  <c r="K38" i="45"/>
  <c r="W42" i="48"/>
  <c r="K8" i="45"/>
  <c r="S39" i="48"/>
  <c r="O32" i="45"/>
  <c r="G22" i="48"/>
  <c r="S23" i="45"/>
  <c r="V39" i="48"/>
  <c r="AA28" i="45"/>
  <c r="L41" i="48"/>
  <c r="Z39" i="45"/>
  <c r="I4" i="45"/>
  <c r="AA23" i="45"/>
  <c r="G38" i="48"/>
  <c r="AC31" i="45"/>
  <c r="N28" i="45"/>
  <c r="AB38" i="45"/>
  <c r="M42" i="45"/>
  <c r="S32" i="45"/>
  <c r="X22" i="45"/>
  <c r="K32" i="45"/>
  <c r="H6" i="45"/>
  <c r="Z28" i="48"/>
  <c r="V42" i="45"/>
  <c r="J40" i="45"/>
  <c r="J5" i="45"/>
  <c r="AC28" i="48"/>
  <c r="S41" i="45"/>
  <c r="O22" i="45"/>
  <c r="R21" i="45"/>
  <c r="Q24" i="45"/>
  <c r="V20" i="45"/>
  <c r="AB21" i="48"/>
  <c r="O21" i="45"/>
  <c r="Y39" i="45"/>
  <c r="N39" i="45"/>
  <c r="X38" i="48"/>
  <c r="U38" i="45"/>
  <c r="AA31" i="45"/>
  <c r="F5" i="45"/>
  <c r="F22" i="45"/>
  <c r="K3" i="48"/>
  <c r="AA21" i="45"/>
  <c r="H25" i="45"/>
  <c r="M41" i="45"/>
  <c r="AA22" i="48"/>
  <c r="U42" i="45"/>
  <c r="G41" i="48"/>
  <c r="O22" i="48"/>
  <c r="N41" i="45"/>
  <c r="G6" i="45"/>
  <c r="AA23" i="48"/>
  <c r="AB40" i="48"/>
  <c r="R28" i="45"/>
  <c r="I23" i="48"/>
  <c r="AC23" i="45"/>
  <c r="X32" i="45"/>
  <c r="K31" i="45"/>
  <c r="G7" i="48"/>
  <c r="L28" i="48"/>
  <c r="J28" i="48"/>
  <c r="K38" i="48"/>
  <c r="U21" i="45"/>
  <c r="L32" i="48"/>
  <c r="X31" i="48"/>
  <c r="L24" i="45"/>
  <c r="O38" i="48"/>
  <c r="I25" i="48"/>
  <c r="I22" i="48"/>
  <c r="H20" i="48"/>
  <c r="M38" i="45"/>
  <c r="E20" i="45"/>
  <c r="Q40" i="48"/>
  <c r="L42" i="45"/>
  <c r="P28" i="48"/>
  <c r="Z20" i="45"/>
  <c r="V21" i="45"/>
  <c r="R22" i="48"/>
  <c r="H3" i="48"/>
  <c r="Q20" i="48"/>
  <c r="J32" i="48"/>
  <c r="X40" i="48"/>
  <c r="E25" i="48"/>
  <c r="H40" i="48"/>
  <c r="E20" i="48"/>
  <c r="T28" i="48"/>
  <c r="E21" i="48"/>
  <c r="U24" i="45"/>
  <c r="Q31" i="48"/>
  <c r="T25" i="48"/>
  <c r="U25" i="48"/>
  <c r="X23" i="48"/>
  <c r="AB24" i="45"/>
  <c r="S21" i="48"/>
  <c r="O42" i="48"/>
  <c r="N20" i="48"/>
  <c r="P21" i="45"/>
  <c r="Y24" i="45"/>
  <c r="H39" i="45"/>
  <c r="J41" i="45"/>
  <c r="L23" i="48"/>
  <c r="H32" i="45"/>
  <c r="T23" i="45"/>
  <c r="K4" i="48"/>
  <c r="I40" i="48"/>
  <c r="L28" i="45"/>
  <c r="V32" i="45"/>
  <c r="R25" i="48"/>
  <c r="H20" i="45"/>
  <c r="P22" i="48"/>
  <c r="U40" i="48"/>
  <c r="AA38" i="45"/>
  <c r="N40" i="48"/>
  <c r="N24" i="48"/>
  <c r="U31" i="48"/>
  <c r="F4" i="45"/>
  <c r="Y22" i="45"/>
  <c r="AB31" i="48"/>
  <c r="R24" i="45"/>
  <c r="G21" i="48"/>
  <c r="S20" i="45"/>
  <c r="Y38" i="48"/>
  <c r="O24" i="45"/>
  <c r="M39" i="45"/>
  <c r="K39" i="45"/>
  <c r="AC38" i="48"/>
  <c r="E28" i="48"/>
  <c r="X21" i="48"/>
  <c r="Q21" i="45"/>
  <c r="W28" i="48"/>
  <c r="V41" i="45"/>
  <c r="AA20" i="45"/>
  <c r="M24" i="48"/>
  <c r="Y32" i="45"/>
  <c r="Z41" i="48"/>
  <c r="I28" i="45"/>
  <c r="G20" i="48"/>
  <c r="I21" i="48"/>
  <c r="AB32" i="45"/>
  <c r="Q42" i="45"/>
  <c r="X24" i="48"/>
  <c r="AB39" i="45"/>
  <c r="AB42" i="45"/>
  <c r="F41" i="48"/>
  <c r="Y40" i="45"/>
  <c r="M22" i="48"/>
  <c r="Z21" i="48"/>
  <c r="L41" i="45"/>
  <c r="I42" i="45"/>
  <c r="F6" i="48"/>
  <c r="E21" i="45"/>
  <c r="I6" i="45"/>
  <c r="W23" i="48"/>
  <c r="Z41" i="45"/>
  <c r="G42" i="45"/>
  <c r="J20" i="45"/>
  <c r="I6" i="48"/>
  <c r="U21" i="48"/>
  <c r="AA20" i="48"/>
  <c r="L40" i="45"/>
  <c r="F22" i="48"/>
  <c r="Y42" i="48"/>
  <c r="O42" i="45"/>
  <c r="T32" i="45"/>
  <c r="AB20" i="45"/>
  <c r="G40" i="48"/>
  <c r="H28" i="48"/>
  <c r="I32" i="45"/>
  <c r="X42" i="45"/>
  <c r="O24" i="48"/>
  <c r="P38" i="48"/>
  <c r="Z22" i="48"/>
  <c r="E32" i="45"/>
  <c r="R31" i="48"/>
  <c r="E42" i="48"/>
  <c r="Q39" i="45"/>
  <c r="S28" i="45"/>
  <c r="F32" i="45"/>
  <c r="J6" i="45"/>
  <c r="J22" i="48"/>
  <c r="G23" i="45"/>
  <c r="U28" i="48"/>
  <c r="X41" i="48"/>
  <c r="U41" i="45"/>
  <c r="I28" i="48"/>
  <c r="N28" i="48"/>
  <c r="AA31" i="48"/>
  <c r="T31" i="45"/>
  <c r="K21" i="48"/>
  <c r="R40" i="48"/>
  <c r="F25" i="45"/>
  <c r="Q39" i="48"/>
  <c r="W22" i="45"/>
  <c r="F25" i="48"/>
  <c r="U23" i="48"/>
  <c r="F7" i="48"/>
  <c r="G3" i="45"/>
  <c r="P22" i="45"/>
  <c r="T23" i="48"/>
  <c r="R20" i="45"/>
  <c r="Q25" i="45"/>
  <c r="W31" i="45"/>
  <c r="K40" i="45"/>
  <c r="U32" i="48"/>
  <c r="J42" i="45"/>
  <c r="S25" i="48"/>
  <c r="I41" i="48"/>
  <c r="J4" i="48"/>
  <c r="S23" i="48"/>
  <c r="J8" i="45"/>
  <c r="I3" i="45"/>
  <c r="W39" i="45"/>
  <c r="I20" i="45"/>
  <c r="AB39" i="48"/>
  <c r="S24" i="45"/>
  <c r="I21" i="45"/>
  <c r="S38" i="48"/>
  <c r="Y20" i="48"/>
  <c r="AA42" i="48"/>
  <c r="T39" i="48"/>
  <c r="W40" i="45"/>
  <c r="H23" i="45"/>
  <c r="U20" i="45"/>
  <c r="AC20" i="48"/>
  <c r="E40" i="48"/>
  <c r="N31" i="48"/>
  <c r="O21" i="48"/>
  <c r="Y39" i="48"/>
  <c r="H5" i="45"/>
  <c r="Y25" i="48"/>
  <c r="AA32" i="48"/>
  <c r="S31" i="45"/>
  <c r="N25" i="48"/>
  <c r="G38" i="45"/>
  <c r="Q28" i="45"/>
  <c r="J5" i="48"/>
  <c r="V28" i="45"/>
  <c r="M23" i="45"/>
  <c r="L22" i="48"/>
  <c r="S40" i="45"/>
  <c r="G40" i="45"/>
  <c r="P31" i="45"/>
  <c r="E39" i="48"/>
  <c r="V38" i="48"/>
  <c r="M40" i="48"/>
  <c r="P23" i="45"/>
  <c r="P25" i="48"/>
  <c r="U28" i="45"/>
  <c r="I31" i="48"/>
  <c r="F28" i="45"/>
  <c r="W28" i="45"/>
  <c r="E40" i="45"/>
  <c r="H5" i="48"/>
  <c r="X39" i="48"/>
  <c r="G3" i="48"/>
  <c r="I3" i="48"/>
  <c r="M40" i="45"/>
  <c r="I39" i="48"/>
  <c r="H41" i="48"/>
  <c r="Q32" i="45"/>
  <c r="Y32" i="48"/>
  <c r="N21" i="48"/>
  <c r="Q42" i="48"/>
  <c r="G32" i="48"/>
  <c r="U40" i="45"/>
  <c r="H22" i="48"/>
  <c r="L20" i="48"/>
  <c r="T41" i="45"/>
  <c r="P40" i="45"/>
  <c r="H31" i="48"/>
  <c r="J7" i="45"/>
  <c r="U42" i="48"/>
  <c r="X41" i="45"/>
  <c r="E31" i="45"/>
  <c r="R23" i="48"/>
  <c r="O40" i="48"/>
  <c r="Y41" i="48"/>
  <c r="H25" i="48"/>
  <c r="G39" i="48"/>
  <c r="J25" i="48"/>
  <c r="L25" i="48"/>
  <c r="W20" i="45"/>
  <c r="V23" i="48"/>
  <c r="L25" i="45"/>
  <c r="X39" i="45"/>
  <c r="P42" i="48"/>
  <c r="AA38" i="48"/>
  <c r="Z28" i="45"/>
  <c r="G42" i="48"/>
  <c r="W20" i="48"/>
  <c r="Z38" i="45"/>
  <c r="P41" i="45"/>
  <c r="T28" i="45"/>
  <c r="X20" i="48"/>
  <c r="O20" i="48"/>
  <c r="E28" i="45"/>
  <c r="P23" i="48"/>
  <c r="P21" i="48"/>
  <c r="N32" i="48"/>
  <c r="S28" i="48"/>
  <c r="Y23" i="45"/>
  <c r="F20" i="48"/>
  <c r="E41" i="48"/>
  <c r="Z24" i="45"/>
  <c r="F8" i="48"/>
  <c r="Q25" i="48"/>
  <c r="M39" i="48"/>
  <c r="N22" i="48"/>
  <c r="S38" i="45"/>
  <c r="T24" i="45"/>
  <c r="E41" i="45"/>
  <c r="G21" i="45"/>
  <c r="F42" i="48"/>
  <c r="N38" i="45"/>
  <c r="E31" i="48"/>
  <c r="AC25" i="45"/>
  <c r="J24" i="45"/>
  <c r="K5" i="45"/>
  <c r="AB23" i="45"/>
  <c r="I24" i="45"/>
  <c r="F24" i="48"/>
  <c r="I24" i="48"/>
  <c r="K24" i="48"/>
  <c r="I7" i="48"/>
  <c r="F8" i="45"/>
  <c r="X25" i="48"/>
  <c r="U22" i="45"/>
  <c r="X20" i="45"/>
  <c r="J38" i="48"/>
  <c r="K23" i="48"/>
  <c r="U24" i="48"/>
  <c r="I39" i="45"/>
  <c r="V40" i="48"/>
  <c r="S41" i="48"/>
  <c r="X23" i="45"/>
  <c r="N41" i="48"/>
  <c r="AC21" i="48"/>
  <c r="AB28" i="45"/>
  <c r="M28" i="48"/>
  <c r="T38" i="48"/>
  <c r="S24" i="48"/>
  <c r="K22" i="45"/>
  <c r="H38" i="48"/>
  <c r="Q22" i="48"/>
  <c r="O39" i="48"/>
  <c r="AB28" i="48"/>
  <c r="V31" i="48"/>
  <c r="U22" i="48"/>
  <c r="AB20" i="48"/>
  <c r="Z31" i="45"/>
  <c r="K4" i="45"/>
  <c r="F7" i="45"/>
  <c r="N21" i="45"/>
  <c r="AC22" i="45"/>
  <c r="G8" i="48"/>
  <c r="X38" i="45"/>
  <c r="F6" i="45"/>
  <c r="F39" i="45"/>
  <c r="N38" i="48"/>
  <c r="N23" i="48"/>
  <c r="J21" i="45"/>
  <c r="K20" i="45"/>
  <c r="K5" i="48"/>
  <c r="AC28" i="45"/>
  <c r="AA21" i="48"/>
  <c r="L22" i="45"/>
  <c r="M42" i="48"/>
  <c r="AC25" i="48"/>
  <c r="P32" i="48"/>
  <c r="X24" i="45"/>
  <c r="AA40" i="48"/>
  <c r="Y22" i="48"/>
  <c r="AC31" i="48"/>
  <c r="O32" i="48"/>
  <c r="M25" i="45"/>
  <c r="J31" i="48"/>
  <c r="W42" i="45"/>
  <c r="H42" i="45"/>
  <c r="K42" i="45"/>
  <c r="Y40" i="48"/>
  <c r="AC22" i="48"/>
  <c r="O41" i="48"/>
  <c r="M31" i="48"/>
  <c r="Z25" i="48"/>
  <c r="W22" i="48"/>
  <c r="L42" i="48"/>
  <c r="AC32" i="41"/>
  <c r="F42" i="45"/>
  <c r="F21" i="45"/>
  <c r="AB32" i="48"/>
  <c r="Y21" i="48"/>
  <c r="P39" i="48"/>
  <c r="M22" i="45"/>
  <c r="Y41" i="45"/>
  <c r="V25" i="48"/>
  <c r="I40" i="45"/>
  <c r="U39" i="45"/>
  <c r="K24" i="45"/>
  <c r="H41" i="45"/>
  <c r="H40" i="45"/>
  <c r="P42" i="45"/>
  <c r="S22" i="45"/>
  <c r="H24" i="45"/>
  <c r="K40" i="48"/>
  <c r="Q38" i="48"/>
  <c r="F23" i="45"/>
  <c r="Q32" i="48"/>
  <c r="T39" i="45"/>
  <c r="V25" i="45"/>
  <c r="W40" i="48"/>
  <c r="Y31" i="48"/>
  <c r="AB41" i="48"/>
  <c r="S42" i="48"/>
  <c r="T41" i="48"/>
  <c r="W25" i="48"/>
  <c r="W23" i="45"/>
  <c r="V23" i="45"/>
  <c r="T22" i="45"/>
  <c r="I8" i="48"/>
  <c r="M21" i="45"/>
  <c r="P31" i="48"/>
  <c r="V39" i="45"/>
  <c r="P20" i="45"/>
  <c r="N23" i="45"/>
  <c r="AB31" i="45"/>
  <c r="O25" i="45"/>
  <c r="M21" i="48"/>
  <c r="R22" i="45"/>
  <c r="G24" i="45"/>
  <c r="Q28" i="48"/>
  <c r="T21" i="45"/>
  <c r="AC21" i="45"/>
  <c r="AB25" i="48"/>
  <c r="S42" i="45"/>
  <c r="H3" i="45"/>
  <c r="O39" i="45"/>
  <c r="N22" i="45"/>
  <c r="S21" i="45"/>
  <c r="K25" i="48"/>
  <c r="AA41" i="45"/>
  <c r="U38" i="48"/>
  <c r="G23" i="48"/>
  <c r="J39" i="45"/>
  <c r="P28" i="45"/>
  <c r="L38" i="48"/>
  <c r="G28" i="45"/>
  <c r="I31" i="45"/>
  <c r="R41" i="45"/>
  <c r="R32" i="48"/>
  <c r="J38" i="45"/>
  <c r="Z23" i="48"/>
  <c r="Y28" i="45"/>
  <c r="Q21" i="48"/>
  <c r="K41" i="48"/>
  <c r="F21" i="48"/>
  <c r="E39" i="45"/>
  <c r="T42" i="48"/>
  <c r="J7" i="48"/>
  <c r="Q41" i="48"/>
  <c r="Z22" i="45"/>
  <c r="K21" i="45"/>
  <c r="L20" i="45"/>
  <c r="H23" i="48"/>
  <c r="Y42" i="45"/>
  <c r="R31" i="45"/>
  <c r="F38" i="48"/>
  <c r="H28" i="45"/>
  <c r="R28" i="48"/>
  <c r="I5" i="48"/>
  <c r="I41" i="45"/>
  <c r="S32" i="48"/>
  <c r="Z24" i="48"/>
  <c r="G24" i="48"/>
  <c r="V31" i="45"/>
  <c r="I42" i="48"/>
  <c r="K6" i="45"/>
  <c r="R24" i="48"/>
  <c r="O31" i="48"/>
  <c r="AC38" i="45"/>
  <c r="J3" i="45"/>
  <c r="J31" i="45"/>
  <c r="Q22" i="45"/>
  <c r="Z21" i="45"/>
  <c r="AC20" i="45"/>
  <c r="K39" i="48"/>
  <c r="X40" i="45"/>
  <c r="J42" i="48"/>
  <c r="E25" i="45"/>
  <c r="I38" i="45"/>
  <c r="X21" i="45"/>
  <c r="N20" i="45"/>
  <c r="J41" i="48"/>
  <c r="S31" i="48"/>
  <c r="Z40" i="45"/>
  <c r="R40" i="45"/>
  <c r="R21" i="48"/>
  <c r="O28" i="48"/>
  <c r="M32" i="45"/>
  <c r="I5" i="45"/>
  <c r="K23" i="45"/>
  <c r="Y28" i="48"/>
  <c r="N31" i="45"/>
  <c r="T21" i="48"/>
  <c r="E22" i="48"/>
  <c r="I22" i="45"/>
  <c r="AA24" i="48"/>
  <c r="Q38" i="45"/>
  <c r="J22" i="45"/>
  <c r="S40" i="48"/>
  <c r="AA42" i="45"/>
  <c r="Y23" i="48"/>
  <c r="E42" i="45"/>
  <c r="M32" i="48"/>
  <c r="R20" i="48"/>
  <c r="I7" i="45"/>
  <c r="Z39" i="48"/>
  <c r="F39" i="48"/>
  <c r="H42" i="48"/>
  <c r="AB25" i="45"/>
  <c r="K3" i="45"/>
  <c r="F32" i="48"/>
  <c r="W38" i="45"/>
  <c r="S22" i="48"/>
  <c r="AA25" i="48"/>
  <c r="AC24" i="45"/>
  <c r="G32" i="45"/>
  <c r="W39" i="48"/>
  <c r="F31" i="45"/>
  <c r="J3" i="48"/>
  <c r="G31" i="48"/>
  <c r="R39" i="48"/>
  <c r="L31" i="45"/>
  <c r="AA39" i="45"/>
  <c r="AA22" i="45"/>
  <c r="H31" i="45"/>
  <c r="H6" i="48"/>
  <c r="Q23" i="45"/>
  <c r="H32" i="48"/>
  <c r="V28" i="48"/>
  <c r="M41" i="48"/>
  <c r="T42" i="45"/>
  <c r="AA24" i="45"/>
  <c r="E23" i="45"/>
  <c r="H8" i="48"/>
  <c r="AA41" i="48"/>
  <c r="R42" i="48"/>
  <c r="W32" i="45"/>
  <c r="O38" i="45"/>
  <c r="N40" i="45"/>
  <c r="M38" i="48"/>
  <c r="H39" i="48"/>
  <c r="H21" i="45"/>
  <c r="AB41" i="45"/>
  <c r="AC32" i="45"/>
  <c r="F40" i="48"/>
  <c r="X42" i="48"/>
  <c r="Z42" i="45"/>
  <c r="X25" i="45"/>
  <c r="W21" i="48"/>
  <c r="M24" i="45"/>
  <c r="P39" i="45"/>
  <c r="V21" i="48"/>
  <c r="AA39" i="48"/>
  <c r="X31" i="45"/>
  <c r="V20" i="48"/>
  <c r="U23" i="45"/>
  <c r="N39" i="48"/>
  <c r="V22" i="45"/>
  <c r="W32" i="48"/>
  <c r="L40" i="48"/>
  <c r="Z25" i="45"/>
  <c r="K20" i="48"/>
  <c r="V24" i="45"/>
  <c r="O40" i="45"/>
  <c r="G7" i="45"/>
  <c r="AB38" i="48"/>
  <c r="O25" i="48"/>
  <c r="O20" i="45"/>
  <c r="G39" i="45"/>
  <c r="J23" i="45"/>
  <c r="C28" i="45" l="1"/>
  <c r="C38" i="45"/>
  <c r="C21" i="48"/>
  <c r="C20" i="48"/>
  <c r="C32" i="45"/>
  <c r="C31" i="45"/>
  <c r="C31" i="48"/>
  <c r="C32" i="48"/>
  <c r="C39" i="48"/>
  <c r="C40" i="48"/>
  <c r="C21" i="45"/>
  <c r="C40" i="45"/>
  <c r="C38" i="48"/>
  <c r="C22" i="48"/>
  <c r="C24" i="45"/>
  <c r="C23" i="45"/>
  <c r="C25" i="48"/>
  <c r="C23" i="48"/>
  <c r="C20" i="45"/>
  <c r="C42" i="48"/>
  <c r="C42" i="45"/>
  <c r="C28" i="48"/>
  <c r="C39" i="45"/>
  <c r="C41" i="45"/>
  <c r="C24" i="48"/>
  <c r="C22" i="45"/>
  <c r="C41" i="48"/>
  <c r="C25" i="45"/>
  <c r="AC48" i="37"/>
  <c r="AC47" i="37"/>
  <c r="AC46" i="37"/>
  <c r="E45" i="37"/>
  <c r="D17" i="37"/>
  <c r="B2" i="37"/>
  <c r="R11" i="36"/>
  <c r="P11" i="36"/>
  <c r="K11" i="36"/>
  <c r="H11" i="36"/>
  <c r="G11" i="36"/>
  <c r="D11" i="36"/>
  <c r="R15" i="36"/>
  <c r="P15" i="36"/>
  <c r="K15" i="36"/>
  <c r="H15" i="36"/>
  <c r="G15" i="36"/>
  <c r="D15" i="36"/>
  <c r="R42" i="36"/>
  <c r="P42" i="36"/>
  <c r="K42" i="36"/>
  <c r="H42" i="36"/>
  <c r="G42" i="36"/>
  <c r="D42" i="36"/>
  <c r="R79" i="36"/>
  <c r="P79" i="36"/>
  <c r="K79" i="36"/>
  <c r="H79" i="36"/>
  <c r="G79" i="36"/>
  <c r="D79" i="36"/>
  <c r="R85" i="36"/>
  <c r="P85" i="36"/>
  <c r="K85" i="36"/>
  <c r="J85" i="36"/>
  <c r="I85" i="36"/>
  <c r="H85" i="36"/>
  <c r="G85" i="36"/>
  <c r="D85" i="36"/>
  <c r="R145" i="36"/>
  <c r="P145" i="36"/>
  <c r="K145" i="36"/>
  <c r="H145" i="36"/>
  <c r="G145" i="36"/>
  <c r="D145" i="36"/>
  <c r="AC45" i="35" l="1"/>
  <c r="AC44" i="35"/>
  <c r="E43" i="35"/>
  <c r="D17" i="35"/>
  <c r="B2" i="35"/>
  <c r="R11" i="34"/>
  <c r="P11" i="34"/>
  <c r="K11" i="34"/>
  <c r="H11" i="34"/>
  <c r="G11" i="34"/>
  <c r="D11" i="34"/>
  <c r="R15" i="34"/>
  <c r="P15" i="34"/>
  <c r="K15" i="34"/>
  <c r="H15" i="34"/>
  <c r="G15" i="34"/>
  <c r="D15" i="34"/>
  <c r="R42" i="34"/>
  <c r="P42" i="34"/>
  <c r="K42" i="34"/>
  <c r="H42" i="34"/>
  <c r="G42" i="34"/>
  <c r="D42" i="34"/>
  <c r="H79" i="34"/>
  <c r="R79" i="34"/>
  <c r="P79" i="34"/>
  <c r="K79" i="34"/>
  <c r="D79" i="34"/>
  <c r="G79" i="34"/>
  <c r="R85" i="34"/>
  <c r="P85" i="34"/>
  <c r="K85" i="34"/>
  <c r="J85" i="34"/>
  <c r="I85" i="34"/>
  <c r="H85" i="34"/>
  <c r="G85" i="34"/>
  <c r="D85" i="34"/>
  <c r="H145" i="34"/>
  <c r="R145" i="34"/>
  <c r="P145" i="34"/>
  <c r="K145" i="34"/>
  <c r="G145" i="34"/>
  <c r="D145" i="34"/>
  <c r="X31" i="39"/>
  <c r="X42" i="41"/>
  <c r="H8" i="39"/>
  <c r="R42" i="39"/>
  <c r="AC37" i="39"/>
  <c r="I42" i="41"/>
  <c r="E40" i="41"/>
  <c r="J21" i="39"/>
  <c r="Z21" i="41"/>
  <c r="R31" i="39"/>
  <c r="W31" i="39"/>
  <c r="L21" i="39"/>
  <c r="F31" i="41"/>
  <c r="X22" i="39"/>
  <c r="AC33" i="39"/>
  <c r="Y41" i="41"/>
  <c r="N45" i="39"/>
  <c r="I24" i="41"/>
  <c r="S23" i="39"/>
  <c r="O31" i="41"/>
  <c r="Q31" i="39"/>
  <c r="G4" i="39"/>
  <c r="W42" i="39"/>
  <c r="N38" i="39"/>
  <c r="J8" i="39"/>
  <c r="W23" i="41"/>
  <c r="E39" i="41"/>
  <c r="AA33" i="39"/>
  <c r="T20" i="41"/>
  <c r="T28" i="41"/>
  <c r="N41" i="41"/>
  <c r="Z32" i="41"/>
  <c r="Q24" i="41"/>
  <c r="G21" i="39"/>
  <c r="Y33" i="39"/>
  <c r="K5" i="41"/>
  <c r="I39" i="41"/>
  <c r="L33" i="39"/>
  <c r="S33" i="39"/>
  <c r="J39" i="41"/>
  <c r="M21" i="41"/>
  <c r="R24" i="39"/>
  <c r="Z21" i="39"/>
  <c r="V28" i="41"/>
  <c r="Q38" i="39"/>
  <c r="F28" i="41"/>
  <c r="P31" i="39"/>
  <c r="AB33" i="39"/>
  <c r="U21" i="41"/>
  <c r="E24" i="41"/>
  <c r="T32" i="39"/>
  <c r="L39" i="39"/>
  <c r="M32" i="39"/>
  <c r="AC31" i="41"/>
  <c r="N33" i="39"/>
  <c r="N22" i="39"/>
  <c r="V22" i="39"/>
  <c r="M44" i="39"/>
  <c r="R28" i="41"/>
  <c r="I4" i="41"/>
  <c r="AB44" i="39"/>
  <c r="G40" i="41"/>
  <c r="I5" i="39"/>
  <c r="E22" i="39"/>
  <c r="X39" i="41"/>
  <c r="E21" i="41"/>
  <c r="O37" i="39"/>
  <c r="N24" i="39"/>
  <c r="R20" i="39"/>
  <c r="H38" i="41"/>
  <c r="P25" i="41"/>
  <c r="U39" i="39"/>
  <c r="G25" i="39"/>
  <c r="X22" i="41"/>
  <c r="Z22" i="39"/>
  <c r="W20" i="39"/>
  <c r="U24" i="41"/>
  <c r="V23" i="41"/>
  <c r="S32" i="39"/>
  <c r="X20" i="41"/>
  <c r="G22" i="41"/>
  <c r="Z46" i="39"/>
  <c r="S22" i="39"/>
  <c r="X40" i="41"/>
  <c r="I4" i="39"/>
  <c r="E32" i="39"/>
  <c r="I23" i="41"/>
  <c r="M22" i="41"/>
  <c r="Z23" i="41"/>
  <c r="W24" i="41"/>
  <c r="L42" i="39"/>
  <c r="AA46" i="39"/>
  <c r="M37" i="39"/>
  <c r="Z40" i="41"/>
  <c r="K32" i="39"/>
  <c r="O23" i="41"/>
  <c r="Y25" i="39"/>
  <c r="H31" i="39"/>
  <c r="X44" i="39"/>
  <c r="U23" i="41"/>
  <c r="L21" i="41"/>
  <c r="J22" i="41"/>
  <c r="G28" i="39"/>
  <c r="H5" i="39"/>
  <c r="AC31" i="39"/>
  <c r="T41" i="41"/>
  <c r="K25" i="39"/>
  <c r="M24" i="41"/>
  <c r="F40" i="41"/>
  <c r="G6" i="41"/>
  <c r="H46" i="39"/>
  <c r="W23" i="39"/>
  <c r="F31" i="39"/>
  <c r="AB42" i="39"/>
  <c r="K40" i="41"/>
  <c r="O33" i="39"/>
  <c r="AB39" i="39"/>
  <c r="AA32" i="39"/>
  <c r="U39" i="41"/>
  <c r="AC32" i="39"/>
  <c r="L36" i="39"/>
  <c r="K31" i="39"/>
  <c r="H31" i="41"/>
  <c r="W25" i="39"/>
  <c r="O23" i="39"/>
  <c r="Y20" i="41"/>
  <c r="AB38" i="41"/>
  <c r="W44" i="39"/>
  <c r="R39" i="39"/>
  <c r="F24" i="41"/>
  <c r="E49" i="37"/>
  <c r="G42" i="39"/>
  <c r="U36" i="39"/>
  <c r="Z24" i="39"/>
  <c r="S20" i="41"/>
  <c r="K39" i="41"/>
  <c r="M33" i="39"/>
  <c r="Q32" i="39"/>
  <c r="Z25" i="41"/>
  <c r="X45" i="39"/>
  <c r="I22" i="39"/>
  <c r="I22" i="41"/>
  <c r="S25" i="39"/>
  <c r="J28" i="39"/>
  <c r="S28" i="39"/>
  <c r="T21" i="41"/>
  <c r="V20" i="41"/>
  <c r="AA38" i="41"/>
  <c r="AB32" i="39"/>
  <c r="U28" i="39"/>
  <c r="I42" i="39"/>
  <c r="J31" i="39"/>
  <c r="T25" i="39"/>
  <c r="P44" i="39"/>
  <c r="O22" i="41"/>
  <c r="S31" i="41"/>
  <c r="I3" i="41"/>
  <c r="H21" i="41"/>
  <c r="E28" i="41"/>
  <c r="M20" i="39"/>
  <c r="G33" i="39"/>
  <c r="H3" i="39"/>
  <c r="F39" i="41"/>
  <c r="N28" i="41"/>
  <c r="J44" i="39"/>
  <c r="L32" i="39"/>
  <c r="T21" i="39"/>
  <c r="E33" i="39"/>
  <c r="O24" i="39"/>
  <c r="P28" i="41"/>
  <c r="V21" i="41"/>
  <c r="M38" i="41"/>
  <c r="Z24" i="41"/>
  <c r="I43" i="39"/>
  <c r="I38" i="41"/>
  <c r="AA21" i="41"/>
  <c r="N46" i="39"/>
  <c r="S43" i="39"/>
  <c r="AA45" i="39"/>
  <c r="F45" i="39"/>
  <c r="T45" i="39"/>
  <c r="U46" i="39"/>
  <c r="I45" i="39"/>
  <c r="Q36" i="39"/>
  <c r="V43" i="39"/>
  <c r="Y20" i="39"/>
  <c r="G41" i="41"/>
  <c r="H41" i="41"/>
  <c r="V32" i="41"/>
  <c r="K42" i="39"/>
  <c r="H21" i="39"/>
  <c r="AB43" i="39"/>
  <c r="H28" i="41"/>
  <c r="H42" i="41"/>
  <c r="T33" i="39"/>
  <c r="AA22" i="39"/>
  <c r="M25" i="39"/>
  <c r="AB31" i="41"/>
  <c r="Y42" i="41"/>
  <c r="AB42" i="41"/>
  <c r="K21" i="41"/>
  <c r="L20" i="41"/>
  <c r="T43" i="39"/>
  <c r="L43" i="39"/>
  <c r="S21" i="39"/>
  <c r="V39" i="41"/>
  <c r="W39" i="39"/>
  <c r="S38" i="39"/>
  <c r="O42" i="41"/>
  <c r="F42" i="41"/>
  <c r="N25" i="39"/>
  <c r="L25" i="39"/>
  <c r="J4" i="39"/>
  <c r="J8" i="41"/>
  <c r="S42" i="39"/>
  <c r="Y31" i="41"/>
  <c r="Z38" i="39"/>
  <c r="F23" i="39"/>
  <c r="F38" i="41"/>
  <c r="S39" i="41"/>
  <c r="S37" i="39"/>
  <c r="AA38" i="39"/>
  <c r="G43" i="39"/>
  <c r="Z36" i="39"/>
  <c r="K24" i="39"/>
  <c r="S46" i="39"/>
  <c r="T40" i="41"/>
  <c r="E38" i="39"/>
  <c r="K33" i="39"/>
  <c r="F33" i="39"/>
  <c r="V24" i="41"/>
  <c r="L38" i="41"/>
  <c r="Z20" i="39"/>
  <c r="Q31" i="41"/>
  <c r="G5" i="41"/>
  <c r="M28" i="39"/>
  <c r="AC39" i="39"/>
  <c r="G37" i="39"/>
  <c r="U32" i="41"/>
  <c r="AA23" i="39"/>
  <c r="I25" i="41"/>
  <c r="W32" i="41"/>
  <c r="G22" i="39"/>
  <c r="X33" i="39"/>
  <c r="G3" i="41"/>
  <c r="O25" i="41"/>
  <c r="F3" i="39"/>
  <c r="E25" i="41"/>
  <c r="H37" i="39"/>
  <c r="Y22" i="41"/>
  <c r="F28" i="39"/>
  <c r="AA24" i="41"/>
  <c r="Q43" i="39"/>
  <c r="O38" i="41"/>
  <c r="T38" i="39"/>
  <c r="J40" i="41"/>
  <c r="J31" i="41"/>
  <c r="AB28" i="41"/>
  <c r="N25" i="41"/>
  <c r="AB22" i="39"/>
  <c r="W24" i="39"/>
  <c r="AC28" i="39"/>
  <c r="N36" i="39"/>
  <c r="H20" i="41"/>
  <c r="G42" i="41"/>
  <c r="K32" i="41"/>
  <c r="W28" i="41"/>
  <c r="P28" i="39"/>
  <c r="M40" i="41"/>
  <c r="O39" i="39"/>
  <c r="U42" i="39"/>
  <c r="AB22" i="41"/>
  <c r="Z38" i="41"/>
  <c r="Q45" i="39"/>
  <c r="G38" i="39"/>
  <c r="Y40" i="41"/>
  <c r="Y24" i="39"/>
  <c r="G39" i="39"/>
  <c r="J41" i="41"/>
  <c r="X21" i="41"/>
  <c r="S40" i="41"/>
  <c r="Z39" i="41"/>
  <c r="F44" i="39"/>
  <c r="Y46" i="39"/>
  <c r="U40" i="41"/>
  <c r="K28" i="41"/>
  <c r="J21" i="41"/>
  <c r="Q24" i="39"/>
  <c r="AB20" i="39"/>
  <c r="H24" i="39"/>
  <c r="S41" i="41"/>
  <c r="AB24" i="41"/>
  <c r="G23" i="39"/>
  <c r="AA37" i="39"/>
  <c r="P40" i="41"/>
  <c r="M22" i="39"/>
  <c r="K22" i="41"/>
  <c r="AA32" i="41"/>
  <c r="S31" i="39"/>
  <c r="AA28" i="39"/>
  <c r="Y21" i="41"/>
  <c r="P22" i="39"/>
  <c r="N20" i="39"/>
  <c r="G6" i="39"/>
  <c r="G31" i="41"/>
  <c r="AA40" i="41"/>
  <c r="O20" i="41"/>
  <c r="L32" i="41"/>
  <c r="W21" i="39"/>
  <c r="Y42" i="39"/>
  <c r="K21" i="39"/>
  <c r="E24" i="39"/>
  <c r="N44" i="39"/>
  <c r="AB23" i="41"/>
  <c r="K37" i="39"/>
  <c r="F39" i="39"/>
  <c r="AC28" i="41"/>
  <c r="P21" i="41"/>
  <c r="T20" i="39"/>
  <c r="N32" i="41"/>
  <c r="L24" i="41"/>
  <c r="Y43" i="39"/>
  <c r="I5" i="41"/>
  <c r="E36" i="39"/>
  <c r="J22" i="39"/>
  <c r="E37" i="39"/>
  <c r="O28" i="39"/>
  <c r="J42" i="39"/>
  <c r="W38" i="39"/>
  <c r="J20" i="41"/>
  <c r="O45" i="39"/>
  <c r="F25" i="41"/>
  <c r="W22" i="41"/>
  <c r="V41" i="41"/>
  <c r="X38" i="39"/>
  <c r="U23" i="39"/>
  <c r="I23" i="39"/>
  <c r="AB25" i="41"/>
  <c r="I40" i="41"/>
  <c r="N31" i="41"/>
  <c r="K25" i="41"/>
  <c r="Z22" i="41"/>
  <c r="K23" i="41"/>
  <c r="L23" i="39"/>
  <c r="M38" i="39"/>
  <c r="Z42" i="39"/>
  <c r="H28" i="39"/>
  <c r="N22" i="41"/>
  <c r="M36" i="39"/>
  <c r="T23" i="41"/>
  <c r="P22" i="41"/>
  <c r="F24" i="39"/>
  <c r="R42" i="41"/>
  <c r="V40" i="41"/>
  <c r="Q39" i="41"/>
  <c r="N24" i="41"/>
  <c r="F32" i="39"/>
  <c r="K6" i="39"/>
  <c r="AA43" i="39"/>
  <c r="P32" i="41"/>
  <c r="O46" i="39"/>
  <c r="AB28" i="39"/>
  <c r="AB20" i="41"/>
  <c r="M24" i="39"/>
  <c r="J38" i="41"/>
  <c r="U31" i="41"/>
  <c r="J37" i="39"/>
  <c r="K3" i="41"/>
  <c r="H32" i="39"/>
  <c r="M32" i="41"/>
  <c r="L25" i="41"/>
  <c r="F8" i="39"/>
  <c r="R24" i="41"/>
  <c r="V21" i="39"/>
  <c r="E21" i="39"/>
  <c r="T23" i="39"/>
  <c r="J46" i="39"/>
  <c r="AB36" i="39"/>
  <c r="U31" i="39"/>
  <c r="R40" i="41"/>
  <c r="G28" i="41"/>
  <c r="U41" i="41"/>
  <c r="K4" i="41"/>
  <c r="Q23" i="41"/>
  <c r="R43" i="39"/>
  <c r="K36" i="39"/>
  <c r="K6" i="41"/>
  <c r="H38" i="39"/>
  <c r="G21" i="41"/>
  <c r="J6" i="41"/>
  <c r="Y38" i="39"/>
  <c r="E23" i="39"/>
  <c r="AA39" i="39"/>
  <c r="R32" i="41"/>
  <c r="AA21" i="39"/>
  <c r="O28" i="41"/>
  <c r="J32" i="39"/>
  <c r="T31" i="39"/>
  <c r="V38" i="39"/>
  <c r="H32" i="41"/>
  <c r="V39" i="39"/>
  <c r="S38" i="41"/>
  <c r="Y39" i="39"/>
  <c r="H6" i="41"/>
  <c r="I28" i="41"/>
  <c r="M25" i="41"/>
  <c r="S32" i="41"/>
  <c r="J45" i="39"/>
  <c r="Q46" i="39"/>
  <c r="T39" i="39"/>
  <c r="P33" i="39"/>
  <c r="P38" i="41"/>
  <c r="W38" i="41"/>
  <c r="U37" i="39"/>
  <c r="L28" i="39"/>
  <c r="G20" i="41"/>
  <c r="V23" i="39"/>
  <c r="AA42" i="41"/>
  <c r="U25" i="39"/>
  <c r="K24" i="41"/>
  <c r="K31" i="41"/>
  <c r="U20" i="39"/>
  <c r="M31" i="39"/>
  <c r="V44" i="39"/>
  <c r="K28" i="39"/>
  <c r="J23" i="41"/>
  <c r="O25" i="39"/>
  <c r="U45" i="39"/>
  <c r="L24" i="39"/>
  <c r="Q38" i="41"/>
  <c r="U20" i="41"/>
  <c r="U24" i="39"/>
  <c r="P39" i="41"/>
  <c r="L41" i="41"/>
  <c r="T37" i="39"/>
  <c r="V31" i="41"/>
  <c r="U25" i="41"/>
  <c r="X24" i="39"/>
  <c r="K43" i="39"/>
  <c r="V25" i="41"/>
  <c r="H5" i="41"/>
  <c r="T22" i="41"/>
  <c r="G31" i="39"/>
  <c r="R33" i="39"/>
  <c r="AC25" i="39"/>
  <c r="I44" i="39"/>
  <c r="I32" i="39"/>
  <c r="K23" i="39"/>
  <c r="H44" i="39"/>
  <c r="Q25" i="39"/>
  <c r="I31" i="41"/>
  <c r="I20" i="41"/>
  <c r="AB25" i="39"/>
  <c r="R23" i="41"/>
  <c r="X36" i="39"/>
  <c r="Q25" i="41"/>
  <c r="W41" i="41"/>
  <c r="F42" i="39"/>
  <c r="X37" i="39"/>
  <c r="W45" i="39"/>
  <c r="AC22" i="41"/>
  <c r="R36" i="39"/>
  <c r="J24" i="39"/>
  <c r="U32" i="39"/>
  <c r="AA22" i="41"/>
  <c r="I7" i="41"/>
  <c r="M21" i="39"/>
  <c r="U22" i="39"/>
  <c r="E20" i="39"/>
  <c r="I24" i="39"/>
  <c r="J28" i="41"/>
  <c r="I8" i="41"/>
  <c r="Z31" i="39"/>
  <c r="H3" i="41"/>
  <c r="X28" i="39"/>
  <c r="M42" i="41"/>
  <c r="P25" i="39"/>
  <c r="T42" i="39"/>
  <c r="L44" i="39"/>
  <c r="X23" i="41"/>
  <c r="AC21" i="41"/>
  <c r="X42" i="39"/>
  <c r="W21" i="41"/>
  <c r="I3" i="39"/>
  <c r="W40" i="41"/>
  <c r="Z23" i="39"/>
  <c r="AB38" i="39"/>
  <c r="E20" i="41"/>
  <c r="F7" i="41"/>
  <c r="G8" i="41"/>
  <c r="AA41" i="41"/>
  <c r="T46" i="39"/>
  <c r="K7" i="41"/>
  <c r="M43" i="39"/>
  <c r="G25" i="41"/>
  <c r="W36" i="39"/>
  <c r="R23" i="39"/>
  <c r="O32" i="41"/>
  <c r="E31" i="41"/>
  <c r="Y23" i="41"/>
  <c r="S24" i="41"/>
  <c r="Y32" i="39"/>
  <c r="J4" i="41"/>
  <c r="K20" i="39"/>
  <c r="O43" i="39"/>
  <c r="I21" i="41"/>
  <c r="O21" i="39"/>
  <c r="W37" i="39"/>
  <c r="R41" i="41"/>
  <c r="L45" i="39"/>
  <c r="G24" i="39"/>
  <c r="M20" i="41"/>
  <c r="I6" i="39"/>
  <c r="V42" i="41"/>
  <c r="X32" i="41"/>
  <c r="Q42" i="39"/>
  <c r="G45" i="39"/>
  <c r="F36" i="39"/>
  <c r="Z45" i="39"/>
  <c r="F7" i="39"/>
  <c r="J7" i="41"/>
  <c r="Q23" i="39"/>
  <c r="AB21" i="39"/>
  <c r="P37" i="39"/>
  <c r="W33" i="39"/>
  <c r="E41" i="41"/>
  <c r="R22" i="41"/>
  <c r="L46" i="39"/>
  <c r="J32" i="41"/>
  <c r="X41" i="41"/>
  <c r="E32" i="41"/>
  <c r="Z39" i="39"/>
  <c r="AB21" i="41"/>
  <c r="J20" i="39"/>
  <c r="G8" i="39"/>
  <c r="H7" i="41"/>
  <c r="N38" i="41"/>
  <c r="X21" i="39"/>
  <c r="W28" i="39"/>
  <c r="P42" i="41"/>
  <c r="R46" i="39"/>
  <c r="M23" i="41"/>
  <c r="H23" i="39"/>
  <c r="I6" i="41"/>
  <c r="Y37" i="39"/>
  <c r="AA23" i="41"/>
  <c r="Q41" i="41"/>
  <c r="Y45" i="39"/>
  <c r="Z43" i="39"/>
  <c r="S36" i="39"/>
  <c r="W42" i="41"/>
  <c r="T22" i="39"/>
  <c r="K38" i="41"/>
  <c r="H20" i="39"/>
  <c r="F37" i="39"/>
  <c r="G44" i="39"/>
  <c r="AC38" i="39"/>
  <c r="F4" i="41"/>
  <c r="O42" i="39"/>
  <c r="R21" i="39"/>
  <c r="X38" i="41"/>
  <c r="N43" i="39"/>
  <c r="S42" i="41"/>
  <c r="T42" i="41"/>
  <c r="Q28" i="39"/>
  <c r="X43" i="39"/>
  <c r="O41" i="41"/>
  <c r="L20" i="39"/>
  <c r="G3" i="39"/>
  <c r="P32" i="39"/>
  <c r="V31" i="39"/>
  <c r="AC23" i="41"/>
  <c r="AC20" i="41"/>
  <c r="S45" i="39"/>
  <c r="AC20" i="39"/>
  <c r="AA42" i="39"/>
  <c r="T39" i="41"/>
  <c r="O31" i="39"/>
  <c r="AA25" i="39"/>
  <c r="V38" i="41"/>
  <c r="J25" i="39"/>
  <c r="G39" i="41"/>
  <c r="P45" i="39"/>
  <c r="P42" i="39"/>
  <c r="L39" i="41"/>
  <c r="S28" i="41"/>
  <c r="R21" i="41"/>
  <c r="P23" i="41"/>
  <c r="K46" i="39"/>
  <c r="O22" i="39"/>
  <c r="AA25" i="41"/>
  <c r="Q32" i="41"/>
  <c r="AC36" i="39"/>
  <c r="AA31" i="41"/>
  <c r="I32" i="41"/>
  <c r="V25" i="39"/>
  <c r="K22" i="39"/>
  <c r="O39" i="41"/>
  <c r="Y44" i="39"/>
  <c r="P21" i="39"/>
  <c r="I25" i="39"/>
  <c r="W32" i="39"/>
  <c r="Q20" i="39"/>
  <c r="W31" i="41"/>
  <c r="E25" i="39"/>
  <c r="E43" i="39"/>
  <c r="M45" i="39"/>
  <c r="J3" i="39"/>
  <c r="I8" i="39"/>
  <c r="T32" i="41"/>
  <c r="S39" i="39"/>
  <c r="X32" i="39"/>
  <c r="K38" i="39"/>
  <c r="H4" i="39"/>
  <c r="E22" i="41"/>
  <c r="F3" i="41"/>
  <c r="Z41" i="41"/>
  <c r="F22" i="41"/>
  <c r="G23" i="41"/>
  <c r="E45" i="39"/>
  <c r="R45" i="39"/>
  <c r="Y39" i="41"/>
  <c r="P43" i="39"/>
  <c r="J5" i="39"/>
  <c r="R28" i="39"/>
  <c r="X31" i="41"/>
  <c r="F32" i="41"/>
  <c r="Z28" i="41"/>
  <c r="K20" i="41"/>
  <c r="P41" i="41"/>
  <c r="Q37" i="39"/>
  <c r="AA20" i="39"/>
  <c r="F6" i="41"/>
  <c r="R44" i="39"/>
  <c r="U43" i="39"/>
  <c r="O44" i="39"/>
  <c r="T25" i="41"/>
  <c r="P31" i="41"/>
  <c r="E44" i="39"/>
  <c r="R25" i="41"/>
  <c r="AB37" i="39"/>
  <c r="Y38" i="41"/>
  <c r="K4" i="39"/>
  <c r="L38" i="39"/>
  <c r="H7" i="39"/>
  <c r="T31" i="41"/>
  <c r="K8" i="41"/>
  <c r="K8" i="39"/>
  <c r="U38" i="39"/>
  <c r="N21" i="39"/>
  <c r="T38" i="41"/>
  <c r="L28" i="41"/>
  <c r="S24" i="39"/>
  <c r="F21" i="39"/>
  <c r="L37" i="39"/>
  <c r="H8" i="41"/>
  <c r="L42" i="41"/>
  <c r="K44" i="39"/>
  <c r="H22" i="39"/>
  <c r="N40" i="41"/>
  <c r="W22" i="39"/>
  <c r="F20" i="41"/>
  <c r="Q33" i="39"/>
  <c r="X25" i="41"/>
  <c r="F5" i="39"/>
  <c r="O32" i="39"/>
  <c r="F21" i="41"/>
  <c r="N32" i="39"/>
  <c r="U38" i="41"/>
  <c r="R37" i="39"/>
  <c r="O40" i="41"/>
  <c r="Y28" i="41"/>
  <c r="N39" i="41"/>
  <c r="AB32" i="41"/>
  <c r="G4" i="41"/>
  <c r="J3" i="41"/>
  <c r="E46" i="39"/>
  <c r="I21" i="39"/>
  <c r="Q22" i="39"/>
  <c r="V24" i="39"/>
  <c r="H39" i="41"/>
  <c r="S21" i="41"/>
  <c r="F23" i="41"/>
  <c r="G38" i="41"/>
  <c r="R20" i="41"/>
  <c r="H36" i="39"/>
  <c r="K39" i="39"/>
  <c r="I41" i="41"/>
  <c r="F38" i="39"/>
  <c r="P24" i="39"/>
  <c r="F4" i="39"/>
  <c r="W25" i="41"/>
  <c r="X46" i="39"/>
  <c r="P46" i="39"/>
  <c r="I28" i="39"/>
  <c r="M46" i="39"/>
  <c r="Q22" i="41"/>
  <c r="O38" i="39"/>
  <c r="F41" i="41"/>
  <c r="AA31" i="39"/>
  <c r="R38" i="39"/>
  <c r="R39" i="41"/>
  <c r="X25" i="39"/>
  <c r="AB23" i="39"/>
  <c r="J42" i="41"/>
  <c r="AB46" i="39"/>
  <c r="U44" i="39"/>
  <c r="X39" i="39"/>
  <c r="J23" i="39"/>
  <c r="J39" i="39"/>
  <c r="L31" i="41"/>
  <c r="V46" i="39"/>
  <c r="F25" i="39"/>
  <c r="Z25" i="39"/>
  <c r="AA28" i="41"/>
  <c r="L23" i="41"/>
  <c r="Z28" i="39"/>
  <c r="H23" i="41"/>
  <c r="Z20" i="41"/>
  <c r="Y32" i="41"/>
  <c r="L22" i="41"/>
  <c r="P23" i="39"/>
  <c r="N28" i="39"/>
  <c r="T44" i="39"/>
  <c r="AB40" i="41"/>
  <c r="AB31" i="39"/>
  <c r="K3" i="39"/>
  <c r="AC21" i="39"/>
  <c r="R22" i="39"/>
  <c r="F22" i="39"/>
  <c r="H4" i="41"/>
  <c r="Z37" i="39"/>
  <c r="V32" i="39"/>
  <c r="M41" i="41"/>
  <c r="I36" i="39"/>
  <c r="O21" i="41"/>
  <c r="Q44" i="39"/>
  <c r="Z33" i="39"/>
  <c r="AC24" i="41"/>
  <c r="AC24" i="39"/>
  <c r="I46" i="39"/>
  <c r="H33" i="39"/>
  <c r="J33" i="39"/>
  <c r="AA36" i="39"/>
  <c r="G46" i="39"/>
  <c r="F43" i="39"/>
  <c r="S20" i="39"/>
  <c r="X20" i="39"/>
  <c r="G32" i="41"/>
  <c r="U33" i="39"/>
  <c r="J36" i="39"/>
  <c r="U42" i="41"/>
  <c r="AA20" i="41"/>
  <c r="AA39" i="41"/>
  <c r="Y24" i="41"/>
  <c r="E39" i="39"/>
  <c r="M23" i="39"/>
  <c r="T28" i="39"/>
  <c r="J6" i="39"/>
  <c r="O20" i="39"/>
  <c r="Z32" i="39"/>
  <c r="I31" i="39"/>
  <c r="Y23" i="39"/>
  <c r="M28" i="41"/>
  <c r="G32" i="39"/>
  <c r="Q21" i="41"/>
  <c r="H24" i="41"/>
  <c r="F46" i="39"/>
  <c r="J7" i="39"/>
  <c r="W43" i="39"/>
  <c r="I33" i="39"/>
  <c r="H6" i="39"/>
  <c r="Q40" i="41"/>
  <c r="N42" i="41"/>
  <c r="N23" i="41"/>
  <c r="U21" i="39"/>
  <c r="R31" i="41"/>
  <c r="M39" i="39"/>
  <c r="H22" i="41"/>
  <c r="W46" i="39"/>
  <c r="L31" i="39"/>
  <c r="N31" i="39"/>
  <c r="P20" i="39"/>
  <c r="N23" i="39"/>
  <c r="V28" i="39"/>
  <c r="E23" i="41"/>
  <c r="F6" i="39"/>
  <c r="M42" i="39"/>
  <c r="AC25" i="41"/>
  <c r="T24" i="39"/>
  <c r="M39" i="41"/>
  <c r="F8" i="41"/>
  <c r="N39" i="39"/>
  <c r="W20" i="41"/>
  <c r="N21" i="41"/>
  <c r="AB45" i="39"/>
  <c r="I37" i="39"/>
  <c r="G7" i="39"/>
  <c r="J24" i="41"/>
  <c r="P38" i="39"/>
  <c r="G20" i="39"/>
  <c r="N37" i="39"/>
  <c r="I7" i="39"/>
  <c r="V20" i="39"/>
  <c r="Y22" i="39"/>
  <c r="AA24" i="39"/>
  <c r="P39" i="39"/>
  <c r="G36" i="39"/>
  <c r="T36" i="39"/>
  <c r="S25" i="41"/>
  <c r="M31" i="41"/>
  <c r="X24" i="41"/>
  <c r="H25" i="41"/>
  <c r="H42" i="39"/>
  <c r="Y21" i="39"/>
  <c r="H40" i="41"/>
  <c r="O24" i="41"/>
  <c r="K7" i="39"/>
  <c r="Q28" i="41"/>
  <c r="Y31" i="39"/>
  <c r="X28" i="41"/>
  <c r="P20" i="41"/>
  <c r="Y36" i="39"/>
  <c r="G7" i="41"/>
  <c r="L22" i="39"/>
  <c r="S23" i="41"/>
  <c r="J43" i="39"/>
  <c r="Z31" i="41"/>
  <c r="L40" i="41"/>
  <c r="V45" i="39"/>
  <c r="T24" i="41"/>
  <c r="Q20" i="41"/>
  <c r="K41" i="41"/>
  <c r="AC23" i="39"/>
  <c r="P36" i="39"/>
  <c r="W39" i="41"/>
  <c r="AC22" i="39"/>
  <c r="J25" i="41"/>
  <c r="AA44" i="39"/>
  <c r="N20" i="41"/>
  <c r="Z44" i="39"/>
  <c r="S44" i="39"/>
  <c r="V37" i="39"/>
  <c r="Y28" i="39"/>
  <c r="U22" i="41"/>
  <c r="V22" i="41"/>
  <c r="K5" i="39"/>
  <c r="E28" i="39"/>
  <c r="V33" i="39"/>
  <c r="N42" i="39"/>
  <c r="Q42" i="41"/>
  <c r="I38" i="39"/>
  <c r="Y25" i="41"/>
  <c r="H45" i="39"/>
  <c r="I39" i="39"/>
  <c r="J5" i="41"/>
  <c r="V42" i="39"/>
  <c r="H39" i="39"/>
  <c r="G5" i="39"/>
  <c r="R38" i="41"/>
  <c r="X23" i="39"/>
  <c r="AC42" i="39"/>
  <c r="G24" i="41"/>
  <c r="U28" i="41"/>
  <c r="AB41" i="41"/>
  <c r="J38" i="39"/>
  <c r="E42" i="41"/>
  <c r="H25" i="39"/>
  <c r="K45" i="39"/>
  <c r="O36" i="39"/>
  <c r="V36" i="39"/>
  <c r="Q39" i="39"/>
  <c r="I20" i="39"/>
  <c r="AB39" i="41"/>
  <c r="AB24" i="39"/>
  <c r="R25" i="39"/>
  <c r="F20" i="39"/>
  <c r="F5" i="41"/>
  <c r="AC38" i="41"/>
  <c r="R32" i="39"/>
  <c r="P24" i="41"/>
  <c r="Q21" i="39"/>
  <c r="S22" i="41"/>
  <c r="Z42" i="41"/>
  <c r="K42" i="41"/>
  <c r="H43" i="39"/>
  <c r="E31" i="39"/>
  <c r="C32" i="41" l="1"/>
  <c r="C25" i="39"/>
  <c r="C42" i="39"/>
  <c r="C39" i="41"/>
  <c r="C43" i="39"/>
  <c r="C45" i="39"/>
  <c r="C46" i="39"/>
  <c r="C42" i="41"/>
  <c r="C25" i="41"/>
  <c r="C28" i="39"/>
  <c r="C32" i="39"/>
  <c r="C21" i="41"/>
  <c r="C24" i="39"/>
  <c r="C38" i="41"/>
  <c r="C23" i="41"/>
  <c r="C31" i="39"/>
  <c r="C31" i="41"/>
  <c r="C40" i="41"/>
  <c r="C22" i="39"/>
  <c r="C28" i="41"/>
  <c r="C21" i="39"/>
  <c r="C41" i="41"/>
  <c r="C20" i="39"/>
  <c r="C22" i="41"/>
  <c r="C33" i="39"/>
  <c r="C24" i="41"/>
  <c r="C23" i="39"/>
  <c r="C44" i="39"/>
  <c r="C20" i="41"/>
  <c r="AC45" i="32"/>
  <c r="AC44" i="32"/>
  <c r="E43" i="32"/>
  <c r="D17" i="32"/>
  <c r="B2" i="32"/>
  <c r="R11" i="31"/>
  <c r="P11" i="31"/>
  <c r="K11" i="31"/>
  <c r="H11" i="31"/>
  <c r="G11" i="31"/>
  <c r="D11" i="31"/>
  <c r="R15" i="31"/>
  <c r="P15" i="31"/>
  <c r="K15" i="31"/>
  <c r="H15" i="31"/>
  <c r="G15" i="31"/>
  <c r="D15" i="31"/>
  <c r="H42" i="31"/>
  <c r="R42" i="31"/>
  <c r="P42" i="31"/>
  <c r="K42" i="31"/>
  <c r="G42" i="31"/>
  <c r="D42" i="31"/>
  <c r="H75" i="31"/>
  <c r="R75" i="31"/>
  <c r="P75" i="31"/>
  <c r="K75" i="31"/>
  <c r="G75" i="31"/>
  <c r="D75" i="31"/>
  <c r="R81" i="31"/>
  <c r="P81" i="31"/>
  <c r="K81" i="31"/>
  <c r="J81" i="31"/>
  <c r="I81" i="31"/>
  <c r="H81" i="31"/>
  <c r="G81" i="31"/>
  <c r="D81" i="31"/>
  <c r="H140" i="31"/>
  <c r="R140" i="31"/>
  <c r="P140" i="31"/>
  <c r="K140" i="31"/>
  <c r="G140" i="31"/>
  <c r="D140" i="31"/>
  <c r="AC45" i="30" l="1"/>
  <c r="AC44" i="30"/>
  <c r="E43" i="30"/>
  <c r="D17" i="30"/>
  <c r="B2" i="30"/>
  <c r="R11" i="29"/>
  <c r="P11" i="29"/>
  <c r="K11" i="29"/>
  <c r="H11" i="29"/>
  <c r="G11" i="29"/>
  <c r="D11" i="29"/>
  <c r="R15" i="29"/>
  <c r="P15" i="29"/>
  <c r="K15" i="29"/>
  <c r="H15" i="29"/>
  <c r="G15" i="29"/>
  <c r="D15" i="29"/>
  <c r="H40" i="29"/>
  <c r="R40" i="29"/>
  <c r="P40" i="29"/>
  <c r="K40" i="29"/>
  <c r="G40" i="29"/>
  <c r="D40" i="29"/>
  <c r="R77" i="29"/>
  <c r="P77" i="29"/>
  <c r="K77" i="29"/>
  <c r="H77" i="29"/>
  <c r="G77" i="29"/>
  <c r="D77" i="29"/>
  <c r="R83" i="29"/>
  <c r="P83" i="29"/>
  <c r="K83" i="29"/>
  <c r="J83" i="29"/>
  <c r="I83" i="29"/>
  <c r="H83" i="29"/>
  <c r="G83" i="29"/>
  <c r="D83" i="29"/>
  <c r="H141" i="29"/>
  <c r="R141" i="29"/>
  <c r="P141" i="29"/>
  <c r="K141" i="29"/>
  <c r="G141" i="29"/>
  <c r="D141" i="29"/>
  <c r="E38" i="28" l="1"/>
  <c r="D15" i="28"/>
  <c r="AC40" i="28"/>
  <c r="AC39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H79" i="27"/>
  <c r="R79" i="27"/>
  <c r="P79" i="27"/>
  <c r="K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D14" i="26" l="1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B2" i="26"/>
  <c r="R11" i="25"/>
  <c r="P11" i="25"/>
  <c r="K11" i="25"/>
  <c r="H11" i="25"/>
  <c r="G11" i="25"/>
  <c r="D11" i="25"/>
  <c r="R15" i="25"/>
  <c r="P15" i="25"/>
  <c r="K15" i="25"/>
  <c r="H15" i="25"/>
  <c r="G15" i="25"/>
  <c r="D15" i="25"/>
  <c r="R42" i="25"/>
  <c r="P42" i="25"/>
  <c r="K42" i="25"/>
  <c r="H42" i="25"/>
  <c r="G42" i="25"/>
  <c r="D42" i="25"/>
  <c r="H78" i="25"/>
  <c r="R78" i="25"/>
  <c r="P78" i="25"/>
  <c r="K78" i="25"/>
  <c r="G78" i="25"/>
  <c r="D78" i="25"/>
  <c r="R84" i="25"/>
  <c r="P84" i="25"/>
  <c r="K84" i="25"/>
  <c r="J84" i="25"/>
  <c r="I84" i="25"/>
  <c r="H84" i="25"/>
  <c r="G84" i="25"/>
  <c r="D84" i="25"/>
  <c r="H144" i="25"/>
  <c r="R144" i="25"/>
  <c r="P144" i="25"/>
  <c r="K144" i="25"/>
  <c r="G144" i="25"/>
  <c r="D144" i="25"/>
  <c r="B2" i="24" l="1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H138" i="23"/>
  <c r="R138" i="23"/>
  <c r="P138" i="23"/>
  <c r="K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H42" i="23"/>
  <c r="R42" i="23"/>
  <c r="P42" i="23"/>
  <c r="K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29" i="22" l="1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F4" i="22"/>
  <c r="G4" i="22"/>
  <c r="H4" i="22"/>
  <c r="I4" i="22"/>
  <c r="J4" i="22"/>
  <c r="K4" i="22"/>
  <c r="F5" i="22"/>
  <c r="G5" i="22"/>
  <c r="H5" i="22"/>
  <c r="I5" i="22"/>
  <c r="J5" i="22"/>
  <c r="K5" i="22"/>
  <c r="F6" i="22"/>
  <c r="G6" i="22"/>
  <c r="H6" i="22"/>
  <c r="I6" i="22"/>
  <c r="J6" i="22"/>
  <c r="K6" i="22"/>
  <c r="F7" i="22"/>
  <c r="G7" i="22"/>
  <c r="H7" i="22"/>
  <c r="I7" i="22"/>
  <c r="J7" i="22"/>
  <c r="K7" i="22"/>
  <c r="F8" i="22"/>
  <c r="G8" i="22"/>
  <c r="H8" i="22"/>
  <c r="I8" i="22"/>
  <c r="J8" i="22"/>
  <c r="K8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AC27" i="20" l="1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F4" i="20"/>
  <c r="G4" i="20"/>
  <c r="H4" i="20"/>
  <c r="I4" i="20"/>
  <c r="J4" i="20"/>
  <c r="K4" i="20"/>
  <c r="F5" i="20"/>
  <c r="G5" i="20"/>
  <c r="H5" i="20"/>
  <c r="I5" i="20"/>
  <c r="J5" i="20"/>
  <c r="K5" i="20"/>
  <c r="F6" i="20"/>
  <c r="G6" i="20"/>
  <c r="H6" i="20"/>
  <c r="I6" i="20"/>
  <c r="J6" i="20"/>
  <c r="K6" i="20"/>
  <c r="F7" i="20"/>
  <c r="G7" i="20"/>
  <c r="H7" i="20"/>
  <c r="I7" i="20"/>
  <c r="J7" i="20"/>
  <c r="K7" i="20"/>
  <c r="F8" i="20"/>
  <c r="G8" i="20"/>
  <c r="H8" i="20"/>
  <c r="I8" i="20"/>
  <c r="J8" i="20"/>
  <c r="K8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H71" i="19"/>
  <c r="R71" i="19"/>
  <c r="P71" i="19"/>
  <c r="K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K45" i="32"/>
  <c r="K40" i="35"/>
  <c r="M45" i="32"/>
  <c r="I23" i="37"/>
  <c r="M24" i="35"/>
  <c r="Q48" i="37"/>
  <c r="AB30" i="32"/>
  <c r="R45" i="35"/>
  <c r="L30" i="32"/>
  <c r="N29" i="35"/>
  <c r="S34" i="32"/>
  <c r="M30" i="32"/>
  <c r="AA22" i="32"/>
  <c r="AA40" i="35"/>
  <c r="AB25" i="32"/>
  <c r="Y23" i="32"/>
  <c r="F25" i="32"/>
  <c r="X40" i="37"/>
  <c r="AA43" i="35"/>
  <c r="K33" i="32"/>
  <c r="J30" i="32"/>
  <c r="Z33" i="35"/>
  <c r="V22" i="37"/>
  <c r="S38" i="32"/>
  <c r="L43" i="35"/>
  <c r="O29" i="35"/>
  <c r="W20" i="35"/>
  <c r="Z24" i="32"/>
  <c r="Z40" i="37"/>
  <c r="Z29" i="35"/>
  <c r="R40" i="32"/>
  <c r="S47" i="37"/>
  <c r="S23" i="35"/>
  <c r="X30" i="35"/>
  <c r="Z33" i="32"/>
  <c r="G43" i="32"/>
  <c r="J43" i="32"/>
  <c r="N34" i="32"/>
  <c r="P21" i="37"/>
  <c r="S26" i="37"/>
  <c r="I8" i="32"/>
  <c r="F38" i="32"/>
  <c r="P39" i="35"/>
  <c r="V25" i="37"/>
  <c r="R43" i="32"/>
  <c r="S24" i="32"/>
  <c r="U22" i="32"/>
  <c r="F30" i="35"/>
  <c r="M25" i="32"/>
  <c r="AB24" i="35"/>
  <c r="F20" i="32"/>
  <c r="K37" i="32"/>
  <c r="T24" i="35"/>
  <c r="Y25" i="37"/>
  <c r="G48" i="37"/>
  <c r="R22" i="37"/>
  <c r="K43" i="35"/>
  <c r="AC25" i="37"/>
  <c r="E25" i="35"/>
  <c r="F7" i="32"/>
  <c r="AC37" i="32"/>
  <c r="S36" i="37"/>
  <c r="U43" i="32"/>
  <c r="AC28" i="32"/>
  <c r="G22" i="37"/>
  <c r="X30" i="32"/>
  <c r="AB39" i="37"/>
  <c r="N34" i="37"/>
  <c r="AC20" i="35"/>
  <c r="G3" i="35"/>
  <c r="T33" i="32"/>
  <c r="J8" i="35"/>
  <c r="U21" i="37"/>
  <c r="R40" i="37"/>
  <c r="Z22" i="32"/>
  <c r="AB33" i="35"/>
  <c r="F4" i="37"/>
  <c r="H44" i="32"/>
  <c r="AB20" i="35"/>
  <c r="E39" i="32"/>
  <c r="T41" i="37"/>
  <c r="X39" i="35"/>
  <c r="J4" i="37"/>
  <c r="W23" i="32"/>
  <c r="L20" i="37"/>
  <c r="O26" i="37"/>
  <c r="O43" i="35"/>
  <c r="AA25" i="32"/>
  <c r="V20" i="37"/>
  <c r="S29" i="37"/>
  <c r="O29" i="37"/>
  <c r="Z21" i="37"/>
  <c r="W41" i="37"/>
  <c r="V30" i="32"/>
  <c r="Q40" i="32"/>
  <c r="O30" i="37"/>
  <c r="Z44" i="32"/>
  <c r="I30" i="32"/>
  <c r="AB31" i="37"/>
  <c r="K24" i="35"/>
  <c r="N26" i="37"/>
  <c r="E40" i="37"/>
  <c r="K7" i="32"/>
  <c r="T45" i="32"/>
  <c r="S39" i="37"/>
  <c r="L44" i="35"/>
  <c r="F23" i="37"/>
  <c r="I7" i="32"/>
  <c r="W43" i="32"/>
  <c r="O33" i="35"/>
  <c r="H37" i="32"/>
  <c r="M22" i="37"/>
  <c r="H5" i="37"/>
  <c r="O25" i="32"/>
  <c r="V21" i="32"/>
  <c r="L23" i="37"/>
  <c r="T31" i="37"/>
  <c r="Y34" i="37"/>
  <c r="G20" i="35"/>
  <c r="H5" i="35"/>
  <c r="J37" i="35"/>
  <c r="O22" i="35"/>
  <c r="Z23" i="37"/>
  <c r="E22" i="37"/>
  <c r="U23" i="32"/>
  <c r="R38" i="32"/>
  <c r="S44" i="35"/>
  <c r="Z34" i="37"/>
  <c r="H6" i="35"/>
  <c r="AA34" i="35"/>
  <c r="S34" i="35"/>
  <c r="M43" i="35"/>
  <c r="I6" i="32"/>
  <c r="U26" i="37"/>
  <c r="Y26" i="35"/>
  <c r="G7" i="37"/>
  <c r="R24" i="35"/>
  <c r="E37" i="32"/>
  <c r="M43" i="32"/>
  <c r="Y24" i="35"/>
  <c r="P45" i="35"/>
  <c r="AA48" i="37"/>
  <c r="G3" i="37"/>
  <c r="P43" i="35"/>
  <c r="AA44" i="35"/>
  <c r="M23" i="35"/>
  <c r="J6" i="37"/>
  <c r="U25" i="37"/>
  <c r="H42" i="37"/>
  <c r="AB24" i="37"/>
  <c r="H41" i="37"/>
  <c r="H25" i="32"/>
  <c r="K30" i="32"/>
  <c r="K3" i="32"/>
  <c r="H20" i="37"/>
  <c r="AA21" i="37"/>
  <c r="U24" i="37"/>
  <c r="N48" i="37"/>
  <c r="AB23" i="32"/>
  <c r="K26" i="37"/>
  <c r="Q20" i="35"/>
  <c r="U31" i="37"/>
  <c r="R31" i="37"/>
  <c r="F40" i="32"/>
  <c r="J23" i="32"/>
  <c r="Y22" i="37"/>
  <c r="I30" i="37"/>
  <c r="G39" i="35"/>
  <c r="AA39" i="32"/>
  <c r="I7" i="35"/>
  <c r="I41" i="37"/>
  <c r="M47" i="37"/>
  <c r="P39" i="32"/>
  <c r="J7" i="37"/>
  <c r="K21" i="32"/>
  <c r="N40" i="37"/>
  <c r="W25" i="37"/>
  <c r="Z20" i="37"/>
  <c r="E30" i="35"/>
  <c r="G30" i="35"/>
  <c r="P41" i="37"/>
  <c r="K21" i="37"/>
  <c r="I36" i="37"/>
  <c r="AC24" i="32"/>
  <c r="R25" i="37"/>
  <c r="L35" i="37"/>
  <c r="M40" i="35"/>
  <c r="K20" i="37"/>
  <c r="J21" i="32"/>
  <c r="F47" i="37"/>
  <c r="X36" i="37"/>
  <c r="F20" i="37"/>
  <c r="F38" i="35"/>
  <c r="I45" i="37"/>
  <c r="K34" i="35"/>
  <c r="G43" i="35"/>
  <c r="Y43" i="32"/>
  <c r="Z47" i="37"/>
  <c r="J39" i="37"/>
  <c r="K41" i="37"/>
  <c r="V39" i="37"/>
  <c r="Z25" i="32"/>
  <c r="M21" i="32"/>
  <c r="H8" i="32"/>
  <c r="G34" i="35"/>
  <c r="V46" i="37"/>
  <c r="T23" i="37"/>
  <c r="N22" i="32"/>
  <c r="Q20" i="37"/>
  <c r="U40" i="35"/>
  <c r="U39" i="35"/>
  <c r="AB34" i="37"/>
  <c r="S46" i="37"/>
  <c r="N40" i="35"/>
  <c r="AA40" i="32"/>
  <c r="M30" i="37"/>
  <c r="X45" i="32"/>
  <c r="U28" i="32"/>
  <c r="X43" i="35"/>
  <c r="K44" i="32"/>
  <c r="N21" i="35"/>
  <c r="Z31" i="37"/>
  <c r="E36" i="37"/>
  <c r="Z30" i="37"/>
  <c r="AA34" i="37"/>
  <c r="O26" i="35"/>
  <c r="I4" i="37"/>
  <c r="Z25" i="35"/>
  <c r="AC26" i="37"/>
  <c r="Z40" i="32"/>
  <c r="L39" i="35"/>
  <c r="P30" i="35"/>
  <c r="I30" i="35"/>
  <c r="I33" i="32"/>
  <c r="M26" i="37"/>
  <c r="H46" i="37"/>
  <c r="N20" i="32"/>
  <c r="G24" i="32"/>
  <c r="R20" i="35"/>
  <c r="W29" i="37"/>
  <c r="AB20" i="32"/>
  <c r="AC43" i="32"/>
  <c r="AC37" i="35"/>
  <c r="Q42" i="37"/>
  <c r="Y34" i="32"/>
  <c r="F45" i="35"/>
  <c r="M34" i="32"/>
  <c r="H23" i="37"/>
  <c r="M44" i="32"/>
  <c r="W35" i="37"/>
  <c r="I4" i="35"/>
  <c r="E45" i="35"/>
  <c r="T39" i="32"/>
  <c r="L47" i="37"/>
  <c r="K23" i="32"/>
  <c r="H3" i="37"/>
  <c r="AB22" i="32"/>
  <c r="T45" i="37"/>
  <c r="V23" i="32"/>
  <c r="E23" i="35"/>
  <c r="M40" i="37"/>
  <c r="V40" i="35"/>
  <c r="E25" i="32"/>
  <c r="S48" i="37"/>
  <c r="S34" i="37"/>
  <c r="AB45" i="35"/>
  <c r="K29" i="32"/>
  <c r="E40" i="32"/>
  <c r="AA46" i="37"/>
  <c r="Q33" i="32"/>
  <c r="Z26" i="35"/>
  <c r="X34" i="37"/>
  <c r="Z49" i="37"/>
  <c r="M41" i="37"/>
  <c r="Q26" i="35"/>
  <c r="S20" i="37"/>
  <c r="O40" i="37"/>
  <c r="W26" i="37"/>
  <c r="K22" i="35"/>
  <c r="X20" i="37"/>
  <c r="G36" i="37"/>
  <c r="Z43" i="35"/>
  <c r="E23" i="37"/>
  <c r="U20" i="35"/>
  <c r="G34" i="37"/>
  <c r="Q21" i="35"/>
  <c r="N37" i="32"/>
  <c r="X29" i="32"/>
  <c r="V33" i="32"/>
  <c r="Y45" i="35"/>
  <c r="M39" i="32"/>
  <c r="L46" i="37"/>
  <c r="X38" i="35"/>
  <c r="P38" i="35"/>
  <c r="V20" i="35"/>
  <c r="F24" i="32"/>
  <c r="M31" i="37"/>
  <c r="G6" i="32"/>
  <c r="F49" i="37"/>
  <c r="V39" i="32"/>
  <c r="AA30" i="35"/>
  <c r="U29" i="35"/>
  <c r="P20" i="35"/>
  <c r="G33" i="32"/>
  <c r="Z43" i="32"/>
  <c r="I28" i="32"/>
  <c r="V22" i="35"/>
  <c r="I24" i="35"/>
  <c r="R22" i="32"/>
  <c r="K44" i="35"/>
  <c r="Q22" i="37"/>
  <c r="G29" i="32"/>
  <c r="AB30" i="35"/>
  <c r="H7" i="35"/>
  <c r="W20" i="32"/>
  <c r="O20" i="32"/>
  <c r="W47" i="37"/>
  <c r="P37" i="32"/>
  <c r="G40" i="35"/>
  <c r="L33" i="32"/>
  <c r="O24" i="35"/>
  <c r="I44" i="32"/>
  <c r="Z20" i="35"/>
  <c r="N46" i="37"/>
  <c r="S37" i="35"/>
  <c r="Y44" i="35"/>
  <c r="X40" i="32"/>
  <c r="J5" i="32"/>
  <c r="K43" i="32"/>
  <c r="N41" i="37"/>
  <c r="L49" i="37"/>
  <c r="O21" i="35"/>
  <c r="R30" i="32"/>
  <c r="E44" i="35"/>
  <c r="E47" i="37"/>
  <c r="I20" i="37"/>
  <c r="E40" i="35"/>
  <c r="Z37" i="32"/>
  <c r="F20" i="35"/>
  <c r="T33" i="35"/>
  <c r="N33" i="35"/>
  <c r="O34" i="35"/>
  <c r="F26" i="37"/>
  <c r="M21" i="35"/>
  <c r="O30" i="32"/>
  <c r="K8" i="37"/>
  <c r="H3" i="35"/>
  <c r="O45" i="32"/>
  <c r="H22" i="32"/>
  <c r="N30" i="35"/>
  <c r="X26" i="35"/>
  <c r="V49" i="37"/>
  <c r="F40" i="35"/>
  <c r="E26" i="35"/>
  <c r="V31" i="37"/>
  <c r="V25" i="35"/>
  <c r="R48" i="37"/>
  <c r="F21" i="37"/>
  <c r="Z20" i="32"/>
  <c r="G26" i="37"/>
  <c r="M40" i="32"/>
  <c r="Q37" i="35"/>
  <c r="Z45" i="35"/>
  <c r="AB43" i="35"/>
  <c r="U37" i="32"/>
  <c r="Y44" i="32"/>
  <c r="H24" i="37"/>
  <c r="I35" i="37"/>
  <c r="H40" i="32"/>
  <c r="J30" i="35"/>
  <c r="R28" i="32"/>
  <c r="O43" i="32"/>
  <c r="T22" i="32"/>
  <c r="AA29" i="37"/>
  <c r="X23" i="35"/>
  <c r="L22" i="37"/>
  <c r="W24" i="37"/>
  <c r="K6" i="35"/>
  <c r="AB38" i="32"/>
  <c r="P39" i="37"/>
  <c r="J21" i="35"/>
  <c r="F5" i="37"/>
  <c r="Y24" i="37"/>
  <c r="J48" i="37"/>
  <c r="O46" i="37"/>
  <c r="H30" i="37"/>
  <c r="T29" i="32"/>
  <c r="O21" i="32"/>
  <c r="Y30" i="37"/>
  <c r="T38" i="32"/>
  <c r="J20" i="32"/>
  <c r="L20" i="35"/>
  <c r="I39" i="35"/>
  <c r="G21" i="32"/>
  <c r="N22" i="35"/>
  <c r="N24" i="32"/>
  <c r="H37" i="35"/>
  <c r="Q24" i="37"/>
  <c r="I3" i="37"/>
  <c r="N39" i="35"/>
  <c r="T24" i="32"/>
  <c r="R41" i="37"/>
  <c r="Y29" i="37"/>
  <c r="W39" i="37"/>
  <c r="AA40" i="37"/>
  <c r="T20" i="37"/>
  <c r="Q38" i="32"/>
  <c r="K45" i="35"/>
  <c r="W30" i="35"/>
  <c r="V37" i="32"/>
  <c r="Z40" i="35"/>
  <c r="Z46" i="37"/>
  <c r="J31" i="37"/>
  <c r="M35" i="37"/>
  <c r="K33" i="35"/>
  <c r="W40" i="37"/>
  <c r="L21" i="37"/>
  <c r="N28" i="32"/>
  <c r="M45" i="37"/>
  <c r="AB48" i="37"/>
  <c r="M29" i="32"/>
  <c r="K5" i="35"/>
  <c r="K25" i="32"/>
  <c r="Z36" i="37"/>
  <c r="U45" i="35"/>
  <c r="G21" i="35"/>
  <c r="Y31" i="37"/>
  <c r="M36" i="37"/>
  <c r="G41" i="37"/>
  <c r="S20" i="35"/>
  <c r="R44" i="35"/>
  <c r="I6" i="35"/>
  <c r="P33" i="35"/>
  <c r="AC34" i="32"/>
  <c r="S38" i="35"/>
  <c r="T30" i="37"/>
  <c r="E26" i="37"/>
  <c r="Q20" i="32"/>
  <c r="AB30" i="37"/>
  <c r="Z22" i="35"/>
  <c r="E24" i="35"/>
  <c r="H44" i="35"/>
  <c r="U29" i="37"/>
  <c r="U48" i="37"/>
  <c r="T20" i="35"/>
  <c r="I22" i="35"/>
  <c r="E33" i="32"/>
  <c r="K7" i="35"/>
  <c r="AB45" i="32"/>
  <c r="J39" i="32"/>
  <c r="T21" i="35"/>
  <c r="J24" i="37"/>
  <c r="K34" i="37"/>
  <c r="E48" i="37"/>
  <c r="Y43" i="35"/>
  <c r="AA20" i="35"/>
  <c r="V25" i="32"/>
  <c r="L29" i="37"/>
  <c r="F26" i="35"/>
  <c r="Z25" i="37"/>
  <c r="R29" i="35"/>
  <c r="S29" i="32"/>
  <c r="X22" i="35"/>
  <c r="M24" i="32"/>
  <c r="AB28" i="32"/>
  <c r="I3" i="35"/>
  <c r="H38" i="32"/>
  <c r="K39" i="35"/>
  <c r="K49" i="37"/>
  <c r="Y25" i="32"/>
  <c r="W34" i="32"/>
  <c r="P22" i="37"/>
  <c r="AB26" i="37"/>
  <c r="J7" i="35"/>
  <c r="K38" i="32"/>
  <c r="O40" i="32"/>
  <c r="S21" i="35"/>
  <c r="H48" i="37"/>
  <c r="O48" i="37"/>
  <c r="M23" i="32"/>
  <c r="J3" i="37"/>
  <c r="K4" i="37"/>
  <c r="J5" i="35"/>
  <c r="U34" i="35"/>
  <c r="X25" i="37"/>
  <c r="N45" i="35"/>
  <c r="G35" i="37"/>
  <c r="X35" i="37"/>
  <c r="X46" i="37"/>
  <c r="AB49" i="37"/>
  <c r="P24" i="35"/>
  <c r="X22" i="32"/>
  <c r="F43" i="32"/>
  <c r="H24" i="32"/>
  <c r="E21" i="35"/>
  <c r="T20" i="32"/>
  <c r="L33" i="35"/>
  <c r="I7" i="37"/>
  <c r="Y37" i="32"/>
  <c r="X44" i="32"/>
  <c r="H21" i="35"/>
  <c r="P36" i="37"/>
  <c r="E22" i="32"/>
  <c r="R26" i="37"/>
  <c r="P25" i="32"/>
  <c r="F31" i="37"/>
  <c r="G45" i="37"/>
  <c r="U40" i="32"/>
  <c r="Q36" i="37"/>
  <c r="P34" i="37"/>
  <c r="T30" i="32"/>
  <c r="AA22" i="35"/>
  <c r="Q49" i="37"/>
  <c r="S30" i="32"/>
  <c r="L45" i="32"/>
  <c r="Y33" i="35"/>
  <c r="E39" i="37"/>
  <c r="H49" i="37"/>
  <c r="AC24" i="35"/>
  <c r="H30" i="35"/>
  <c r="O38" i="35"/>
  <c r="Z35" i="37"/>
  <c r="F6" i="32"/>
  <c r="Y28" i="32"/>
  <c r="H6" i="37"/>
  <c r="Y45" i="37"/>
  <c r="L34" i="37"/>
  <c r="AA24" i="32"/>
  <c r="AC26" i="35"/>
  <c r="L25" i="35"/>
  <c r="O44" i="35"/>
  <c r="O34" i="32"/>
  <c r="J34" i="37"/>
  <c r="Q28" i="32"/>
  <c r="M20" i="35"/>
  <c r="AB29" i="32"/>
  <c r="I40" i="32"/>
  <c r="G49" i="37"/>
  <c r="E41" i="37"/>
  <c r="L28" i="32"/>
  <c r="F3" i="32"/>
  <c r="E20" i="37"/>
  <c r="H45" i="35"/>
  <c r="I23" i="32"/>
  <c r="AB40" i="32"/>
  <c r="AB40" i="37"/>
  <c r="X20" i="35"/>
  <c r="O23" i="32"/>
  <c r="AB22" i="37"/>
  <c r="X24" i="32"/>
  <c r="AB38" i="35"/>
  <c r="I24" i="37"/>
  <c r="R43" i="35"/>
  <c r="P26" i="37"/>
  <c r="R39" i="35"/>
  <c r="G40" i="37"/>
  <c r="M23" i="37"/>
  <c r="F45" i="37"/>
  <c r="L48" i="37"/>
  <c r="U33" i="32"/>
  <c r="W24" i="32"/>
  <c r="O24" i="32"/>
  <c r="X39" i="37"/>
  <c r="J47" i="37"/>
  <c r="AC21" i="35"/>
  <c r="N42" i="37"/>
  <c r="I29" i="32"/>
  <c r="U30" i="32"/>
  <c r="Y41" i="37"/>
  <c r="P31" i="37"/>
  <c r="T34" i="32"/>
  <c r="L36" i="37"/>
  <c r="H20" i="32"/>
  <c r="X33" i="35"/>
  <c r="J34" i="32"/>
  <c r="O20" i="37"/>
  <c r="Q29" i="35"/>
  <c r="T21" i="37"/>
  <c r="AC33" i="35"/>
  <c r="E21" i="37"/>
  <c r="P29" i="35"/>
  <c r="R29" i="32"/>
  <c r="G31" i="37"/>
  <c r="S35" i="37"/>
  <c r="Z37" i="35"/>
  <c r="T43" i="32"/>
  <c r="H34" i="32"/>
  <c r="H35" i="37"/>
  <c r="H5" i="32"/>
  <c r="F24" i="35"/>
  <c r="R42" i="37"/>
  <c r="AA29" i="35"/>
  <c r="H28" i="32"/>
  <c r="Q26" i="37"/>
  <c r="V24" i="32"/>
  <c r="E42" i="37"/>
  <c r="I38" i="32"/>
  <c r="AC41" i="37"/>
  <c r="P20" i="37"/>
  <c r="H22" i="37"/>
  <c r="Q40" i="37"/>
  <c r="S22" i="37"/>
  <c r="Z29" i="37"/>
  <c r="AB39" i="32"/>
  <c r="AB44" i="35"/>
  <c r="K30" i="35"/>
  <c r="AB46" i="37"/>
  <c r="X29" i="35"/>
  <c r="M33" i="35"/>
  <c r="N34" i="35"/>
  <c r="K39" i="37"/>
  <c r="F34" i="37"/>
  <c r="AB47" i="37"/>
  <c r="J6" i="35"/>
  <c r="X25" i="35"/>
  <c r="N45" i="37"/>
  <c r="F25" i="37"/>
  <c r="S45" i="35"/>
  <c r="I8" i="37"/>
  <c r="N39" i="32"/>
  <c r="H3" i="32"/>
  <c r="Y20" i="37"/>
  <c r="P29" i="37"/>
  <c r="K46" i="37"/>
  <c r="Y23" i="35"/>
  <c r="I48" i="37"/>
  <c r="R23" i="37"/>
  <c r="Y47" i="37"/>
  <c r="Y23" i="37"/>
  <c r="G7" i="35"/>
  <c r="K35" i="37"/>
  <c r="R45" i="32"/>
  <c r="N23" i="37"/>
  <c r="I37" i="32"/>
  <c r="J8" i="32"/>
  <c r="K6" i="37"/>
  <c r="Z48" i="37"/>
  <c r="V38" i="35"/>
  <c r="M46" i="37"/>
  <c r="G29" i="37"/>
  <c r="AA28" i="32"/>
  <c r="W21" i="35"/>
  <c r="U25" i="32"/>
  <c r="L21" i="35"/>
  <c r="V45" i="37"/>
  <c r="AC30" i="32"/>
  <c r="E25" i="37"/>
  <c r="E31" i="37"/>
  <c r="R34" i="32"/>
  <c r="G30" i="37"/>
  <c r="L21" i="32"/>
  <c r="O38" i="32"/>
  <c r="I5" i="37"/>
  <c r="R21" i="32"/>
  <c r="AC38" i="32"/>
  <c r="X30" i="37"/>
  <c r="G37" i="32"/>
  <c r="M39" i="37"/>
  <c r="AA35" i="37"/>
  <c r="F33" i="32"/>
  <c r="F22" i="35"/>
  <c r="P38" i="32"/>
  <c r="W33" i="32"/>
  <c r="J22" i="37"/>
  <c r="W42" i="37"/>
  <c r="K21" i="35"/>
  <c r="F4" i="35"/>
  <c r="N24" i="35"/>
  <c r="Y49" i="37"/>
  <c r="J29" i="37"/>
  <c r="T25" i="37"/>
  <c r="AC43" i="35"/>
  <c r="R20" i="32"/>
  <c r="Z39" i="32"/>
  <c r="J25" i="35"/>
  <c r="Q39" i="37"/>
  <c r="Y33" i="32"/>
  <c r="F8" i="32"/>
  <c r="AA33" i="35"/>
  <c r="AC20" i="32"/>
  <c r="W25" i="35"/>
  <c r="AA33" i="32"/>
  <c r="Q34" i="37"/>
  <c r="G23" i="32"/>
  <c r="S41" i="37"/>
  <c r="N44" i="32"/>
  <c r="AB34" i="32"/>
  <c r="G46" i="37"/>
  <c r="Q46" i="37"/>
  <c r="AB33" i="32"/>
  <c r="N30" i="32"/>
  <c r="K30" i="37"/>
  <c r="W28" i="32"/>
  <c r="F35" i="37"/>
  <c r="K25" i="37"/>
  <c r="Y39" i="32"/>
  <c r="S23" i="37"/>
  <c r="L26" i="35"/>
  <c r="E22" i="35"/>
  <c r="AB40" i="35"/>
  <c r="X48" i="37"/>
  <c r="P20" i="32"/>
  <c r="P26" i="35"/>
  <c r="AC40" i="32"/>
  <c r="Q43" i="35"/>
  <c r="J23" i="35"/>
  <c r="F33" i="35"/>
  <c r="M25" i="37"/>
  <c r="AA25" i="37"/>
  <c r="L37" i="32"/>
  <c r="J22" i="32"/>
  <c r="AA44" i="32"/>
  <c r="K34" i="32"/>
  <c r="AA37" i="35"/>
  <c r="R49" i="37"/>
  <c r="O47" i="37"/>
  <c r="AB21" i="32"/>
  <c r="T22" i="35"/>
  <c r="AC25" i="35"/>
  <c r="T42" i="37"/>
  <c r="I29" i="35"/>
  <c r="W22" i="35"/>
  <c r="M20" i="32"/>
  <c r="AB37" i="35"/>
  <c r="R33" i="35"/>
  <c r="X21" i="37"/>
  <c r="J44" i="35"/>
  <c r="AB43" i="32"/>
  <c r="S39" i="32"/>
  <c r="G20" i="32"/>
  <c r="Z34" i="32"/>
  <c r="T34" i="37"/>
  <c r="AA39" i="35"/>
  <c r="K29" i="35"/>
  <c r="M42" i="37"/>
  <c r="X34" i="32"/>
  <c r="X37" i="35"/>
  <c r="U24" i="32"/>
  <c r="G37" i="35"/>
  <c r="F48" i="37"/>
  <c r="F21" i="32"/>
  <c r="H25" i="35"/>
  <c r="K8" i="32"/>
  <c r="I34" i="32"/>
  <c r="V34" i="35"/>
  <c r="I47" i="37"/>
  <c r="J36" i="37"/>
  <c r="S24" i="37"/>
  <c r="R24" i="32"/>
  <c r="R39" i="37"/>
  <c r="Q37" i="32"/>
  <c r="T39" i="37"/>
  <c r="K5" i="32"/>
  <c r="J20" i="37"/>
  <c r="AC31" i="37"/>
  <c r="Z34" i="35"/>
  <c r="P22" i="35"/>
  <c r="X29" i="37"/>
  <c r="U38" i="35"/>
  <c r="F36" i="37"/>
  <c r="AA45" i="35"/>
  <c r="L39" i="37"/>
  <c r="Z21" i="35"/>
  <c r="J26" i="35"/>
  <c r="S26" i="35"/>
  <c r="W25" i="32"/>
  <c r="T26" i="35"/>
  <c r="G38" i="35"/>
  <c r="O44" i="32"/>
  <c r="Z23" i="35"/>
  <c r="V43" i="35"/>
  <c r="R38" i="35"/>
  <c r="AA20" i="37"/>
  <c r="O28" i="32"/>
  <c r="M49" i="37"/>
  <c r="S25" i="35"/>
  <c r="W40" i="35"/>
  <c r="E21" i="32"/>
  <c r="Q40" i="35"/>
  <c r="H26" i="35"/>
  <c r="AC29" i="35"/>
  <c r="L20" i="32"/>
  <c r="P45" i="32"/>
  <c r="AA47" i="37"/>
  <c r="W34" i="37"/>
  <c r="N47" i="37"/>
  <c r="AA24" i="37"/>
  <c r="P24" i="32"/>
  <c r="L34" i="32"/>
  <c r="L30" i="35"/>
  <c r="J30" i="37"/>
  <c r="T23" i="32"/>
  <c r="I40" i="37"/>
  <c r="K25" i="35"/>
  <c r="Y22" i="32"/>
  <c r="AC30" i="35"/>
  <c r="Q33" i="35"/>
  <c r="N23" i="35"/>
  <c r="Z42" i="37"/>
  <c r="I31" i="37"/>
  <c r="L45" i="35"/>
  <c r="V24" i="37"/>
  <c r="X24" i="35"/>
  <c r="W43" i="35"/>
  <c r="V20" i="32"/>
  <c r="J45" i="35"/>
  <c r="U35" i="37"/>
  <c r="N24" i="37"/>
  <c r="AB20" i="37"/>
  <c r="R23" i="32"/>
  <c r="Z22" i="37"/>
  <c r="R36" i="37"/>
  <c r="T36" i="37"/>
  <c r="G26" i="35"/>
  <c r="Q23" i="37"/>
  <c r="AB35" i="37"/>
  <c r="Q24" i="35"/>
  <c r="V34" i="37"/>
  <c r="Z30" i="35"/>
  <c r="U49" i="37"/>
  <c r="U30" i="35"/>
  <c r="AB41" i="37"/>
  <c r="U20" i="32"/>
  <c r="R33" i="32"/>
  <c r="Z23" i="32"/>
  <c r="M44" i="35"/>
  <c r="U20" i="37"/>
  <c r="AA39" i="37"/>
  <c r="I20" i="32"/>
  <c r="O25" i="35"/>
  <c r="O23" i="37"/>
  <c r="X28" i="32"/>
  <c r="H26" i="37"/>
  <c r="Y40" i="32"/>
  <c r="S40" i="35"/>
  <c r="R39" i="32"/>
  <c r="X45" i="35"/>
  <c r="H4" i="32"/>
  <c r="K24" i="32"/>
  <c r="H23" i="35"/>
  <c r="K3" i="37"/>
  <c r="V26" i="37"/>
  <c r="X25" i="32"/>
  <c r="E44" i="32"/>
  <c r="M29" i="35"/>
  <c r="L29" i="35"/>
  <c r="Y40" i="37"/>
  <c r="AA41" i="37"/>
  <c r="V22" i="32"/>
  <c r="P23" i="32"/>
  <c r="K36" i="37"/>
  <c r="E39" i="35"/>
  <c r="X26" i="37"/>
  <c r="K20" i="35"/>
  <c r="M37" i="32"/>
  <c r="M48" i="37"/>
  <c r="AC23" i="32"/>
  <c r="Y21" i="32"/>
  <c r="L25" i="37"/>
  <c r="AB45" i="37"/>
  <c r="G8" i="37"/>
  <c r="U39" i="37"/>
  <c r="O34" i="37"/>
  <c r="H39" i="35"/>
  <c r="O25" i="37"/>
  <c r="K42" i="37"/>
  <c r="L25" i="32"/>
  <c r="U25" i="35"/>
  <c r="AB37" i="32"/>
  <c r="F29" i="32"/>
  <c r="R47" i="37"/>
  <c r="G23" i="35"/>
  <c r="Y25" i="35"/>
  <c r="R37" i="35"/>
  <c r="Q39" i="35"/>
  <c r="U45" i="32"/>
  <c r="I33" i="35"/>
  <c r="AA49" i="37"/>
  <c r="N38" i="32"/>
  <c r="R34" i="35"/>
  <c r="F5" i="35"/>
  <c r="J4" i="32"/>
  <c r="AA45" i="32"/>
  <c r="AA38" i="32"/>
  <c r="AC45" i="37"/>
  <c r="R23" i="35"/>
  <c r="G5" i="32"/>
  <c r="I22" i="37"/>
  <c r="O49" i="37"/>
  <c r="Q23" i="32"/>
  <c r="S43" i="35"/>
  <c r="L22" i="35"/>
  <c r="N49" i="37"/>
  <c r="AA36" i="37"/>
  <c r="L30" i="37"/>
  <c r="H20" i="35"/>
  <c r="S44" i="32"/>
  <c r="G34" i="32"/>
  <c r="U45" i="37"/>
  <c r="I43" i="32"/>
  <c r="Q25" i="37"/>
  <c r="O30" i="35"/>
  <c r="W26" i="35"/>
  <c r="E30" i="37"/>
  <c r="G44" i="35"/>
  <c r="R25" i="35"/>
  <c r="K39" i="32"/>
  <c r="O41" i="37"/>
  <c r="AB23" i="35"/>
  <c r="O45" i="37"/>
  <c r="V35" i="37"/>
  <c r="O29" i="32"/>
  <c r="M20" i="37"/>
  <c r="T29" i="35"/>
  <c r="X22" i="37"/>
  <c r="Y45" i="32"/>
  <c r="Y24" i="32"/>
  <c r="I43" i="35"/>
  <c r="F39" i="35"/>
  <c r="R34" i="37"/>
  <c r="L23" i="35"/>
  <c r="F44" i="35"/>
  <c r="AB39" i="35"/>
  <c r="V29" i="32"/>
  <c r="W39" i="32"/>
  <c r="T22" i="37"/>
  <c r="J37" i="32"/>
  <c r="M21" i="37"/>
  <c r="Q21" i="32"/>
  <c r="H39" i="37"/>
  <c r="Y40" i="35"/>
  <c r="U37" i="35"/>
  <c r="AA38" i="35"/>
  <c r="U34" i="37"/>
  <c r="Q41" i="37"/>
  <c r="Q24" i="32"/>
  <c r="J20" i="35"/>
  <c r="I49" i="37"/>
  <c r="T37" i="35"/>
  <c r="Q31" i="37"/>
  <c r="AC23" i="37"/>
  <c r="H4" i="37"/>
  <c r="T49" i="37"/>
  <c r="K47" i="37"/>
  <c r="G8" i="35"/>
  <c r="Y37" i="35"/>
  <c r="V26" i="35"/>
  <c r="G39" i="32"/>
  <c r="L31" i="37"/>
  <c r="G22" i="35"/>
  <c r="W38" i="32"/>
  <c r="Z44" i="35"/>
  <c r="H36" i="37"/>
  <c r="X20" i="32"/>
  <c r="P30" i="32"/>
  <c r="H4" i="35"/>
  <c r="V29" i="37"/>
  <c r="J40" i="35"/>
  <c r="T21" i="32"/>
  <c r="R22" i="35"/>
  <c r="G20" i="37"/>
  <c r="J8" i="37"/>
  <c r="Q35" i="37"/>
  <c r="AC38" i="35"/>
  <c r="F45" i="32"/>
  <c r="O39" i="32"/>
  <c r="V34" i="32"/>
  <c r="H21" i="37"/>
  <c r="R20" i="37"/>
  <c r="P45" i="37"/>
  <c r="AB23" i="37"/>
  <c r="Y30" i="35"/>
  <c r="X23" i="37"/>
  <c r="F8" i="37"/>
  <c r="E38" i="35"/>
  <c r="V45" i="32"/>
  <c r="H7" i="37"/>
  <c r="I40" i="35"/>
  <c r="I29" i="37"/>
  <c r="R21" i="35"/>
  <c r="Q29" i="37"/>
  <c r="Y29" i="35"/>
  <c r="E34" i="37"/>
  <c r="T44" i="32"/>
  <c r="AB22" i="35"/>
  <c r="E30" i="32"/>
  <c r="W30" i="37"/>
  <c r="W48" i="37"/>
  <c r="V43" i="32"/>
  <c r="K24" i="37"/>
  <c r="M34" i="35"/>
  <c r="H45" i="37"/>
  <c r="O39" i="35"/>
  <c r="T34" i="35"/>
  <c r="R30" i="35"/>
  <c r="H45" i="32"/>
  <c r="T37" i="32"/>
  <c r="Y34" i="35"/>
  <c r="N29" i="32"/>
  <c r="W37" i="32"/>
  <c r="O40" i="35"/>
  <c r="V47" i="37"/>
  <c r="S43" i="32"/>
  <c r="AC21" i="32"/>
  <c r="Y39" i="35"/>
  <c r="P33" i="32"/>
  <c r="N43" i="32"/>
  <c r="E28" i="32"/>
  <c r="R21" i="37"/>
  <c r="P46" i="37"/>
  <c r="Y20" i="35"/>
  <c r="P44" i="32"/>
  <c r="F34" i="32"/>
  <c r="X45" i="37"/>
  <c r="G44" i="32"/>
  <c r="M38" i="32"/>
  <c r="I25" i="35"/>
  <c r="L24" i="35"/>
  <c r="Z28" i="32"/>
  <c r="R25" i="32"/>
  <c r="M24" i="37"/>
  <c r="S25" i="32"/>
  <c r="H40" i="37"/>
  <c r="U23" i="37"/>
  <c r="P25" i="37"/>
  <c r="I23" i="35"/>
  <c r="H38" i="35"/>
  <c r="W22" i="37"/>
  <c r="U43" i="35"/>
  <c r="P35" i="37"/>
  <c r="F30" i="32"/>
  <c r="AA26" i="35"/>
  <c r="I34" i="35"/>
  <c r="F7" i="37"/>
  <c r="H6" i="32"/>
  <c r="G47" i="37"/>
  <c r="AA31" i="37"/>
  <c r="V30" i="35"/>
  <c r="T35" i="37"/>
  <c r="W39" i="35"/>
  <c r="E24" i="37"/>
  <c r="N29" i="37"/>
  <c r="S37" i="32"/>
  <c r="S29" i="35"/>
  <c r="G8" i="32"/>
  <c r="P40" i="35"/>
  <c r="T26" i="37"/>
  <c r="O44" i="30"/>
  <c r="O25" i="30"/>
  <c r="F29" i="30"/>
  <c r="P20" i="30"/>
  <c r="N20" i="30"/>
  <c r="V26" i="30"/>
  <c r="O45" i="30"/>
  <c r="AA29" i="30"/>
  <c r="AB43" i="30"/>
  <c r="Z30" i="30"/>
  <c r="K6" i="30"/>
  <c r="W21" i="30"/>
  <c r="Y37" i="30"/>
  <c r="O38" i="30"/>
  <c r="H20" i="30"/>
  <c r="T24" i="30"/>
  <c r="F25" i="30"/>
  <c r="K4" i="30"/>
  <c r="Y43" i="30"/>
  <c r="P30" i="30"/>
  <c r="I6" i="30"/>
  <c r="AA25" i="30"/>
  <c r="E23" i="30"/>
  <c r="W20" i="30"/>
  <c r="E25" i="30"/>
  <c r="W34" i="30"/>
  <c r="K33" i="30"/>
  <c r="N29" i="30"/>
  <c r="O26" i="30"/>
  <c r="V29" i="30"/>
  <c r="G37" i="30"/>
  <c r="U39" i="30"/>
  <c r="P44" i="30"/>
  <c r="AA34" i="30"/>
  <c r="I29" i="30"/>
  <c r="V40" i="30"/>
  <c r="F34" i="30"/>
  <c r="L37" i="30"/>
  <c r="M22" i="30"/>
  <c r="AA30" i="30"/>
  <c r="W24" i="30"/>
  <c r="S25" i="30"/>
  <c r="U44" i="30"/>
  <c r="Q38" i="30"/>
  <c r="AA40" i="30"/>
  <c r="H44" i="30"/>
  <c r="G7" i="30"/>
  <c r="I3" i="30"/>
  <c r="L24" i="30"/>
  <c r="J20" i="30"/>
  <c r="H5" i="30"/>
  <c r="P33" i="30"/>
  <c r="T21" i="30"/>
  <c r="Z39" i="30"/>
  <c r="W43" i="30"/>
  <c r="AB45" i="30"/>
  <c r="I39" i="30"/>
  <c r="U45" i="30"/>
  <c r="Y23" i="30"/>
  <c r="I8" i="30"/>
  <c r="S29" i="30"/>
  <c r="P34" i="30"/>
  <c r="L45" i="30"/>
  <c r="AC21" i="30"/>
  <c r="Y24" i="30"/>
  <c r="V20" i="30"/>
  <c r="K30" i="30"/>
  <c r="N37" i="30"/>
  <c r="N33" i="30"/>
  <c r="G25" i="30"/>
  <c r="K23" i="30"/>
  <c r="R29" i="30"/>
  <c r="R33" i="30"/>
  <c r="W30" i="30"/>
  <c r="G40" i="30"/>
  <c r="O24" i="30"/>
  <c r="N45" i="30"/>
  <c r="S34" i="30"/>
  <c r="T44" i="30"/>
  <c r="W44" i="30"/>
  <c r="Z33" i="30"/>
  <c r="K25" i="30"/>
  <c r="M34" i="30"/>
  <c r="U23" i="30"/>
  <c r="Q23" i="30"/>
  <c r="K29" i="30"/>
  <c r="L34" i="30"/>
  <c r="T25" i="30"/>
  <c r="AC43" i="30"/>
  <c r="S43" i="30"/>
  <c r="L21" i="30"/>
  <c r="U24" i="30"/>
  <c r="AC23" i="30"/>
  <c r="M25" i="30"/>
  <c r="H26" i="30"/>
  <c r="J7" i="30"/>
  <c r="Z38" i="30"/>
  <c r="H40" i="30"/>
  <c r="Q24" i="30"/>
  <c r="AC25" i="30"/>
  <c r="L26" i="30"/>
  <c r="H45" i="30"/>
  <c r="W45" i="30"/>
  <c r="T38" i="30"/>
  <c r="P23" i="30"/>
  <c r="I38" i="30"/>
  <c r="X45" i="30"/>
  <c r="J38" i="30"/>
  <c r="V30" i="30"/>
  <c r="N40" i="30"/>
  <c r="AB40" i="30"/>
  <c r="G3" i="30"/>
  <c r="V38" i="28"/>
  <c r="K24" i="30"/>
  <c r="P43" i="30"/>
  <c r="R40" i="30"/>
  <c r="L39" i="30"/>
  <c r="P24" i="30"/>
  <c r="G43" i="30"/>
  <c r="X23" i="30"/>
  <c r="M38" i="30"/>
  <c r="N25" i="30"/>
  <c r="R22" i="30"/>
  <c r="Z24" i="30"/>
  <c r="U22" i="30"/>
  <c r="O20" i="30"/>
  <c r="Q39" i="30"/>
  <c r="P21" i="30"/>
  <c r="S44" i="30"/>
  <c r="Y26" i="30"/>
  <c r="J40" i="30"/>
  <c r="M21" i="30"/>
  <c r="W33" i="35"/>
  <c r="O33" i="32"/>
  <c r="Q30" i="37"/>
  <c r="AB21" i="35"/>
  <c r="P34" i="32"/>
  <c r="U21" i="32"/>
  <c r="AA30" i="37"/>
  <c r="P48" i="37"/>
  <c r="T24" i="37"/>
  <c r="T40" i="35"/>
  <c r="O39" i="37"/>
  <c r="N26" i="35"/>
  <c r="U40" i="37"/>
  <c r="K38" i="35"/>
  <c r="F39" i="32"/>
  <c r="Q39" i="32"/>
  <c r="Y38" i="35"/>
  <c r="N35" i="37"/>
  <c r="E33" i="35"/>
  <c r="AA21" i="35"/>
  <c r="E45" i="32"/>
  <c r="R46" i="37"/>
  <c r="K48" i="37"/>
  <c r="W20" i="37"/>
  <c r="L39" i="32"/>
  <c r="N20" i="35"/>
  <c r="L23" i="32"/>
  <c r="AB42" i="37"/>
  <c r="Y26" i="37"/>
  <c r="P49" i="37"/>
  <c r="L24" i="37"/>
  <c r="X43" i="32"/>
  <c r="N25" i="32"/>
  <c r="I3" i="32"/>
  <c r="I39" i="32"/>
  <c r="S23" i="32"/>
  <c r="Y22" i="35"/>
  <c r="I45" i="35"/>
  <c r="K4" i="35"/>
  <c r="V21" i="35"/>
  <c r="AC39" i="37"/>
  <c r="F7" i="35"/>
  <c r="K23" i="35"/>
  <c r="F6" i="35"/>
  <c r="AC36" i="37"/>
  <c r="F46" i="37"/>
  <c r="E38" i="32"/>
  <c r="N31" i="37"/>
  <c r="W31" i="37"/>
  <c r="V45" i="35"/>
  <c r="W45" i="35"/>
  <c r="W21" i="37"/>
  <c r="S45" i="32"/>
  <c r="P25" i="35"/>
  <c r="I24" i="32"/>
  <c r="U33" i="35"/>
  <c r="Y46" i="37"/>
  <c r="N36" i="37"/>
  <c r="W38" i="35"/>
  <c r="F24" i="37"/>
  <c r="U34" i="32"/>
  <c r="S30" i="37"/>
  <c r="Z41" i="37"/>
  <c r="AA42" i="37"/>
  <c r="L40" i="37"/>
  <c r="J35" i="37"/>
  <c r="I21" i="35"/>
  <c r="W46" i="37"/>
  <c r="F28" i="32"/>
  <c r="G39" i="37"/>
  <c r="U21" i="35"/>
  <c r="U41" i="37"/>
  <c r="H34" i="37"/>
  <c r="AA24" i="30"/>
  <c r="AA21" i="30"/>
  <c r="J37" i="30"/>
  <c r="Q43" i="30"/>
  <c r="R45" i="30"/>
  <c r="H29" i="30"/>
  <c r="O43" i="30"/>
  <c r="H34" i="30"/>
  <c r="F21" i="30"/>
  <c r="X40" i="30"/>
  <c r="U25" i="30"/>
  <c r="S33" i="30"/>
  <c r="K45" i="30"/>
  <c r="I20" i="30"/>
  <c r="Q44" i="30"/>
  <c r="AB44" i="30"/>
  <c r="AC34" i="30"/>
  <c r="K20" i="30"/>
  <c r="F6" i="30"/>
  <c r="I7" i="30"/>
  <c r="N39" i="30"/>
  <c r="T43" i="30"/>
  <c r="O39" i="30"/>
  <c r="H22" i="30"/>
  <c r="Y20" i="30"/>
  <c r="O23" i="30"/>
  <c r="F40" i="30"/>
  <c r="X43" i="30"/>
  <c r="E38" i="30"/>
  <c r="L30" i="30"/>
  <c r="F26" i="30"/>
  <c r="N26" i="30"/>
  <c r="I44" i="30"/>
  <c r="I30" i="30"/>
  <c r="Y25" i="30"/>
  <c r="G45" i="30"/>
  <c r="K38" i="30"/>
  <c r="I40" i="30"/>
  <c r="AA43" i="30"/>
  <c r="F23" i="30"/>
  <c r="N22" i="30"/>
  <c r="X34" i="30"/>
  <c r="R25" i="30"/>
  <c r="X22" i="30"/>
  <c r="T23" i="30"/>
  <c r="J4" i="30"/>
  <c r="F30" i="30"/>
  <c r="AB37" i="30"/>
  <c r="X33" i="32"/>
  <c r="L38" i="32"/>
  <c r="O37" i="32"/>
  <c r="W23" i="37"/>
  <c r="Z45" i="37"/>
  <c r="V29" i="35"/>
  <c r="Y20" i="32"/>
  <c r="E35" i="37"/>
  <c r="M33" i="32"/>
  <c r="R45" i="37"/>
  <c r="J25" i="37"/>
  <c r="AB36" i="37"/>
  <c r="N21" i="37"/>
  <c r="X39" i="32"/>
  <c r="N25" i="37"/>
  <c r="K28" i="32"/>
  <c r="G24" i="35"/>
  <c r="R29" i="37"/>
  <c r="AB29" i="35"/>
  <c r="G28" i="32"/>
  <c r="P40" i="37"/>
  <c r="H47" i="37"/>
  <c r="T47" i="37"/>
  <c r="Y35" i="37"/>
  <c r="W30" i="32"/>
  <c r="Q47" i="37"/>
  <c r="J45" i="32"/>
  <c r="J44" i="32"/>
  <c r="V37" i="35"/>
  <c r="W36" i="37"/>
  <c r="I37" i="35"/>
  <c r="W45" i="37"/>
  <c r="F22" i="37"/>
  <c r="K31" i="37"/>
  <c r="K40" i="37"/>
  <c r="W37" i="35"/>
  <c r="L45" i="37"/>
  <c r="M25" i="35"/>
  <c r="W44" i="32"/>
  <c r="Z29" i="32"/>
  <c r="V38" i="32"/>
  <c r="I21" i="37"/>
  <c r="S33" i="32"/>
  <c r="AA43" i="32"/>
  <c r="I22" i="32"/>
  <c r="X41" i="37"/>
  <c r="Z39" i="37"/>
  <c r="R35" i="37"/>
  <c r="K29" i="37"/>
  <c r="K4" i="32"/>
  <c r="L37" i="35"/>
  <c r="O23" i="35"/>
  <c r="P23" i="37"/>
  <c r="Q30" i="32"/>
  <c r="T30" i="35"/>
  <c r="W29" i="32"/>
  <c r="I44" i="35"/>
  <c r="L22" i="32"/>
  <c r="I20" i="35"/>
  <c r="I25" i="37"/>
  <c r="G33" i="35"/>
  <c r="Z45" i="32"/>
  <c r="Q23" i="35"/>
  <c r="G3" i="32"/>
  <c r="F21" i="35"/>
  <c r="L40" i="35"/>
  <c r="K6" i="32"/>
  <c r="W44" i="35"/>
  <c r="K44" i="30"/>
  <c r="P25" i="30"/>
  <c r="U21" i="30"/>
  <c r="AA20" i="30"/>
  <c r="I34" i="30"/>
  <c r="K7" i="30"/>
  <c r="U38" i="30"/>
  <c r="S39" i="30"/>
  <c r="J5" i="30"/>
  <c r="M29" i="30"/>
  <c r="K8" i="30"/>
  <c r="AC30" i="30"/>
  <c r="P29" i="30"/>
  <c r="Q21" i="30"/>
  <c r="S30" i="30"/>
  <c r="H24" i="30"/>
  <c r="AB24" i="30"/>
  <c r="AB21" i="30"/>
  <c r="W26" i="30"/>
  <c r="L40" i="30"/>
  <c r="J33" i="30"/>
  <c r="K43" i="30"/>
  <c r="R30" i="30"/>
  <c r="G38" i="32"/>
  <c r="R24" i="37"/>
  <c r="U42" i="37"/>
  <c r="V36" i="37"/>
  <c r="P24" i="37"/>
  <c r="K23" i="37"/>
  <c r="P43" i="32"/>
  <c r="F29" i="35"/>
  <c r="J46" i="37"/>
  <c r="R44" i="32"/>
  <c r="U22" i="35"/>
  <c r="U24" i="35"/>
  <c r="P21" i="35"/>
  <c r="J4" i="35"/>
  <c r="AB34" i="35"/>
  <c r="L40" i="32"/>
  <c r="E20" i="35"/>
  <c r="P28" i="32"/>
  <c r="V44" i="32"/>
  <c r="J28" i="32"/>
  <c r="K7" i="37"/>
  <c r="U46" i="37"/>
  <c r="V41" i="37"/>
  <c r="T23" i="35"/>
  <c r="AC40" i="35"/>
  <c r="J29" i="35"/>
  <c r="G4" i="37"/>
  <c r="U38" i="32"/>
  <c r="F41" i="37"/>
  <c r="AA23" i="32"/>
  <c r="K37" i="35"/>
  <c r="U36" i="37"/>
  <c r="L42" i="37"/>
  <c r="P21" i="32"/>
  <c r="N38" i="35"/>
  <c r="E34" i="35"/>
  <c r="J38" i="35"/>
  <c r="AA37" i="32"/>
  <c r="H29" i="37"/>
  <c r="H29" i="32"/>
  <c r="G21" i="37"/>
  <c r="S22" i="32"/>
  <c r="M39" i="35"/>
  <c r="W22" i="32"/>
  <c r="F4" i="32"/>
  <c r="U29" i="32"/>
  <c r="AC25" i="32"/>
  <c r="E29" i="32"/>
  <c r="V42" i="37"/>
  <c r="S42" i="37"/>
  <c r="F29" i="37"/>
  <c r="AA24" i="35"/>
  <c r="Q25" i="32"/>
  <c r="I5" i="32"/>
  <c r="AB26" i="35"/>
  <c r="AA23" i="37"/>
  <c r="Y36" i="37"/>
  <c r="F43" i="35"/>
  <c r="Q22" i="35"/>
  <c r="AC22" i="35"/>
  <c r="P44" i="35"/>
  <c r="L24" i="32"/>
  <c r="V33" i="35"/>
  <c r="P34" i="35"/>
  <c r="X31" i="37"/>
  <c r="V40" i="37"/>
  <c r="P40" i="32"/>
  <c r="E20" i="32"/>
  <c r="P37" i="35"/>
  <c r="O45" i="35"/>
  <c r="K3" i="35"/>
  <c r="X49" i="37"/>
  <c r="Z26" i="37"/>
  <c r="AB24" i="32"/>
  <c r="G24" i="37"/>
  <c r="P47" i="37"/>
  <c r="G25" i="35"/>
  <c r="F3" i="37"/>
  <c r="Y42" i="37"/>
  <c r="S25" i="37"/>
  <c r="I34" i="37"/>
  <c r="I4" i="32"/>
  <c r="H7" i="32"/>
  <c r="AA20" i="32"/>
  <c r="E29" i="35"/>
  <c r="AA21" i="32"/>
  <c r="H8" i="35"/>
  <c r="G40" i="32"/>
  <c r="J43" i="35"/>
  <c r="J26" i="37"/>
  <c r="AC29" i="37"/>
  <c r="AC29" i="32"/>
  <c r="F37" i="32"/>
  <c r="F22" i="32"/>
  <c r="J24" i="35"/>
  <c r="U39" i="32"/>
  <c r="K8" i="35"/>
  <c r="N43" i="35"/>
  <c r="K22" i="32"/>
  <c r="U44" i="35"/>
  <c r="Y38" i="32"/>
  <c r="S24" i="35"/>
  <c r="O24" i="37"/>
  <c r="M22" i="35"/>
  <c r="J7" i="32"/>
  <c r="Q44" i="35"/>
  <c r="M45" i="35"/>
  <c r="E46" i="37"/>
  <c r="T25" i="32"/>
  <c r="M29" i="37"/>
  <c r="AB25" i="37"/>
  <c r="N20" i="37"/>
  <c r="J38" i="32"/>
  <c r="F25" i="35"/>
  <c r="AC39" i="35"/>
  <c r="I6" i="37"/>
  <c r="G6" i="35"/>
  <c r="O31" i="37"/>
  <c r="V39" i="35"/>
  <c r="F8" i="35"/>
  <c r="Z21" i="32"/>
  <c r="G23" i="37"/>
  <c r="J33" i="35"/>
  <c r="J40" i="32"/>
  <c r="AB25" i="35"/>
  <c r="H34" i="35"/>
  <c r="J6" i="32"/>
  <c r="E29" i="37"/>
  <c r="N45" i="32"/>
  <c r="I8" i="35"/>
  <c r="X23" i="32"/>
  <c r="I42" i="37"/>
  <c r="X34" i="35"/>
  <c r="V23" i="37"/>
  <c r="G6" i="37"/>
  <c r="F30" i="37"/>
  <c r="H22" i="35"/>
  <c r="J34" i="35"/>
  <c r="W21" i="32"/>
  <c r="AC22" i="32"/>
  <c r="Q21" i="37"/>
  <c r="Z30" i="32"/>
  <c r="I45" i="32"/>
  <c r="Y21" i="37"/>
  <c r="P30" i="37"/>
  <c r="T46" i="37"/>
  <c r="AC30" i="37"/>
  <c r="G7" i="32"/>
  <c r="U44" i="32"/>
  <c r="W40" i="32"/>
  <c r="Z38" i="35"/>
  <c r="H43" i="32"/>
  <c r="Q22" i="32"/>
  <c r="U47" i="37"/>
  <c r="Z24" i="35"/>
  <c r="O21" i="37"/>
  <c r="Q44" i="32"/>
  <c r="S40" i="37"/>
  <c r="Q45" i="35"/>
  <c r="U30" i="37"/>
  <c r="S31" i="37"/>
  <c r="R37" i="32"/>
  <c r="AC22" i="37"/>
  <c r="W29" i="35"/>
  <c r="U22" i="37"/>
  <c r="X42" i="37"/>
  <c r="N24" i="30"/>
  <c r="F20" i="30"/>
  <c r="I37" i="30"/>
  <c r="X38" i="30"/>
  <c r="F24" i="30"/>
  <c r="I5" i="30"/>
  <c r="Z44" i="30"/>
  <c r="Y44" i="30"/>
  <c r="AB26" i="30"/>
  <c r="U30" i="30"/>
  <c r="P40" i="30"/>
  <c r="S26" i="30"/>
  <c r="L20" i="30"/>
  <c r="S38" i="30"/>
  <c r="U34" i="30"/>
  <c r="J22" i="30"/>
  <c r="F39" i="30"/>
  <c r="I4" i="30"/>
  <c r="O34" i="30"/>
  <c r="L25" i="30"/>
  <c r="J30" i="30"/>
  <c r="N21" i="30"/>
  <c r="AA26" i="30"/>
  <c r="Q29" i="30"/>
  <c r="AC39" i="30"/>
  <c r="T26" i="30"/>
  <c r="X39" i="30"/>
  <c r="R43" i="30"/>
  <c r="Y34" i="30"/>
  <c r="G5" i="30"/>
  <c r="M23" i="30"/>
  <c r="V37" i="30"/>
  <c r="AB23" i="30"/>
  <c r="S22" i="30"/>
  <c r="G24" i="30"/>
  <c r="Q22" i="30"/>
  <c r="Y30" i="30"/>
  <c r="O37" i="30"/>
  <c r="V34" i="30"/>
  <c r="S40" i="30"/>
  <c r="J26" i="30"/>
  <c r="AB22" i="30"/>
  <c r="E30" i="30"/>
  <c r="M26" i="30"/>
  <c r="H23" i="30"/>
  <c r="J21" i="30"/>
  <c r="J34" i="30"/>
  <c r="T29" i="30"/>
  <c r="W37" i="30"/>
  <c r="AB30" i="30"/>
  <c r="M39" i="30"/>
  <c r="Y40" i="30"/>
  <c r="K22" i="30"/>
  <c r="W29" i="30"/>
  <c r="F44" i="30"/>
  <c r="X37" i="30"/>
  <c r="Z45" i="30"/>
  <c r="AC40" i="30"/>
  <c r="AC24" i="30"/>
  <c r="P22" i="30"/>
  <c r="L33" i="30"/>
  <c r="H43" i="30"/>
  <c r="Z26" i="30"/>
  <c r="J45" i="30"/>
  <c r="J6" i="30"/>
  <c r="P45" i="30"/>
  <c r="AB33" i="30"/>
  <c r="V24" i="30"/>
  <c r="AC22" i="30"/>
  <c r="E21" i="30"/>
  <c r="R24" i="30"/>
  <c r="I25" i="30"/>
  <c r="W33" i="30"/>
  <c r="Z23" i="30"/>
  <c r="Y22" i="30"/>
  <c r="AC26" i="30"/>
  <c r="AA44" i="30"/>
  <c r="Z40" i="30"/>
  <c r="Y38" i="30"/>
  <c r="G33" i="30"/>
  <c r="H3" i="30"/>
  <c r="J24" i="30"/>
  <c r="T30" i="30"/>
  <c r="O22" i="30"/>
  <c r="M20" i="30"/>
  <c r="K34" i="30"/>
  <c r="Z34" i="30"/>
  <c r="K21" i="30"/>
  <c r="N23" i="30"/>
  <c r="F38" i="30"/>
  <c r="E39" i="30"/>
  <c r="H25" i="30"/>
  <c r="AC38" i="30"/>
  <c r="R37" i="30"/>
  <c r="Z20" i="30"/>
  <c r="L38" i="30"/>
  <c r="V44" i="30"/>
  <c r="F22" i="30"/>
  <c r="F33" i="30"/>
  <c r="S24" i="30"/>
  <c r="T34" i="30"/>
  <c r="Q40" i="30"/>
  <c r="Y33" i="30"/>
  <c r="G29" i="30"/>
  <c r="I22" i="30"/>
  <c r="J3" i="30"/>
  <c r="L22" i="30"/>
  <c r="I23" i="30"/>
  <c r="X30" i="30"/>
  <c r="J43" i="30"/>
  <c r="G45" i="32"/>
  <c r="O22" i="37"/>
  <c r="AC40" i="37"/>
  <c r="S28" i="32"/>
  <c r="AC20" i="37"/>
  <c r="W23" i="35"/>
  <c r="S49" i="37"/>
  <c r="AA26" i="37"/>
  <c r="S39" i="35"/>
  <c r="F37" i="35"/>
  <c r="P23" i="35"/>
  <c r="AC23" i="35"/>
  <c r="H33" i="32"/>
  <c r="X21" i="32"/>
  <c r="S21" i="32"/>
  <c r="R23" i="30"/>
  <c r="E45" i="30"/>
  <c r="E22" i="30"/>
  <c r="AA45" i="30"/>
  <c r="S20" i="30"/>
  <c r="M37" i="30"/>
  <c r="E34" i="30"/>
  <c r="O29" i="30"/>
  <c r="R34" i="30"/>
  <c r="U20" i="30"/>
  <c r="S37" i="30"/>
  <c r="F5" i="30"/>
  <c r="X21" i="30"/>
  <c r="Z21" i="30"/>
  <c r="G20" i="30"/>
  <c r="Z22" i="30"/>
  <c r="N43" i="30"/>
  <c r="M40" i="30"/>
  <c r="W25" i="30"/>
  <c r="K3" i="30"/>
  <c r="I33" i="30"/>
  <c r="G4" i="30"/>
  <c r="Q37" i="30"/>
  <c r="H7" i="30"/>
  <c r="AC37" i="30"/>
  <c r="I24" i="30"/>
  <c r="H6" i="30"/>
  <c r="P26" i="30"/>
  <c r="E20" i="30"/>
  <c r="J44" i="30"/>
  <c r="G34" i="30"/>
  <c r="Q45" i="30"/>
  <c r="H29" i="35"/>
  <c r="J25" i="32"/>
  <c r="T40" i="37"/>
  <c r="L29" i="32"/>
  <c r="O35" i="37"/>
  <c r="M28" i="32"/>
  <c r="T28" i="32"/>
  <c r="V40" i="32"/>
  <c r="AB29" i="37"/>
  <c r="K5" i="37"/>
  <c r="AC21" i="37"/>
  <c r="T40" i="32"/>
  <c r="S22" i="35"/>
  <c r="X21" i="35"/>
  <c r="Q29" i="32"/>
  <c r="V44" i="35"/>
  <c r="H39" i="32"/>
  <c r="M38" i="35"/>
  <c r="F44" i="32"/>
  <c r="G45" i="35"/>
  <c r="AA34" i="32"/>
  <c r="J49" i="37"/>
  <c r="O20" i="35"/>
  <c r="F6" i="37"/>
  <c r="X47" i="37"/>
  <c r="AA30" i="32"/>
  <c r="P29" i="32"/>
  <c r="P42" i="37"/>
  <c r="I26" i="37"/>
  <c r="U26" i="35"/>
  <c r="I25" i="32"/>
  <c r="AA25" i="35"/>
  <c r="J3" i="32"/>
  <c r="F39" i="37"/>
  <c r="X37" i="32"/>
  <c r="H21" i="32"/>
  <c r="J45" i="37"/>
  <c r="I46" i="37"/>
  <c r="T43" i="35"/>
  <c r="S33" i="35"/>
  <c r="X29" i="30"/>
  <c r="M30" i="30"/>
  <c r="Z43" i="30"/>
  <c r="Q33" i="30"/>
  <c r="U33" i="30"/>
  <c r="X26" i="30"/>
  <c r="X20" i="30"/>
  <c r="I45" i="30"/>
  <c r="G39" i="30"/>
  <c r="AA37" i="30"/>
  <c r="Y21" i="30"/>
  <c r="W39" i="30"/>
  <c r="R38" i="30"/>
  <c r="R20" i="30"/>
  <c r="R21" i="30"/>
  <c r="Y45" i="30"/>
  <c r="J25" i="30"/>
  <c r="S21" i="37"/>
  <c r="L34" i="35"/>
  <c r="X44" i="35"/>
  <c r="H30" i="32"/>
  <c r="G5" i="37"/>
  <c r="G4" i="35"/>
  <c r="Q38" i="35"/>
  <c r="K45" i="37"/>
  <c r="J29" i="32"/>
  <c r="AB44" i="32"/>
  <c r="H31" i="37"/>
  <c r="F42" i="37"/>
  <c r="Y30" i="32"/>
  <c r="N21" i="32"/>
  <c r="L38" i="35"/>
  <c r="I39" i="37"/>
  <c r="T25" i="35"/>
  <c r="F34" i="35"/>
  <c r="Q25" i="35"/>
  <c r="N40" i="32"/>
  <c r="N44" i="35"/>
  <c r="O22" i="32"/>
  <c r="N37" i="35"/>
  <c r="X40" i="35"/>
  <c r="L41" i="37"/>
  <c r="J41" i="37"/>
  <c r="G42" i="37"/>
  <c r="E37" i="35"/>
  <c r="AC34" i="37"/>
  <c r="I5" i="35"/>
  <c r="J23" i="37"/>
  <c r="S40" i="32"/>
  <c r="AA29" i="32"/>
  <c r="T39" i="35"/>
  <c r="N30" i="37"/>
  <c r="AC34" i="35"/>
  <c r="W24" i="35"/>
  <c r="K20" i="32"/>
  <c r="G29" i="35"/>
  <c r="F5" i="32"/>
  <c r="R40" i="35"/>
  <c r="J3" i="35"/>
  <c r="Y48" i="37"/>
  <c r="L44" i="32"/>
  <c r="Z39" i="35"/>
  <c r="G25" i="32"/>
  <c r="J22" i="35"/>
  <c r="Q45" i="32"/>
  <c r="N39" i="37"/>
  <c r="T45" i="35"/>
  <c r="T44" i="35"/>
  <c r="F3" i="35"/>
  <c r="I38" i="35"/>
  <c r="S20" i="32"/>
  <c r="AC33" i="32"/>
  <c r="F23" i="35"/>
  <c r="G22" i="32"/>
  <c r="V24" i="35"/>
  <c r="W49" i="37"/>
  <c r="H40" i="35"/>
  <c r="T48" i="37"/>
  <c r="E24" i="32"/>
  <c r="N25" i="35"/>
  <c r="I26" i="35"/>
  <c r="AC35" i="37"/>
  <c r="H8" i="37"/>
  <c r="H43" i="35"/>
  <c r="AC42" i="37"/>
  <c r="X24" i="37"/>
  <c r="T29" i="37"/>
  <c r="Y21" i="35"/>
  <c r="N23" i="32"/>
  <c r="Q45" i="37"/>
  <c r="Q34" i="35"/>
  <c r="AA23" i="35"/>
  <c r="J42" i="37"/>
  <c r="Y39" i="37"/>
  <c r="Q43" i="32"/>
  <c r="H8" i="30"/>
  <c r="X24" i="30"/>
  <c r="G22" i="30"/>
  <c r="K40" i="30"/>
  <c r="K37" i="30"/>
  <c r="K5" i="30"/>
  <c r="M24" i="30"/>
  <c r="AA33" i="30"/>
  <c r="V39" i="30"/>
  <c r="R26" i="30"/>
  <c r="I26" i="30"/>
  <c r="W22" i="30"/>
  <c r="E33" i="30"/>
  <c r="N38" i="30"/>
  <c r="AB20" i="30"/>
  <c r="AB38" i="30"/>
  <c r="O21" i="30"/>
  <c r="U40" i="30"/>
  <c r="AC33" i="30"/>
  <c r="U43" i="30"/>
  <c r="M33" i="30"/>
  <c r="H21" i="30"/>
  <c r="I43" i="30"/>
  <c r="Q26" i="30"/>
  <c r="F4" i="30"/>
  <c r="W38" i="30"/>
  <c r="J39" i="30"/>
  <c r="U37" i="30"/>
  <c r="X44" i="30"/>
  <c r="F8" i="30"/>
  <c r="G38" i="30"/>
  <c r="W23" i="30"/>
  <c r="S21" i="30"/>
  <c r="T20" i="30"/>
  <c r="V38" i="30"/>
  <c r="G44" i="30"/>
  <c r="T40" i="30"/>
  <c r="X33" i="30"/>
  <c r="G6" i="30"/>
  <c r="H33" i="30"/>
  <c r="V21" i="30"/>
  <c r="J5" i="37"/>
  <c r="G5" i="35"/>
  <c r="M34" i="37"/>
  <c r="V28" i="32"/>
  <c r="O36" i="37"/>
  <c r="R30" i="37"/>
  <c r="Y29" i="32"/>
  <c r="W45" i="32"/>
  <c r="P22" i="32"/>
  <c r="V23" i="35"/>
  <c r="T38" i="35"/>
  <c r="M30" i="35"/>
  <c r="H23" i="32"/>
  <c r="J21" i="37"/>
  <c r="O37" i="35"/>
  <c r="S45" i="37"/>
  <c r="L26" i="37"/>
  <c r="AA45" i="37"/>
  <c r="J24" i="32"/>
  <c r="W34" i="35"/>
  <c r="AA22" i="37"/>
  <c r="V48" i="37"/>
  <c r="E23" i="32"/>
  <c r="AB21" i="37"/>
  <c r="Q30" i="35"/>
  <c r="S30" i="35"/>
  <c r="Q34" i="32"/>
  <c r="Z24" i="37"/>
  <c r="X38" i="32"/>
  <c r="G4" i="32"/>
  <c r="J40" i="37"/>
  <c r="N33" i="32"/>
  <c r="N22" i="37"/>
  <c r="M26" i="35"/>
  <c r="H24" i="35"/>
  <c r="F23" i="32"/>
  <c r="M37" i="35"/>
  <c r="J39" i="35"/>
  <c r="J33" i="32"/>
  <c r="K40" i="32"/>
  <c r="Z38" i="32"/>
  <c r="M22" i="32"/>
  <c r="V21" i="37"/>
  <c r="H25" i="37"/>
  <c r="AC39" i="32"/>
  <c r="L43" i="32"/>
  <c r="G30" i="32"/>
  <c r="V30" i="37"/>
  <c r="E34" i="32"/>
  <c r="K22" i="37"/>
  <c r="AC24" i="37"/>
  <c r="H33" i="35"/>
  <c r="R26" i="35"/>
  <c r="O42" i="37"/>
  <c r="G25" i="37"/>
  <c r="K26" i="35"/>
  <c r="F40" i="37"/>
  <c r="U23" i="35"/>
  <c r="I21" i="32"/>
  <c r="AB34" i="30"/>
  <c r="V45" i="30"/>
  <c r="S23" i="30"/>
  <c r="U26" i="30"/>
  <c r="AC20" i="30"/>
  <c r="G30" i="30"/>
  <c r="H4" i="30"/>
  <c r="T33" i="30"/>
  <c r="G26" i="30"/>
  <c r="J8" i="30"/>
  <c r="F3" i="30"/>
  <c r="T37" i="30"/>
  <c r="E26" i="30"/>
  <c r="F7" i="30"/>
  <c r="X25" i="30"/>
  <c r="W40" i="30"/>
  <c r="AC29" i="30"/>
  <c r="G23" i="30"/>
  <c r="K26" i="30"/>
  <c r="V22" i="30"/>
  <c r="P39" i="30"/>
  <c r="P38" i="30"/>
  <c r="O33" i="30"/>
  <c r="E37" i="30"/>
  <c r="H37" i="30"/>
  <c r="U29" i="30"/>
  <c r="Z37" i="30"/>
  <c r="M45" i="30"/>
  <c r="AA38" i="30"/>
  <c r="H38" i="30"/>
  <c r="J29" i="30"/>
  <c r="AA23" i="30"/>
  <c r="N44" i="30"/>
  <c r="O40" i="30"/>
  <c r="M43" i="30"/>
  <c r="E40" i="30"/>
  <c r="L29" i="30"/>
  <c r="V33" i="30"/>
  <c r="F37" i="30"/>
  <c r="V25" i="30"/>
  <c r="T22" i="30"/>
  <c r="F45" i="30"/>
  <c r="Y39" i="30"/>
  <c r="T45" i="30"/>
  <c r="H39" i="30"/>
  <c r="Q25" i="30"/>
  <c r="P37" i="30"/>
  <c r="E24" i="30"/>
  <c r="E44" i="30"/>
  <c r="R44" i="30"/>
  <c r="N30" i="30"/>
  <c r="L44" i="30"/>
  <c r="L43" i="30"/>
  <c r="AA22" i="30"/>
  <c r="F43" i="30"/>
  <c r="G8" i="30"/>
  <c r="Y29" i="30"/>
  <c r="AB39" i="30"/>
  <c r="M44" i="30"/>
  <c r="Z29" i="30"/>
  <c r="J23" i="30"/>
  <c r="Z25" i="30"/>
  <c r="G21" i="30"/>
  <c r="R39" i="30"/>
  <c r="O30" i="30"/>
  <c r="H30" i="30"/>
  <c r="V43" i="30"/>
  <c r="Q20" i="30"/>
  <c r="L23" i="30"/>
  <c r="N34" i="30"/>
  <c r="Q30" i="30"/>
  <c r="S45" i="30"/>
  <c r="I21" i="30"/>
  <c r="T39" i="30"/>
  <c r="AB25" i="30"/>
  <c r="V23" i="30"/>
  <c r="AB29" i="30"/>
  <c r="AA39" i="30"/>
  <c r="E29" i="30"/>
  <c r="Q34" i="30"/>
  <c r="K39" i="30"/>
  <c r="C23" i="35" l="1"/>
  <c r="C34" i="35"/>
  <c r="C30" i="37"/>
  <c r="C25" i="35"/>
  <c r="C29" i="37"/>
  <c r="C29" i="35"/>
  <c r="C21" i="35"/>
  <c r="C22" i="37"/>
  <c r="C28" i="32"/>
  <c r="C24" i="37"/>
  <c r="C46" i="37"/>
  <c r="C30" i="32"/>
  <c r="C34" i="32"/>
  <c r="C29" i="32"/>
  <c r="C36" i="37"/>
  <c r="C48" i="37"/>
  <c r="C33" i="35"/>
  <c r="C35" i="37"/>
  <c r="C22" i="35"/>
  <c r="C33" i="32"/>
  <c r="C25" i="37"/>
  <c r="C34" i="37"/>
  <c r="C24" i="35"/>
  <c r="C45" i="37"/>
  <c r="C31" i="37"/>
  <c r="C26" i="35"/>
  <c r="C21" i="37"/>
  <c r="C26" i="37"/>
  <c r="C20" i="35"/>
  <c r="C49" i="37"/>
  <c r="C20" i="37"/>
  <c r="C47" i="37"/>
  <c r="C23" i="37"/>
  <c r="C30" i="35"/>
  <c r="H17" i="18"/>
  <c r="I17" i="18"/>
  <c r="J17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E17" i="18"/>
  <c r="F17" i="18"/>
  <c r="G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H15" i="16"/>
  <c r="H42" i="16"/>
  <c r="H76" i="16"/>
  <c r="H82" i="16"/>
  <c r="E4" i="17" s="1"/>
  <c r="H141" i="16"/>
  <c r="D141" i="16"/>
  <c r="G141" i="16"/>
  <c r="K141" i="16"/>
  <c r="P141" i="16"/>
  <c r="H3" i="17" s="1"/>
  <c r="R141" i="16"/>
  <c r="E3" i="17"/>
  <c r="F3" i="17"/>
  <c r="D4" i="17"/>
  <c r="F4" i="17"/>
  <c r="G4" i="17"/>
  <c r="H4" i="17"/>
  <c r="I4" i="17"/>
  <c r="D5" i="17"/>
  <c r="E5" i="17"/>
  <c r="F5" i="17"/>
  <c r="G5" i="17"/>
  <c r="H5" i="17"/>
  <c r="I5" i="17"/>
  <c r="D6" i="17"/>
  <c r="E6" i="17"/>
  <c r="F6" i="17"/>
  <c r="G6" i="17"/>
  <c r="H6" i="17"/>
  <c r="I6" i="17"/>
  <c r="D7" i="17"/>
  <c r="E7" i="17"/>
  <c r="F7" i="17"/>
  <c r="G7" i="17"/>
  <c r="H7" i="17"/>
  <c r="I7" i="17"/>
  <c r="D8" i="17"/>
  <c r="E8" i="17"/>
  <c r="F8" i="17"/>
  <c r="G8" i="17"/>
  <c r="H8" i="17"/>
  <c r="I8" i="17"/>
  <c r="I3" i="17"/>
  <c r="G3" i="17"/>
  <c r="D3" i="17"/>
  <c r="K82" i="16"/>
  <c r="R82" i="16"/>
  <c r="P82" i="16"/>
  <c r="J82" i="16"/>
  <c r="I82" i="16"/>
  <c r="G82" i="16"/>
  <c r="D82" i="16"/>
  <c r="R76" i="16"/>
  <c r="P76" i="16"/>
  <c r="K76" i="16"/>
  <c r="G76" i="16"/>
  <c r="D76" i="16"/>
  <c r="R42" i="16"/>
  <c r="P42" i="16"/>
  <c r="K42" i="16"/>
  <c r="G42" i="16"/>
  <c r="D42" i="16"/>
  <c r="R15" i="16"/>
  <c r="P15" i="16"/>
  <c r="K15" i="16"/>
  <c r="G15" i="16"/>
  <c r="D15" i="16"/>
  <c r="R11" i="16"/>
  <c r="P11" i="16"/>
  <c r="K11" i="16"/>
  <c r="H11" i="16"/>
  <c r="G11" i="16"/>
  <c r="D11" i="16"/>
  <c r="E4" i="15" l="1"/>
  <c r="E5" i="15"/>
  <c r="E6" i="15"/>
  <c r="E7" i="15"/>
  <c r="E8" i="15"/>
  <c r="E3" i="15"/>
  <c r="H10" i="14"/>
  <c r="H14" i="14"/>
  <c r="H41" i="14"/>
  <c r="H79" i="14"/>
  <c r="H73" i="14"/>
  <c r="H137" i="14"/>
  <c r="J79" i="14"/>
  <c r="I79" i="14"/>
  <c r="R137" i="14"/>
  <c r="P137" i="14"/>
  <c r="K137" i="14"/>
  <c r="G3" i="15" s="1"/>
  <c r="G137" i="14"/>
  <c r="F3" i="15" s="1"/>
  <c r="D137" i="14"/>
  <c r="R79" i="14"/>
  <c r="P79" i="14"/>
  <c r="K79" i="14"/>
  <c r="G79" i="14"/>
  <c r="D79" i="14"/>
  <c r="R73" i="14"/>
  <c r="P73" i="14"/>
  <c r="H5" i="15" s="1"/>
  <c r="K73" i="14"/>
  <c r="G73" i="14"/>
  <c r="F5" i="15" s="1"/>
  <c r="D73" i="14"/>
  <c r="R41" i="14"/>
  <c r="P41" i="14"/>
  <c r="K41" i="14"/>
  <c r="G41" i="14"/>
  <c r="F6" i="15" s="1"/>
  <c r="D41" i="14"/>
  <c r="R14" i="14"/>
  <c r="P14" i="14"/>
  <c r="K14" i="14"/>
  <c r="G14" i="14"/>
  <c r="D14" i="14"/>
  <c r="R10" i="14"/>
  <c r="P10" i="14"/>
  <c r="H8" i="15" s="1"/>
  <c r="K10" i="14"/>
  <c r="G10" i="14"/>
  <c r="F8" i="15" s="1"/>
  <c r="D10" i="14"/>
  <c r="D4" i="15"/>
  <c r="F4" i="15"/>
  <c r="G4" i="15"/>
  <c r="H4" i="15"/>
  <c r="I4" i="15"/>
  <c r="D5" i="15"/>
  <c r="G5" i="15"/>
  <c r="I5" i="15"/>
  <c r="D6" i="15"/>
  <c r="G6" i="15"/>
  <c r="H6" i="15"/>
  <c r="I6" i="15"/>
  <c r="D7" i="15"/>
  <c r="F7" i="15"/>
  <c r="G7" i="15"/>
  <c r="H7" i="15"/>
  <c r="I7" i="15"/>
  <c r="D8" i="15"/>
  <c r="G8" i="15"/>
  <c r="I8" i="15"/>
  <c r="I3" i="15"/>
  <c r="H3" i="15"/>
  <c r="D3" i="15"/>
  <c r="D4" i="13" l="1"/>
  <c r="E4" i="13"/>
  <c r="F4" i="13"/>
  <c r="G4" i="13"/>
  <c r="H4" i="13"/>
  <c r="D5" i="13"/>
  <c r="E5" i="13"/>
  <c r="F5" i="13"/>
  <c r="G5" i="13"/>
  <c r="H5" i="13"/>
  <c r="D6" i="13"/>
  <c r="E6" i="13"/>
  <c r="F6" i="13"/>
  <c r="G6" i="13"/>
  <c r="H6" i="13"/>
  <c r="D7" i="13"/>
  <c r="E7" i="13"/>
  <c r="F7" i="13"/>
  <c r="G7" i="13"/>
  <c r="H7" i="13"/>
  <c r="D8" i="13"/>
  <c r="E8" i="13"/>
  <c r="F8" i="13"/>
  <c r="G8" i="13"/>
  <c r="H8" i="13"/>
  <c r="H3" i="13"/>
  <c r="G3" i="13"/>
  <c r="F3" i="13"/>
  <c r="E3" i="13"/>
  <c r="D3" i="13"/>
  <c r="R138" i="12"/>
  <c r="P138" i="12"/>
  <c r="K138" i="12"/>
  <c r="G138" i="12"/>
  <c r="D138" i="12"/>
  <c r="R74" i="12"/>
  <c r="P74" i="12"/>
  <c r="K74" i="12"/>
  <c r="G74" i="12"/>
  <c r="D74" i="12"/>
  <c r="R80" i="12"/>
  <c r="P80" i="12"/>
  <c r="K80" i="12"/>
  <c r="G80" i="12"/>
  <c r="D80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D4" i="11" l="1"/>
  <c r="E4" i="11"/>
  <c r="F4" i="11"/>
  <c r="G4" i="11"/>
  <c r="H4" i="11"/>
  <c r="D5" i="11"/>
  <c r="E5" i="11"/>
  <c r="F5" i="11"/>
  <c r="G5" i="11"/>
  <c r="H5" i="11"/>
  <c r="D6" i="11"/>
  <c r="E6" i="11"/>
  <c r="F6" i="11"/>
  <c r="G6" i="11"/>
  <c r="H6" i="11"/>
  <c r="D7" i="11"/>
  <c r="E7" i="11"/>
  <c r="F7" i="11"/>
  <c r="G7" i="11"/>
  <c r="H7" i="11"/>
  <c r="D8" i="11"/>
  <c r="E8" i="11"/>
  <c r="F8" i="11"/>
  <c r="G8" i="11"/>
  <c r="H8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D4" i="9" l="1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 l="1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H8" i="4" l="1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P32" i="28"/>
  <c r="H18" i="26"/>
  <c r="F21" i="24"/>
  <c r="P31" i="28"/>
  <c r="X22" i="28"/>
  <c r="Y31" i="28"/>
  <c r="T25" i="26"/>
  <c r="F3" i="28"/>
  <c r="P29" i="26"/>
  <c r="S31" i="28"/>
  <c r="P27" i="28"/>
  <c r="I32" i="26"/>
  <c r="O17" i="26"/>
  <c r="E17" i="26"/>
  <c r="M20" i="28"/>
  <c r="S30" i="28"/>
  <c r="H35" i="28"/>
  <c r="Y24" i="26"/>
  <c r="H5" i="24"/>
  <c r="F5" i="28"/>
  <c r="K17" i="26"/>
  <c r="P18" i="24"/>
  <c r="AA26" i="24"/>
  <c r="AB18" i="24"/>
  <c r="O26" i="24"/>
  <c r="V17" i="26"/>
  <c r="X32" i="26"/>
  <c r="AA32" i="26"/>
  <c r="N39" i="28"/>
  <c r="Z38" i="28"/>
  <c r="Z33" i="28"/>
  <c r="R22" i="28"/>
  <c r="I19" i="26"/>
  <c r="L20" i="28"/>
  <c r="I18" i="26"/>
  <c r="J33" i="26"/>
  <c r="J32" i="28"/>
  <c r="J27" i="28"/>
  <c r="AB25" i="24"/>
  <c r="E30" i="26"/>
  <c r="M27" i="24"/>
  <c r="H8" i="28"/>
  <c r="E22" i="28"/>
  <c r="N30" i="28"/>
  <c r="X17" i="26"/>
  <c r="K24" i="26"/>
  <c r="H21" i="28"/>
  <c r="J31" i="26"/>
  <c r="E26" i="24"/>
  <c r="Z19" i="26"/>
  <c r="V29" i="24"/>
  <c r="G34" i="28"/>
  <c r="Z18" i="28"/>
  <c r="AA20" i="24"/>
  <c r="E18" i="28"/>
  <c r="I8" i="28"/>
  <c r="Y21" i="24"/>
  <c r="K19" i="24"/>
  <c r="S19" i="28"/>
  <c r="F30" i="26"/>
  <c r="F26" i="24"/>
  <c r="Q18" i="26"/>
  <c r="R21" i="28"/>
  <c r="K32" i="28"/>
  <c r="E39" i="28"/>
  <c r="X28" i="26"/>
  <c r="J28" i="24"/>
  <c r="Q25" i="24"/>
  <c r="H30" i="26"/>
  <c r="N28" i="24"/>
  <c r="Q20" i="28"/>
  <c r="Q29" i="24"/>
  <c r="N19" i="24"/>
  <c r="AC25" i="26"/>
  <c r="AC38" i="28"/>
  <c r="W27" i="28"/>
  <c r="G6" i="28"/>
  <c r="AC20" i="24"/>
  <c r="P24" i="28"/>
  <c r="K32" i="26"/>
  <c r="S17" i="24"/>
  <c r="I28" i="24"/>
  <c r="G26" i="24"/>
  <c r="Y30" i="24"/>
  <c r="H6" i="26"/>
  <c r="Q20" i="24"/>
  <c r="U17" i="26"/>
  <c r="Z25" i="26"/>
  <c r="Q30" i="26"/>
  <c r="I30" i="26"/>
  <c r="T29" i="26"/>
  <c r="R24" i="28"/>
  <c r="L33" i="28"/>
  <c r="U33" i="26"/>
  <c r="J33" i="28"/>
  <c r="I4" i="28"/>
  <c r="AB28" i="24"/>
  <c r="H6" i="28"/>
  <c r="T19" i="28"/>
  <c r="H30" i="28"/>
  <c r="H3" i="24"/>
  <c r="N38" i="28"/>
  <c r="R28" i="26"/>
  <c r="U35" i="28"/>
  <c r="O33" i="26"/>
  <c r="J5" i="26"/>
  <c r="R33" i="28"/>
  <c r="E25" i="26"/>
  <c r="O39" i="28"/>
  <c r="P20" i="28"/>
  <c r="AB31" i="28"/>
  <c r="T21" i="24"/>
  <c r="P30" i="24"/>
  <c r="L19" i="26"/>
  <c r="M23" i="28"/>
  <c r="I8" i="24"/>
  <c r="L21" i="24"/>
  <c r="Y38" i="28"/>
  <c r="W20" i="28"/>
  <c r="S40" i="28"/>
  <c r="O38" i="28"/>
  <c r="AC21" i="26"/>
  <c r="P28" i="24"/>
  <c r="H31" i="26"/>
  <c r="AB19" i="28"/>
  <c r="J18" i="24"/>
  <c r="J6" i="28"/>
  <c r="P21" i="28"/>
  <c r="F24" i="28"/>
  <c r="K3" i="28"/>
  <c r="I26" i="24"/>
  <c r="L18" i="24"/>
  <c r="Y39" i="28"/>
  <c r="Z20" i="28"/>
  <c r="X20" i="24"/>
  <c r="AA27" i="24"/>
  <c r="L18" i="28"/>
  <c r="X18" i="24"/>
  <c r="Q38" i="28"/>
  <c r="J7" i="28"/>
  <c r="K29" i="26"/>
  <c r="O20" i="26"/>
  <c r="F31" i="26"/>
  <c r="AA21" i="28"/>
  <c r="H7" i="24"/>
  <c r="Z26" i="24"/>
  <c r="L21" i="26"/>
  <c r="AA20" i="28"/>
  <c r="Z20" i="24"/>
  <c r="S25" i="26"/>
  <c r="H19" i="24"/>
  <c r="T18" i="24"/>
  <c r="Q27" i="24"/>
  <c r="X21" i="28"/>
  <c r="P32" i="26"/>
  <c r="W27" i="24"/>
  <c r="M29" i="26"/>
  <c r="U18" i="26"/>
  <c r="I8" i="26"/>
  <c r="M38" i="28"/>
  <c r="G28" i="24"/>
  <c r="N33" i="28"/>
  <c r="O29" i="24"/>
  <c r="AC18" i="28"/>
  <c r="J5" i="28"/>
  <c r="L26" i="24"/>
  <c r="I6" i="28"/>
  <c r="AC19" i="28"/>
  <c r="K27" i="24"/>
  <c r="U20" i="28"/>
  <c r="R20" i="24"/>
  <c r="K30" i="24"/>
  <c r="I23" i="28"/>
  <c r="AC25" i="24"/>
  <c r="X21" i="26"/>
  <c r="V25" i="26"/>
  <c r="Y19" i="28"/>
  <c r="F17" i="26"/>
  <c r="N27" i="28"/>
  <c r="N34" i="28"/>
  <c r="V17" i="24"/>
  <c r="E27" i="28"/>
  <c r="U32" i="26"/>
  <c r="L21" i="28"/>
  <c r="I5" i="24"/>
  <c r="M21" i="24"/>
  <c r="O30" i="24"/>
  <c r="I27" i="28"/>
  <c r="O32" i="28"/>
  <c r="N17" i="24"/>
  <c r="R18" i="28"/>
  <c r="W34" i="28"/>
  <c r="I31" i="26"/>
  <c r="Y19" i="26"/>
  <c r="F28" i="24"/>
  <c r="W24" i="26"/>
  <c r="T31" i="28"/>
  <c r="U28" i="24"/>
  <c r="R31" i="26"/>
  <c r="I35" i="28"/>
  <c r="AC17" i="26"/>
  <c r="F17" i="24"/>
  <c r="S20" i="24"/>
  <c r="G20" i="26"/>
  <c r="U31" i="26"/>
  <c r="H24" i="28"/>
  <c r="Q19" i="28"/>
  <c r="O32" i="26"/>
  <c r="S33" i="28"/>
  <c r="E32" i="26"/>
  <c r="X30" i="26"/>
  <c r="S29" i="26"/>
  <c r="J18" i="28"/>
  <c r="AB27" i="24"/>
  <c r="G23" i="28"/>
  <c r="H20" i="28"/>
  <c r="F20" i="28"/>
  <c r="M18" i="28"/>
  <c r="G3" i="26"/>
  <c r="E29" i="24"/>
  <c r="T33" i="26"/>
  <c r="X24" i="26"/>
  <c r="J3" i="28"/>
  <c r="I33" i="26"/>
  <c r="E31" i="28"/>
  <c r="W21" i="28"/>
  <c r="F8" i="28"/>
  <c r="Q30" i="28"/>
  <c r="F19" i="26"/>
  <c r="P34" i="28"/>
  <c r="M30" i="24"/>
  <c r="F8" i="26"/>
  <c r="L33" i="26"/>
  <c r="H21" i="26"/>
  <c r="K3" i="26"/>
  <c r="O35" i="28"/>
  <c r="S26" i="24"/>
  <c r="H33" i="26"/>
  <c r="P20" i="26"/>
  <c r="W25" i="26"/>
  <c r="U24" i="26"/>
  <c r="L35" i="28"/>
  <c r="T21" i="28"/>
  <c r="R19" i="26"/>
  <c r="U34" i="28"/>
  <c r="X19" i="28"/>
  <c r="AB38" i="28"/>
  <c r="K29" i="24"/>
  <c r="AB21" i="26"/>
  <c r="Z17" i="24"/>
  <c r="N28" i="26"/>
  <c r="Z19" i="28"/>
  <c r="T27" i="28"/>
  <c r="S20" i="26"/>
  <c r="K27" i="28"/>
  <c r="AC20" i="28"/>
  <c r="H31" i="28"/>
  <c r="AC23" i="28"/>
  <c r="E34" i="28"/>
  <c r="I3" i="26"/>
  <c r="G40" i="28"/>
  <c r="G32" i="28"/>
  <c r="E21" i="26"/>
  <c r="G8" i="24"/>
  <c r="Q34" i="28"/>
  <c r="K7" i="28"/>
  <c r="T19" i="24"/>
  <c r="L38" i="28"/>
  <c r="V24" i="28"/>
  <c r="Z40" i="28"/>
  <c r="V33" i="26"/>
  <c r="M27" i="28"/>
  <c r="T17" i="24"/>
  <c r="U23" i="28"/>
  <c r="X27" i="28"/>
  <c r="I21" i="26"/>
  <c r="V28" i="24"/>
  <c r="Y30" i="26"/>
  <c r="G20" i="24"/>
  <c r="H8" i="24"/>
  <c r="H3" i="28"/>
  <c r="T19" i="26"/>
  <c r="E33" i="28"/>
  <c r="Y20" i="28"/>
  <c r="X29" i="26"/>
  <c r="AB27" i="28"/>
  <c r="AC31" i="26"/>
  <c r="Y32" i="26"/>
  <c r="K6" i="24"/>
  <c r="AC21" i="28"/>
  <c r="Y31" i="26"/>
  <c r="N33" i="26"/>
  <c r="W30" i="28"/>
  <c r="V21" i="28"/>
  <c r="Z27" i="28"/>
  <c r="AB18" i="26"/>
  <c r="W31" i="28"/>
  <c r="N22" i="28"/>
  <c r="V29" i="26"/>
  <c r="V23" i="28"/>
  <c r="G4" i="26"/>
  <c r="M24" i="28"/>
  <c r="AC21" i="24"/>
  <c r="J32" i="26"/>
  <c r="K25" i="26"/>
  <c r="Y27" i="24"/>
  <c r="S27" i="24"/>
  <c r="J39" i="28"/>
  <c r="Y21" i="28"/>
  <c r="AB24" i="26"/>
  <c r="L27" i="28"/>
  <c r="M17" i="26"/>
  <c r="X33" i="28"/>
  <c r="F38" i="28"/>
  <c r="Y28" i="26"/>
  <c r="Z27" i="24"/>
  <c r="K22" i="28"/>
  <c r="X23" i="28"/>
  <c r="U20" i="24"/>
  <c r="Q18" i="28"/>
  <c r="AC33" i="28"/>
  <c r="N24" i="26"/>
  <c r="J40" i="28"/>
  <c r="F18" i="28"/>
  <c r="AC24" i="28"/>
  <c r="Q31" i="26"/>
  <c r="H19" i="28"/>
  <c r="H20" i="24"/>
  <c r="R29" i="24"/>
  <c r="E27" i="24"/>
  <c r="AA38" i="28"/>
  <c r="J24" i="26"/>
  <c r="H8" i="26"/>
  <c r="E20" i="28"/>
  <c r="Y22" i="28"/>
  <c r="W23" i="28"/>
  <c r="K20" i="24"/>
  <c r="K33" i="26"/>
  <c r="V20" i="28"/>
  <c r="U19" i="24"/>
  <c r="Z32" i="26"/>
  <c r="I38" i="28"/>
  <c r="Y20" i="24"/>
  <c r="N32" i="28"/>
  <c r="X25" i="24"/>
  <c r="Z20" i="26"/>
  <c r="T24" i="26"/>
  <c r="F23" i="28"/>
  <c r="O28" i="26"/>
  <c r="F7" i="26"/>
  <c r="N20" i="28"/>
  <c r="AB25" i="26"/>
  <c r="G5" i="28"/>
  <c r="G21" i="28"/>
  <c r="E24" i="28"/>
  <c r="V18" i="26"/>
  <c r="V31" i="26"/>
  <c r="O34" i="28"/>
  <c r="U18" i="28"/>
  <c r="R21" i="24"/>
  <c r="U27" i="28"/>
  <c r="U30" i="28"/>
  <c r="Q21" i="26"/>
  <c r="G4" i="24"/>
  <c r="N19" i="26"/>
  <c r="U38" i="28"/>
  <c r="M30" i="28"/>
  <c r="L28" i="26"/>
  <c r="S30" i="26"/>
  <c r="AC28" i="24"/>
  <c r="W17" i="26"/>
  <c r="L18" i="26"/>
  <c r="K7" i="26"/>
  <c r="W20" i="26"/>
  <c r="F21" i="28"/>
  <c r="G8" i="28"/>
  <c r="G5" i="24"/>
  <c r="X38" i="28"/>
  <c r="Q17" i="24"/>
  <c r="M19" i="28"/>
  <c r="K21" i="24"/>
  <c r="X39" i="28"/>
  <c r="H25" i="26"/>
  <c r="T31" i="26"/>
  <c r="F30" i="24"/>
  <c r="N21" i="26"/>
  <c r="Y25" i="26"/>
  <c r="S21" i="26"/>
  <c r="J29" i="24"/>
  <c r="S23" i="28"/>
  <c r="G24" i="26"/>
  <c r="E18" i="26"/>
  <c r="M21" i="28"/>
  <c r="F8" i="24"/>
  <c r="O21" i="24"/>
  <c r="J31" i="28"/>
  <c r="N20" i="26"/>
  <c r="AA29" i="26"/>
  <c r="Q18" i="24"/>
  <c r="G31" i="28"/>
  <c r="K3" i="24"/>
  <c r="S21" i="24"/>
  <c r="N23" i="28"/>
  <c r="Z34" i="28"/>
  <c r="E18" i="24"/>
  <c r="X20" i="28"/>
  <c r="Q33" i="28"/>
  <c r="AB20" i="26"/>
  <c r="R25" i="24"/>
  <c r="R23" i="28"/>
  <c r="J26" i="24"/>
  <c r="S24" i="26"/>
  <c r="N35" i="28"/>
  <c r="X18" i="28"/>
  <c r="G22" i="28"/>
  <c r="P24" i="26"/>
  <c r="V18" i="28"/>
  <c r="X30" i="28"/>
  <c r="I7" i="26"/>
  <c r="X29" i="24"/>
  <c r="E19" i="28"/>
  <c r="AC24" i="26"/>
  <c r="O18" i="24"/>
  <c r="L22" i="28"/>
  <c r="Q24" i="28"/>
  <c r="L34" i="28"/>
  <c r="K31" i="26"/>
  <c r="P29" i="24"/>
  <c r="V34" i="28"/>
  <c r="S18" i="24"/>
  <c r="AA24" i="28"/>
  <c r="S21" i="28"/>
  <c r="H27" i="28"/>
  <c r="I19" i="24"/>
  <c r="O40" i="28"/>
  <c r="R32" i="28"/>
  <c r="Y35" i="28"/>
  <c r="Q40" i="28"/>
  <c r="K34" i="28"/>
  <c r="H5" i="26"/>
  <c r="S19" i="24"/>
  <c r="N29" i="26"/>
  <c r="G28" i="26"/>
  <c r="E20" i="26"/>
  <c r="F25" i="24"/>
  <c r="AA40" i="28"/>
  <c r="I3" i="28"/>
  <c r="H40" i="28"/>
  <c r="O20" i="24"/>
  <c r="Z21" i="24"/>
  <c r="J34" i="28"/>
  <c r="Z30" i="26"/>
  <c r="AA21" i="26"/>
  <c r="T24" i="28"/>
  <c r="G38" i="28"/>
  <c r="F18" i="24"/>
  <c r="K4" i="24"/>
  <c r="O21" i="28"/>
  <c r="H18" i="24"/>
  <c r="U30" i="24"/>
  <c r="Y20" i="26"/>
  <c r="Y32" i="28"/>
  <c r="U40" i="28"/>
  <c r="O28" i="24"/>
  <c r="AA18" i="26"/>
  <c r="K33" i="28"/>
  <c r="H6" i="24"/>
  <c r="Q19" i="24"/>
  <c r="G4" i="28"/>
  <c r="G21" i="24"/>
  <c r="AC19" i="24"/>
  <c r="L30" i="26"/>
  <c r="O27" i="28"/>
  <c r="R38" i="28"/>
  <c r="L19" i="28"/>
  <c r="G7" i="24"/>
  <c r="W40" i="28"/>
  <c r="W29" i="24"/>
  <c r="V35" i="28"/>
  <c r="Z25" i="24"/>
  <c r="Z35" i="28"/>
  <c r="J6" i="26"/>
  <c r="F39" i="28"/>
  <c r="W29" i="26"/>
  <c r="F6" i="28"/>
  <c r="Y29" i="24"/>
  <c r="S30" i="24"/>
  <c r="J20" i="26"/>
  <c r="V18" i="24"/>
  <c r="V30" i="24"/>
  <c r="AC28" i="26"/>
  <c r="F3" i="24"/>
  <c r="F5" i="26"/>
  <c r="M40" i="28"/>
  <c r="Z31" i="28"/>
  <c r="I24" i="28"/>
  <c r="G27" i="24"/>
  <c r="V21" i="26"/>
  <c r="X19" i="24"/>
  <c r="F21" i="26"/>
  <c r="AA31" i="28"/>
  <c r="X31" i="26"/>
  <c r="AC19" i="26"/>
  <c r="R20" i="26"/>
  <c r="J38" i="28"/>
  <c r="R30" i="28"/>
  <c r="W21" i="24"/>
  <c r="AA30" i="24"/>
  <c r="H26" i="24"/>
  <c r="O19" i="24"/>
  <c r="G19" i="24"/>
  <c r="P19" i="26"/>
  <c r="P31" i="26"/>
  <c r="H38" i="28"/>
  <c r="I17" i="26"/>
  <c r="S32" i="28"/>
  <c r="L32" i="28"/>
  <c r="AA34" i="28"/>
  <c r="I29" i="26"/>
  <c r="I32" i="28"/>
  <c r="T21" i="26"/>
  <c r="AA25" i="26"/>
  <c r="O23" i="28"/>
  <c r="M21" i="26"/>
  <c r="O29" i="26"/>
  <c r="E17" i="24"/>
  <c r="Y40" i="28"/>
  <c r="W21" i="26"/>
  <c r="U28" i="26"/>
  <c r="V27" i="28"/>
  <c r="W26" i="24"/>
  <c r="J4" i="28"/>
  <c r="G30" i="24"/>
  <c r="U21" i="24"/>
  <c r="O24" i="26"/>
  <c r="H33" i="28"/>
  <c r="Q21" i="24"/>
  <c r="O17" i="24"/>
  <c r="AC30" i="28"/>
  <c r="AB19" i="24"/>
  <c r="N27" i="24"/>
  <c r="K18" i="28"/>
  <c r="Q33" i="26"/>
  <c r="N21" i="24"/>
  <c r="G31" i="26"/>
  <c r="S28" i="24"/>
  <c r="K20" i="26"/>
  <c r="M25" i="26"/>
  <c r="T32" i="26"/>
  <c r="R31" i="28"/>
  <c r="H24" i="26"/>
  <c r="Q29" i="26"/>
  <c r="K5" i="26"/>
  <c r="I21" i="24"/>
  <c r="R35" i="28"/>
  <c r="AB21" i="28"/>
  <c r="U17" i="24"/>
  <c r="AA24" i="26"/>
  <c r="AB39" i="28"/>
  <c r="Q32" i="26"/>
  <c r="I7" i="24"/>
  <c r="J19" i="24"/>
  <c r="I30" i="24"/>
  <c r="R39" i="28"/>
  <c r="Z39" i="28"/>
  <c r="F27" i="24"/>
  <c r="R17" i="24"/>
  <c r="U31" i="28"/>
  <c r="AC30" i="26"/>
  <c r="O20" i="28"/>
  <c r="P30" i="26"/>
  <c r="E28" i="26"/>
  <c r="AB20" i="28"/>
  <c r="AB40" i="28"/>
  <c r="P17" i="24"/>
  <c r="T35" i="28"/>
  <c r="W33" i="26"/>
  <c r="Z23" i="28"/>
  <c r="U24" i="28"/>
  <c r="H34" i="28"/>
  <c r="S19" i="26"/>
  <c r="G8" i="26"/>
  <c r="K25" i="24"/>
  <c r="I31" i="28"/>
  <c r="I34" i="28"/>
  <c r="V40" i="28"/>
  <c r="AC34" i="28"/>
  <c r="W30" i="24"/>
  <c r="U25" i="26"/>
  <c r="U27" i="24"/>
  <c r="J4" i="26"/>
  <c r="N31" i="28"/>
  <c r="R25" i="26"/>
  <c r="G33" i="28"/>
  <c r="F4" i="26"/>
  <c r="H39" i="28"/>
  <c r="O19" i="28"/>
  <c r="L27" i="24"/>
  <c r="I18" i="28"/>
  <c r="K19" i="26"/>
  <c r="V19" i="28"/>
  <c r="V31" i="28"/>
  <c r="F29" i="26"/>
  <c r="Q19" i="26"/>
  <c r="N29" i="24"/>
  <c r="X25" i="26"/>
  <c r="U32" i="28"/>
  <c r="J24" i="28"/>
  <c r="AA19" i="28"/>
  <c r="S35" i="28"/>
  <c r="F20" i="24"/>
  <c r="K26" i="24"/>
  <c r="O30" i="26"/>
  <c r="Q21" i="28"/>
  <c r="M31" i="26"/>
  <c r="X32" i="28"/>
  <c r="J17" i="24"/>
  <c r="T32" i="28"/>
  <c r="J30" i="28"/>
  <c r="AA17" i="24"/>
  <c r="G39" i="28"/>
  <c r="Y23" i="28"/>
  <c r="U18" i="24"/>
  <c r="AB30" i="24"/>
  <c r="J4" i="24"/>
  <c r="AB20" i="24"/>
  <c r="AC29" i="24"/>
  <c r="G20" i="28"/>
  <c r="Q28" i="24"/>
  <c r="F18" i="26"/>
  <c r="F22" i="28"/>
  <c r="M18" i="26"/>
  <c r="M20" i="24"/>
  <c r="W38" i="28"/>
  <c r="O31" i="26"/>
  <c r="Z32" i="28"/>
  <c r="P35" i="28"/>
  <c r="I40" i="28"/>
  <c r="F6" i="24"/>
  <c r="G18" i="24"/>
  <c r="AA27" i="28"/>
  <c r="K5" i="24"/>
  <c r="P18" i="28"/>
  <c r="Z29" i="24"/>
  <c r="L31" i="28"/>
  <c r="J23" i="28"/>
  <c r="L17" i="26"/>
  <c r="E23" i="28"/>
  <c r="AB30" i="28"/>
  <c r="O25" i="26"/>
  <c r="G3" i="28"/>
  <c r="J5" i="24"/>
  <c r="AA30" i="26"/>
  <c r="AB18" i="28"/>
  <c r="G29" i="26"/>
  <c r="I29" i="24"/>
  <c r="AC27" i="24"/>
  <c r="K30" i="28"/>
  <c r="O18" i="26"/>
  <c r="AA19" i="26"/>
  <c r="AA28" i="26"/>
  <c r="K20" i="28"/>
  <c r="R19" i="24"/>
  <c r="I22" i="28"/>
  <c r="X21" i="24"/>
  <c r="O21" i="26"/>
  <c r="H27" i="24"/>
  <c r="F27" i="28"/>
  <c r="F7" i="28"/>
  <c r="AA22" i="28"/>
  <c r="Z31" i="26"/>
  <c r="P33" i="26"/>
  <c r="P23" i="28"/>
  <c r="Q22" i="28"/>
  <c r="Q17" i="26"/>
  <c r="M18" i="24"/>
  <c r="E30" i="24"/>
  <c r="S24" i="28"/>
  <c r="Z19" i="24"/>
  <c r="F7" i="24"/>
  <c r="V28" i="26"/>
  <c r="P25" i="24"/>
  <c r="T39" i="28"/>
  <c r="J19" i="26"/>
  <c r="X30" i="24"/>
  <c r="AB22" i="28"/>
  <c r="J7" i="24"/>
  <c r="T23" i="28"/>
  <c r="H7" i="26"/>
  <c r="AB29" i="26"/>
  <c r="M33" i="26"/>
  <c r="M20" i="26"/>
  <c r="E29" i="26"/>
  <c r="L25" i="24"/>
  <c r="N24" i="28"/>
  <c r="Y29" i="26"/>
  <c r="J17" i="26"/>
  <c r="X27" i="24"/>
  <c r="M26" i="24"/>
  <c r="H28" i="26"/>
  <c r="S18" i="26"/>
  <c r="AC32" i="28"/>
  <c r="K18" i="26"/>
  <c r="S17" i="26"/>
  <c r="R18" i="26"/>
  <c r="Y28" i="24"/>
  <c r="M39" i="28"/>
  <c r="J6" i="24"/>
  <c r="H4" i="28"/>
  <c r="Y34" i="28"/>
  <c r="G5" i="26"/>
  <c r="H5" i="28"/>
  <c r="G19" i="26"/>
  <c r="S38" i="28"/>
  <c r="O31" i="28"/>
  <c r="K40" i="28"/>
  <c r="R27" i="28"/>
  <c r="Z28" i="24"/>
  <c r="H23" i="28"/>
  <c r="V32" i="28"/>
  <c r="F19" i="24"/>
  <c r="V26" i="24"/>
  <c r="T30" i="28"/>
  <c r="AA29" i="24"/>
  <c r="G6" i="24"/>
  <c r="Z21" i="28"/>
  <c r="N18" i="24"/>
  <c r="N20" i="24"/>
  <c r="Q24" i="26"/>
  <c r="W33" i="28"/>
  <c r="N40" i="28"/>
  <c r="H4" i="26"/>
  <c r="P30" i="28"/>
  <c r="N25" i="26"/>
  <c r="J35" i="28"/>
  <c r="P38" i="28"/>
  <c r="S32" i="26"/>
  <c r="T30" i="26"/>
  <c r="N21" i="28"/>
  <c r="W17" i="24"/>
  <c r="AA32" i="28"/>
  <c r="Z30" i="24"/>
  <c r="Y33" i="28"/>
  <c r="U19" i="28"/>
  <c r="W18" i="24"/>
  <c r="S18" i="28"/>
  <c r="T28" i="26"/>
  <c r="X40" i="28"/>
  <c r="V24" i="26"/>
  <c r="AC35" i="28"/>
  <c r="H32" i="26"/>
  <c r="W35" i="28"/>
  <c r="J18" i="26"/>
  <c r="M19" i="24"/>
  <c r="V19" i="26"/>
  <c r="P19" i="24"/>
  <c r="V20" i="24"/>
  <c r="AB35" i="28"/>
  <c r="L23" i="28"/>
  <c r="X19" i="26"/>
  <c r="S31" i="26"/>
  <c r="P20" i="24"/>
  <c r="I28" i="26"/>
  <c r="M29" i="24"/>
  <c r="V20" i="26"/>
  <c r="T20" i="24"/>
  <c r="E20" i="24"/>
  <c r="G7" i="28"/>
  <c r="AB32" i="26"/>
  <c r="V21" i="24"/>
  <c r="U39" i="28"/>
  <c r="N18" i="28"/>
  <c r="AC17" i="24"/>
  <c r="L29" i="26"/>
  <c r="G29" i="24"/>
  <c r="I6" i="24"/>
  <c r="T20" i="28"/>
  <c r="F20" i="26"/>
  <c r="Y17" i="24"/>
  <c r="Q31" i="28"/>
  <c r="AB33" i="28"/>
  <c r="Q26" i="24"/>
  <c r="J3" i="24"/>
  <c r="R19" i="28"/>
  <c r="AA20" i="26"/>
  <c r="R33" i="26"/>
  <c r="T34" i="28"/>
  <c r="J25" i="26"/>
  <c r="N18" i="26"/>
  <c r="Q30" i="24"/>
  <c r="T40" i="28"/>
  <c r="L39" i="28"/>
  <c r="T18" i="28"/>
  <c r="W20" i="24"/>
  <c r="E31" i="26"/>
  <c r="R20" i="28"/>
  <c r="L30" i="28"/>
  <c r="G25" i="24"/>
  <c r="O30" i="28"/>
  <c r="J25" i="24"/>
  <c r="O33" i="28"/>
  <c r="G35" i="28"/>
  <c r="I20" i="28"/>
  <c r="Y17" i="26"/>
  <c r="F19" i="28"/>
  <c r="AB28" i="26"/>
  <c r="I21" i="28"/>
  <c r="H29" i="26"/>
  <c r="L30" i="24"/>
  <c r="F35" i="28"/>
  <c r="E21" i="28"/>
  <c r="W32" i="26"/>
  <c r="R29" i="26"/>
  <c r="U20" i="26"/>
  <c r="AB31" i="26"/>
  <c r="K30" i="26"/>
  <c r="R34" i="28"/>
  <c r="U22" i="28"/>
  <c r="Y21" i="26"/>
  <c r="AC32" i="26"/>
  <c r="I39" i="28"/>
  <c r="P39" i="28"/>
  <c r="H30" i="24"/>
  <c r="AC30" i="24"/>
  <c r="M24" i="26"/>
  <c r="Q27" i="28"/>
  <c r="Y18" i="28"/>
  <c r="Y26" i="24"/>
  <c r="R30" i="24"/>
  <c r="E33" i="26"/>
  <c r="X33" i="26"/>
  <c r="I25" i="26"/>
  <c r="L24" i="26"/>
  <c r="AA28" i="24"/>
  <c r="M28" i="26"/>
  <c r="S20" i="28"/>
  <c r="O24" i="28"/>
  <c r="Y18" i="24"/>
  <c r="V39" i="28"/>
  <c r="N32" i="26"/>
  <c r="K28" i="24"/>
  <c r="T30" i="24"/>
  <c r="AA19" i="24"/>
  <c r="J27" i="24"/>
  <c r="T29" i="24"/>
  <c r="Q35" i="28"/>
  <c r="Z28" i="26"/>
  <c r="AC22" i="28"/>
  <c r="R27" i="24"/>
  <c r="U26" i="24"/>
  <c r="N19" i="28"/>
  <c r="F30" i="28"/>
  <c r="M28" i="24"/>
  <c r="F4" i="24"/>
  <c r="X31" i="28"/>
  <c r="N30" i="24"/>
  <c r="S22" i="28"/>
  <c r="H17" i="24"/>
  <c r="AA39" i="28"/>
  <c r="O25" i="24"/>
  <c r="AC27" i="28"/>
  <c r="H3" i="26"/>
  <c r="L31" i="26"/>
  <c r="AB17" i="26"/>
  <c r="H25" i="24"/>
  <c r="Z24" i="28"/>
  <c r="X17" i="24"/>
  <c r="G18" i="26"/>
  <c r="AC33" i="26"/>
  <c r="I30" i="28"/>
  <c r="K31" i="28"/>
  <c r="O27" i="24"/>
  <c r="I4" i="26"/>
  <c r="I18" i="24"/>
  <c r="Z18" i="24"/>
  <c r="Q39" i="28"/>
  <c r="H18" i="28"/>
  <c r="AA23" i="28"/>
  <c r="P17" i="26"/>
  <c r="G17" i="26"/>
  <c r="E19" i="24"/>
  <c r="G27" i="28"/>
  <c r="K21" i="26"/>
  <c r="T18" i="26"/>
  <c r="K35" i="28"/>
  <c r="W39" i="28"/>
  <c r="AA18" i="24"/>
  <c r="V32" i="26"/>
  <c r="K4" i="26"/>
  <c r="F32" i="28"/>
  <c r="K24" i="28"/>
  <c r="R24" i="26"/>
  <c r="H22" i="28"/>
  <c r="R18" i="24"/>
  <c r="L28" i="24"/>
  <c r="Q28" i="26"/>
  <c r="J21" i="26"/>
  <c r="F3" i="26"/>
  <c r="P18" i="26"/>
  <c r="G3" i="24"/>
  <c r="G24" i="28"/>
  <c r="G32" i="26"/>
  <c r="L20" i="26"/>
  <c r="AA18" i="28"/>
  <c r="U19" i="26"/>
  <c r="I20" i="26"/>
  <c r="M25" i="24"/>
  <c r="G19" i="28"/>
  <c r="M17" i="24"/>
  <c r="W19" i="24"/>
  <c r="V19" i="24"/>
  <c r="W19" i="28"/>
  <c r="K6" i="28"/>
  <c r="AB26" i="24"/>
  <c r="P21" i="24"/>
  <c r="J30" i="26"/>
  <c r="H17" i="26"/>
  <c r="M33" i="28"/>
  <c r="AB17" i="24"/>
  <c r="G7" i="26"/>
  <c r="Z33" i="26"/>
  <c r="M35" i="28"/>
  <c r="L40" i="28"/>
  <c r="P22" i="28"/>
  <c r="P28" i="26"/>
  <c r="U25" i="24"/>
  <c r="W18" i="28"/>
  <c r="L32" i="26"/>
  <c r="Y27" i="28"/>
  <c r="J8" i="26"/>
  <c r="F40" i="28"/>
  <c r="F29" i="24"/>
  <c r="AB21" i="24"/>
  <c r="F25" i="26"/>
  <c r="X20" i="26"/>
  <c r="AA31" i="26"/>
  <c r="H7" i="28"/>
  <c r="K18" i="24"/>
  <c r="AA30" i="28"/>
  <c r="Y30" i="28"/>
  <c r="O22" i="28"/>
  <c r="I3" i="24"/>
  <c r="S33" i="26"/>
  <c r="O19" i="26"/>
  <c r="T33" i="28"/>
  <c r="F4" i="28"/>
  <c r="K17" i="24"/>
  <c r="J7" i="26"/>
  <c r="I20" i="24"/>
  <c r="AB33" i="26"/>
  <c r="M34" i="28"/>
  <c r="U30" i="26"/>
  <c r="O18" i="28"/>
  <c r="N26" i="24"/>
  <c r="Z30" i="28"/>
  <c r="V27" i="24"/>
  <c r="P21" i="26"/>
  <c r="K28" i="26"/>
  <c r="K21" i="28"/>
  <c r="R17" i="26"/>
  <c r="I27" i="24"/>
  <c r="AC18" i="26"/>
  <c r="Y18" i="26"/>
  <c r="K4" i="28"/>
  <c r="J8" i="24"/>
  <c r="P40" i="28"/>
  <c r="K8" i="28"/>
  <c r="AB19" i="26"/>
  <c r="N30" i="26"/>
  <c r="V30" i="26"/>
  <c r="AB23" i="28"/>
  <c r="V22" i="28"/>
  <c r="Z18" i="26"/>
  <c r="J21" i="28"/>
  <c r="T28" i="24"/>
  <c r="AB30" i="26"/>
  <c r="AA25" i="24"/>
  <c r="S39" i="28"/>
  <c r="R26" i="24"/>
  <c r="S34" i="28"/>
  <c r="R30" i="26"/>
  <c r="H4" i="24"/>
  <c r="L17" i="24"/>
  <c r="T17" i="26"/>
  <c r="AB24" i="28"/>
  <c r="J29" i="26"/>
  <c r="Z22" i="28"/>
  <c r="AA21" i="24"/>
  <c r="F34" i="28"/>
  <c r="T22" i="28"/>
  <c r="Q20" i="26"/>
  <c r="G18" i="28"/>
  <c r="L19" i="24"/>
  <c r="E32" i="28"/>
  <c r="R32" i="26"/>
  <c r="F31" i="28"/>
  <c r="I4" i="24"/>
  <c r="K8" i="24"/>
  <c r="P25" i="26"/>
  <c r="E24" i="26"/>
  <c r="J20" i="24"/>
  <c r="T26" i="24"/>
  <c r="AA33" i="26"/>
  <c r="X34" i="28"/>
  <c r="M31" i="28"/>
  <c r="H20" i="26"/>
  <c r="T38" i="28"/>
  <c r="P33" i="28"/>
  <c r="L20" i="24"/>
  <c r="F33" i="28"/>
  <c r="S29" i="24"/>
  <c r="F5" i="24"/>
  <c r="G33" i="26"/>
  <c r="G30" i="26"/>
  <c r="P27" i="24"/>
  <c r="AA33" i="28"/>
  <c r="I5" i="28"/>
  <c r="T25" i="24"/>
  <c r="G17" i="24"/>
  <c r="T27" i="24"/>
  <c r="N25" i="24"/>
  <c r="X28" i="24"/>
  <c r="Z29" i="26"/>
  <c r="P19" i="28"/>
  <c r="I6" i="26"/>
  <c r="K23" i="28"/>
  <c r="K19" i="28"/>
  <c r="AC29" i="26"/>
  <c r="E40" i="28"/>
  <c r="U29" i="24"/>
  <c r="H28" i="24"/>
  <c r="U21" i="28"/>
  <c r="H32" i="28"/>
  <c r="M22" i="28"/>
  <c r="AC31" i="28"/>
  <c r="Y33" i="26"/>
  <c r="W19" i="26"/>
  <c r="Z17" i="26"/>
  <c r="J30" i="24"/>
  <c r="M19" i="26"/>
  <c r="G6" i="26"/>
  <c r="AB32" i="28"/>
  <c r="E30" i="28"/>
  <c r="X24" i="28"/>
  <c r="AC26" i="24"/>
  <c r="Z24" i="26"/>
  <c r="F33" i="26"/>
  <c r="AA17" i="26"/>
  <c r="S28" i="26"/>
  <c r="I25" i="24"/>
  <c r="K39" i="28"/>
  <c r="Y24" i="28"/>
  <c r="J22" i="28"/>
  <c r="N31" i="26"/>
  <c r="W32" i="28"/>
  <c r="K7" i="24"/>
  <c r="H21" i="24"/>
  <c r="I5" i="26"/>
  <c r="Q32" i="28"/>
  <c r="I7" i="28"/>
  <c r="H19" i="26"/>
  <c r="I33" i="28"/>
  <c r="M32" i="26"/>
  <c r="AB34" i="28"/>
  <c r="E21" i="24"/>
  <c r="N17" i="26"/>
  <c r="G21" i="26"/>
  <c r="R28" i="24"/>
  <c r="W31" i="26"/>
  <c r="F32" i="26"/>
  <c r="W28" i="24"/>
  <c r="U29" i="26"/>
  <c r="Y25" i="24"/>
  <c r="AB29" i="24"/>
  <c r="W24" i="28"/>
  <c r="J20" i="28"/>
  <c r="W22" i="28"/>
  <c r="W18" i="26"/>
  <c r="I24" i="26"/>
  <c r="H29" i="24"/>
  <c r="X35" i="28"/>
  <c r="K5" i="28"/>
  <c r="E35" i="28"/>
  <c r="T20" i="26"/>
  <c r="S27" i="28"/>
  <c r="J28" i="26"/>
  <c r="J3" i="26"/>
  <c r="R40" i="28"/>
  <c r="AC18" i="24"/>
  <c r="U21" i="26"/>
  <c r="J19" i="28"/>
  <c r="Q23" i="28"/>
  <c r="K38" i="28"/>
  <c r="F24" i="26"/>
  <c r="K6" i="26"/>
  <c r="X26" i="24"/>
  <c r="J8" i="28"/>
  <c r="I17" i="24"/>
  <c r="F28" i="26"/>
  <c r="M32" i="28"/>
  <c r="E25" i="24"/>
  <c r="W25" i="24"/>
  <c r="V25" i="24"/>
  <c r="Q25" i="26"/>
  <c r="V30" i="28"/>
  <c r="Z21" i="26"/>
  <c r="E28" i="24"/>
  <c r="P26" i="24"/>
  <c r="J21" i="24"/>
  <c r="AA35" i="28"/>
  <c r="U33" i="28"/>
  <c r="I19" i="28"/>
  <c r="W28" i="26"/>
  <c r="S25" i="24"/>
  <c r="L25" i="26"/>
  <c r="M30" i="26"/>
  <c r="G30" i="28"/>
  <c r="G25" i="26"/>
  <c r="L29" i="24"/>
  <c r="Y19" i="24"/>
  <c r="W30" i="26"/>
  <c r="F6" i="26"/>
  <c r="L24" i="28"/>
  <c r="K8" i="26"/>
  <c r="AC20" i="26"/>
  <c r="E19" i="26"/>
  <c r="X18" i="26"/>
  <c r="V33" i="28"/>
  <c r="R21" i="26"/>
  <c r="H8" i="2" l="1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R130" i="1"/>
  <c r="P130" i="1"/>
  <c r="R126" i="1"/>
  <c r="P126" i="1"/>
  <c r="R100" i="1"/>
  <c r="P100" i="1"/>
  <c r="R70" i="1"/>
  <c r="P70" i="1"/>
  <c r="R64" i="1"/>
  <c r="P64" i="1"/>
  <c r="G64" i="1"/>
  <c r="G70" i="1"/>
  <c r="G130" i="1"/>
  <c r="G134" i="1"/>
  <c r="K134" i="1"/>
  <c r="D134" i="1"/>
  <c r="K130" i="1"/>
  <c r="D130" i="1"/>
  <c r="G100" i="1"/>
  <c r="G126" i="1"/>
  <c r="K126" i="1"/>
  <c r="D126" i="1"/>
  <c r="K100" i="1"/>
  <c r="D100" i="1"/>
  <c r="K70" i="1"/>
  <c r="D70" i="1"/>
  <c r="K64" i="1"/>
  <c r="D64" i="1"/>
</calcChain>
</file>

<file path=xl/sharedStrings.xml><?xml version="1.0" encoding="utf-8"?>
<sst xmlns="http://schemas.openxmlformats.org/spreadsheetml/2006/main" count="20774" uniqueCount="559">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</sst>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63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781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658" t="s">
        <v>0</v>
      </c>
      <c r="B1" s="658" t="s">
        <v>1</v>
      </c>
      <c r="C1" s="658" t="s">
        <v>2</v>
      </c>
      <c r="D1" s="658" t="s">
        <v>3</v>
      </c>
      <c r="E1" s="1" t="s">
        <v>4</v>
      </c>
      <c r="F1" s="658" t="s">
        <v>6</v>
      </c>
      <c r="G1" s="658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658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658" t="s">
        <v>31</v>
      </c>
      <c r="X1" s="658" t="s">
        <v>32</v>
      </c>
      <c r="Y1" s="660" t="s">
        <v>33</v>
      </c>
    </row>
    <row r="2" spans="1:25" ht="14.25" thickBot="1" x14ac:dyDescent="0.2">
      <c r="A2" s="659"/>
      <c r="B2" s="659"/>
      <c r="C2" s="659"/>
      <c r="D2" s="659"/>
      <c r="E2" s="2" t="s">
        <v>5</v>
      </c>
      <c r="F2" s="659"/>
      <c r="G2" s="659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659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659"/>
      <c r="X2" s="659"/>
      <c r="Y2" s="661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658" t="s">
        <v>0</v>
      </c>
      <c r="C13" s="658" t="s">
        <v>1</v>
      </c>
      <c r="D13" s="658" t="s">
        <v>2</v>
      </c>
      <c r="E13" s="658" t="s">
        <v>3</v>
      </c>
      <c r="F13" s="1" t="s">
        <v>4</v>
      </c>
      <c r="G13" s="658" t="s">
        <v>6</v>
      </c>
      <c r="H13" s="658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658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658" t="s">
        <v>31</v>
      </c>
      <c r="Y13" s="658" t="s">
        <v>32</v>
      </c>
      <c r="Z13" s="660" t="s">
        <v>33</v>
      </c>
    </row>
    <row r="14" spans="1:26" ht="14.25" thickBot="1" x14ac:dyDescent="0.2">
      <c r="B14" s="659"/>
      <c r="C14" s="659"/>
      <c r="D14" s="659"/>
      <c r="E14" s="659"/>
      <c r="F14" s="2" t="s">
        <v>5</v>
      </c>
      <c r="G14" s="659"/>
      <c r="H14" s="659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659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659"/>
      <c r="Y14" s="659"/>
      <c r="Z14" s="661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662" t="s">
        <v>0</v>
      </c>
      <c r="B1" s="662" t="s">
        <v>1</v>
      </c>
      <c r="C1" s="662" t="s">
        <v>2</v>
      </c>
      <c r="D1" s="662" t="s">
        <v>3</v>
      </c>
      <c r="E1" s="78" t="s">
        <v>4</v>
      </c>
      <c r="F1" s="662" t="s">
        <v>6</v>
      </c>
      <c r="G1" s="662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662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662" t="s">
        <v>31</v>
      </c>
      <c r="X1" s="662" t="s">
        <v>32</v>
      </c>
      <c r="Y1" s="664" t="s">
        <v>33</v>
      </c>
    </row>
    <row r="2" spans="1:25" ht="14.25" thickBot="1" x14ac:dyDescent="0.2">
      <c r="A2" s="663"/>
      <c r="B2" s="663"/>
      <c r="C2" s="663"/>
      <c r="D2" s="663"/>
      <c r="E2" s="79" t="s">
        <v>5</v>
      </c>
      <c r="F2" s="663"/>
      <c r="G2" s="663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663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663"/>
      <c r="X2" s="663"/>
      <c r="Y2" s="665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58" t="s">
        <v>0</v>
      </c>
      <c r="C14" s="658" t="s">
        <v>1</v>
      </c>
      <c r="D14" s="658" t="s">
        <v>2</v>
      </c>
      <c r="E14" s="658" t="s">
        <v>3</v>
      </c>
      <c r="F14" s="33" t="s">
        <v>4</v>
      </c>
      <c r="G14" s="658" t="s">
        <v>6</v>
      </c>
      <c r="H14" s="658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658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658" t="s">
        <v>31</v>
      </c>
      <c r="Y14" s="658" t="s">
        <v>32</v>
      </c>
      <c r="Z14" s="660" t="s">
        <v>33</v>
      </c>
    </row>
    <row r="15" spans="1:26" ht="14.25" thickBot="1" x14ac:dyDescent="0.2">
      <c r="B15" s="659"/>
      <c r="C15" s="659"/>
      <c r="D15" s="659"/>
      <c r="E15" s="659"/>
      <c r="F15" s="34" t="s">
        <v>5</v>
      </c>
      <c r="G15" s="659"/>
      <c r="H15" s="659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659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659"/>
      <c r="Y15" s="659"/>
      <c r="Z15" s="661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666" t="s">
        <v>0</v>
      </c>
      <c r="B1" s="666" t="s">
        <v>1</v>
      </c>
      <c r="C1" s="666" t="s">
        <v>2</v>
      </c>
      <c r="D1" s="666" t="s">
        <v>3</v>
      </c>
      <c r="E1" s="138" t="s">
        <v>4</v>
      </c>
      <c r="F1" s="666" t="s">
        <v>6</v>
      </c>
      <c r="G1" s="666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666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666" t="s">
        <v>31</v>
      </c>
      <c r="X1" s="666" t="s">
        <v>32</v>
      </c>
      <c r="Y1" s="668" t="s">
        <v>33</v>
      </c>
    </row>
    <row r="2" spans="1:25" ht="14.25" thickBot="1" x14ac:dyDescent="0.2">
      <c r="A2" s="667"/>
      <c r="B2" s="667"/>
      <c r="C2" s="667"/>
      <c r="D2" s="667"/>
      <c r="E2" s="139" t="s">
        <v>5</v>
      </c>
      <c r="F2" s="667"/>
      <c r="G2" s="667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667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667"/>
      <c r="X2" s="667"/>
      <c r="Y2" s="669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58" t="s">
        <v>0</v>
      </c>
      <c r="C15" s="658" t="s">
        <v>1</v>
      </c>
      <c r="D15" s="658" t="s">
        <v>2</v>
      </c>
      <c r="E15" s="658" t="s">
        <v>3</v>
      </c>
      <c r="F15" s="76" t="s">
        <v>4</v>
      </c>
      <c r="G15" s="658" t="s">
        <v>6</v>
      </c>
      <c r="H15" s="658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658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658" t="s">
        <v>31</v>
      </c>
      <c r="Y15" s="658" t="s">
        <v>32</v>
      </c>
      <c r="Z15" s="660" t="s">
        <v>33</v>
      </c>
    </row>
    <row r="16" spans="2:26" ht="14.25" thickBot="1" x14ac:dyDescent="0.2">
      <c r="B16" s="659"/>
      <c r="C16" s="659"/>
      <c r="D16" s="659"/>
      <c r="E16" s="659"/>
      <c r="F16" s="77" t="s">
        <v>5</v>
      </c>
      <c r="G16" s="659"/>
      <c r="H16" s="659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659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659"/>
      <c r="Y16" s="659"/>
      <c r="Z16" s="661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670" t="s">
        <v>0</v>
      </c>
      <c r="B1" s="670" t="s">
        <v>1</v>
      </c>
      <c r="C1" s="670" t="s">
        <v>2</v>
      </c>
      <c r="D1" s="670" t="s">
        <v>3</v>
      </c>
      <c r="E1" s="178" t="s">
        <v>4</v>
      </c>
      <c r="F1" s="670" t="s">
        <v>6</v>
      </c>
      <c r="G1" s="670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670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670" t="s">
        <v>31</v>
      </c>
      <c r="X1" s="670" t="s">
        <v>32</v>
      </c>
      <c r="Y1" s="672" t="s">
        <v>33</v>
      </c>
    </row>
    <row r="2" spans="1:25" ht="14.25" thickBot="1" x14ac:dyDescent="0.2">
      <c r="A2" s="671"/>
      <c r="B2" s="671"/>
      <c r="C2" s="671"/>
      <c r="D2" s="671"/>
      <c r="E2" s="179" t="s">
        <v>5</v>
      </c>
      <c r="F2" s="671"/>
      <c r="G2" s="671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671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671"/>
      <c r="X2" s="671"/>
      <c r="Y2" s="673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74" t="s">
        <v>309</v>
      </c>
      <c r="C15" s="674" t="s">
        <v>310</v>
      </c>
      <c r="D15" s="674" t="s">
        <v>311</v>
      </c>
      <c r="E15" s="674" t="s">
        <v>312</v>
      </c>
      <c r="F15" s="213" t="s">
        <v>313</v>
      </c>
      <c r="G15" s="674" t="s">
        <v>315</v>
      </c>
      <c r="H15" s="674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674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658" t="s">
        <v>340</v>
      </c>
      <c r="Y15" s="674" t="s">
        <v>341</v>
      </c>
      <c r="Z15" s="675" t="s">
        <v>342</v>
      </c>
    </row>
    <row r="16" spans="2:26" ht="14.25" thickBot="1" x14ac:dyDescent="0.2">
      <c r="B16" s="659"/>
      <c r="C16" s="659"/>
      <c r="D16" s="659"/>
      <c r="E16" s="659"/>
      <c r="F16" s="137" t="s">
        <v>314</v>
      </c>
      <c r="G16" s="659"/>
      <c r="H16" s="659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659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659"/>
      <c r="Y16" s="659"/>
      <c r="Z16" s="661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676" t="s">
        <v>0</v>
      </c>
      <c r="B1" s="676" t="s">
        <v>1</v>
      </c>
      <c r="C1" s="676" t="s">
        <v>2</v>
      </c>
      <c r="D1" s="676" t="s">
        <v>3</v>
      </c>
      <c r="E1" s="221" t="s">
        <v>4</v>
      </c>
      <c r="F1" s="676" t="s">
        <v>6</v>
      </c>
      <c r="G1" s="676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676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676" t="s">
        <v>31</v>
      </c>
      <c r="X1" s="676" t="s">
        <v>32</v>
      </c>
      <c r="Y1" s="678" t="s">
        <v>33</v>
      </c>
    </row>
    <row r="2" spans="1:25" ht="14.25" thickBot="1" x14ac:dyDescent="0.2">
      <c r="A2" s="677"/>
      <c r="B2" s="677"/>
      <c r="C2" s="677"/>
      <c r="D2" s="677"/>
      <c r="E2" s="222" t="s">
        <v>5</v>
      </c>
      <c r="F2" s="677"/>
      <c r="G2" s="677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677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677"/>
      <c r="X2" s="677"/>
      <c r="Y2" s="679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74" t="s">
        <v>309</v>
      </c>
      <c r="C14" s="674" t="s">
        <v>310</v>
      </c>
      <c r="D14" s="674" t="s">
        <v>311</v>
      </c>
      <c r="E14" s="674" t="s">
        <v>312</v>
      </c>
      <c r="F14" s="213" t="s">
        <v>313</v>
      </c>
      <c r="G14" s="674" t="s">
        <v>315</v>
      </c>
      <c r="H14" s="674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674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658" t="s">
        <v>340</v>
      </c>
      <c r="Y14" s="674" t="s">
        <v>341</v>
      </c>
      <c r="Z14" s="675" t="s">
        <v>342</v>
      </c>
    </row>
    <row r="15" spans="1:26" ht="14.25" thickBot="1" x14ac:dyDescent="0.2">
      <c r="B15" s="659"/>
      <c r="C15" s="659"/>
      <c r="D15" s="659"/>
      <c r="E15" s="659"/>
      <c r="F15" s="176" t="s">
        <v>314</v>
      </c>
      <c r="G15" s="659"/>
      <c r="H15" s="659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659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659"/>
      <c r="Y15" s="659"/>
      <c r="Z15" s="661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680" t="s">
        <v>0</v>
      </c>
      <c r="B1" s="680" t="s">
        <v>1</v>
      </c>
      <c r="C1" s="680" t="s">
        <v>2</v>
      </c>
      <c r="D1" s="680" t="s">
        <v>3</v>
      </c>
      <c r="E1" s="246" t="s">
        <v>4</v>
      </c>
      <c r="F1" s="680" t="s">
        <v>6</v>
      </c>
      <c r="G1" s="680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680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680" t="s">
        <v>31</v>
      </c>
      <c r="X1" s="680" t="s">
        <v>32</v>
      </c>
      <c r="Y1" s="682" t="s">
        <v>33</v>
      </c>
    </row>
    <row r="2" spans="1:25" ht="14.25" thickBot="1" x14ac:dyDescent="0.2">
      <c r="A2" s="681"/>
      <c r="B2" s="681"/>
      <c r="C2" s="681"/>
      <c r="D2" s="681"/>
      <c r="E2" s="247" t="s">
        <v>5</v>
      </c>
      <c r="F2" s="681"/>
      <c r="G2" s="681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681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681"/>
      <c r="X2" s="681"/>
      <c r="Y2" s="683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674" t="s">
        <v>309</v>
      </c>
      <c r="C14" s="674" t="s">
        <v>310</v>
      </c>
      <c r="D14" s="674" t="s">
        <v>311</v>
      </c>
      <c r="E14" s="674" t="s">
        <v>297</v>
      </c>
      <c r="F14" s="220" t="s">
        <v>313</v>
      </c>
      <c r="G14" s="674" t="s">
        <v>315</v>
      </c>
      <c r="H14" s="674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674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658" t="s">
        <v>340</v>
      </c>
      <c r="Y14" s="674" t="s">
        <v>341</v>
      </c>
      <c r="Z14" s="675" t="s">
        <v>342</v>
      </c>
    </row>
    <row r="15" spans="1:26" ht="14.25" thickBot="1" x14ac:dyDescent="0.2">
      <c r="B15" s="659"/>
      <c r="C15" s="659"/>
      <c r="D15" s="659"/>
      <c r="E15" s="659"/>
      <c r="F15" s="219" t="s">
        <v>314</v>
      </c>
      <c r="G15" s="659"/>
      <c r="H15" s="659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59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659"/>
      <c r="Y15" s="659"/>
      <c r="Z15" s="661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684" t="s">
        <v>0</v>
      </c>
      <c r="B1" s="684" t="s">
        <v>1</v>
      </c>
      <c r="C1" s="684" t="s">
        <v>2</v>
      </c>
      <c r="D1" s="684" t="s">
        <v>3</v>
      </c>
      <c r="E1" s="263" t="s">
        <v>4</v>
      </c>
      <c r="F1" s="684" t="s">
        <v>6</v>
      </c>
      <c r="G1" s="684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684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684" t="s">
        <v>31</v>
      </c>
      <c r="X1" s="684" t="s">
        <v>32</v>
      </c>
      <c r="Y1" s="686" t="s">
        <v>33</v>
      </c>
    </row>
    <row r="2" spans="1:25" ht="14.25" thickBot="1" x14ac:dyDescent="0.2">
      <c r="A2" s="685"/>
      <c r="B2" s="685"/>
      <c r="C2" s="685"/>
      <c r="D2" s="685"/>
      <c r="E2" s="264" t="s">
        <v>5</v>
      </c>
      <c r="F2" s="685"/>
      <c r="G2" s="685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685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685"/>
      <c r="X2" s="685"/>
      <c r="Y2" s="687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674" t="s">
        <v>309</v>
      </c>
      <c r="C14" s="674" t="s">
        <v>310</v>
      </c>
      <c r="D14" s="674" t="s">
        <v>311</v>
      </c>
      <c r="E14" s="674" t="s">
        <v>297</v>
      </c>
      <c r="F14" s="245" t="s">
        <v>313</v>
      </c>
      <c r="G14" s="674" t="s">
        <v>315</v>
      </c>
      <c r="H14" s="674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674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658" t="s">
        <v>340</v>
      </c>
      <c r="Y14" s="674" t="s">
        <v>341</v>
      </c>
      <c r="Z14" s="675" t="s">
        <v>342</v>
      </c>
    </row>
    <row r="15" spans="1:26" ht="14.25" thickBot="1" x14ac:dyDescent="0.2">
      <c r="B15" s="659"/>
      <c r="C15" s="659"/>
      <c r="D15" s="659"/>
      <c r="E15" s="659"/>
      <c r="F15" s="244" t="s">
        <v>314</v>
      </c>
      <c r="G15" s="659"/>
      <c r="H15" s="659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59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659"/>
      <c r="Y15" s="659"/>
      <c r="Z15" s="661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688" t="s">
        <v>0</v>
      </c>
      <c r="B1" s="688" t="s">
        <v>1</v>
      </c>
      <c r="C1" s="688" t="s">
        <v>2</v>
      </c>
      <c r="D1" s="688" t="s">
        <v>3</v>
      </c>
      <c r="E1" s="277" t="s">
        <v>4</v>
      </c>
      <c r="F1" s="688" t="s">
        <v>6</v>
      </c>
      <c r="G1" s="688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688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688" t="s">
        <v>31</v>
      </c>
      <c r="X1" s="688" t="s">
        <v>32</v>
      </c>
      <c r="Y1" s="690" t="s">
        <v>33</v>
      </c>
    </row>
    <row r="2" spans="1:25" ht="14.25" thickBot="1" x14ac:dyDescent="0.2">
      <c r="A2" s="689"/>
      <c r="B2" s="689"/>
      <c r="C2" s="689"/>
      <c r="D2" s="689"/>
      <c r="E2" s="278" t="s">
        <v>5</v>
      </c>
      <c r="F2" s="689"/>
      <c r="G2" s="689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689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689"/>
      <c r="X2" s="689"/>
      <c r="Y2" s="691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674" t="s">
        <v>309</v>
      </c>
      <c r="C21" s="674" t="s">
        <v>310</v>
      </c>
      <c r="D21" s="674" t="s">
        <v>311</v>
      </c>
      <c r="E21" s="674" t="s">
        <v>297</v>
      </c>
      <c r="F21" s="262" t="s">
        <v>313</v>
      </c>
      <c r="G21" s="674" t="s">
        <v>315</v>
      </c>
      <c r="H21" s="674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674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658" t="s">
        <v>340</v>
      </c>
      <c r="Y21" s="674" t="s">
        <v>341</v>
      </c>
      <c r="Z21" s="675" t="s">
        <v>342</v>
      </c>
    </row>
    <row r="22" spans="1:26" ht="14.25" thickBot="1" x14ac:dyDescent="0.2">
      <c r="B22" s="659"/>
      <c r="C22" s="659"/>
      <c r="D22" s="659"/>
      <c r="E22" s="659"/>
      <c r="F22" s="261" t="s">
        <v>314</v>
      </c>
      <c r="G22" s="659"/>
      <c r="H22" s="659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659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659"/>
      <c r="Y22" s="659"/>
      <c r="Z22" s="661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74" t="s">
        <v>405</v>
      </c>
      <c r="B15" s="674" t="s">
        <v>400</v>
      </c>
      <c r="C15" s="674" t="s">
        <v>402</v>
      </c>
      <c r="D15" s="674" t="s">
        <v>404</v>
      </c>
      <c r="E15" s="674" t="s">
        <v>309</v>
      </c>
      <c r="F15" s="674" t="s">
        <v>310</v>
      </c>
      <c r="G15" s="674" t="s">
        <v>311</v>
      </c>
      <c r="H15" s="674" t="s">
        <v>297</v>
      </c>
      <c r="I15" s="262" t="s">
        <v>313</v>
      </c>
      <c r="J15" s="674" t="s">
        <v>315</v>
      </c>
      <c r="K15" s="674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674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658" t="s">
        <v>340</v>
      </c>
      <c r="AB15" s="674" t="s">
        <v>341</v>
      </c>
      <c r="AC15" s="675" t="s">
        <v>342</v>
      </c>
    </row>
    <row r="16" spans="1:29" ht="14.25" thickBot="1" x14ac:dyDescent="0.2">
      <c r="A16" s="659"/>
      <c r="B16" s="659" t="s">
        <v>399</v>
      </c>
      <c r="C16" s="659" t="s">
        <v>401</v>
      </c>
      <c r="D16" s="659" t="s">
        <v>403</v>
      </c>
      <c r="E16" s="659"/>
      <c r="F16" s="659"/>
      <c r="G16" s="659"/>
      <c r="H16" s="659"/>
      <c r="I16" s="261" t="s">
        <v>314</v>
      </c>
      <c r="J16" s="659"/>
      <c r="K16" s="65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659"/>
      <c r="AB16" s="659"/>
      <c r="AC16" s="66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692" t="s">
        <v>0</v>
      </c>
      <c r="B1" s="692" t="s">
        <v>1</v>
      </c>
      <c r="C1" s="692" t="s">
        <v>2</v>
      </c>
      <c r="D1" s="692" t="s">
        <v>3</v>
      </c>
      <c r="E1" s="322" t="s">
        <v>4</v>
      </c>
      <c r="F1" s="692" t="s">
        <v>6</v>
      </c>
      <c r="G1" s="692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692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692" t="s">
        <v>31</v>
      </c>
      <c r="X1" s="692" t="s">
        <v>32</v>
      </c>
      <c r="Y1" s="694" t="s">
        <v>33</v>
      </c>
    </row>
    <row r="2" spans="1:25" ht="14.25" thickBot="1" x14ac:dyDescent="0.2">
      <c r="A2" s="693"/>
      <c r="B2" s="693"/>
      <c r="C2" s="693"/>
      <c r="D2" s="693"/>
      <c r="E2" s="323" t="s">
        <v>5</v>
      </c>
      <c r="F2" s="693"/>
      <c r="G2" s="693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693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693"/>
      <c r="X2" s="693"/>
      <c r="Y2" s="695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74" t="s">
        <v>405</v>
      </c>
      <c r="B15" s="674" t="s">
        <v>399</v>
      </c>
      <c r="C15" s="674" t="s">
        <v>401</v>
      </c>
      <c r="D15" s="674" t="s">
        <v>403</v>
      </c>
      <c r="E15" s="674" t="s">
        <v>309</v>
      </c>
      <c r="F15" s="674" t="s">
        <v>310</v>
      </c>
      <c r="G15" s="674" t="s">
        <v>311</v>
      </c>
      <c r="H15" s="674" t="s">
        <v>297</v>
      </c>
      <c r="I15" s="276" t="s">
        <v>313</v>
      </c>
      <c r="J15" s="674" t="s">
        <v>315</v>
      </c>
      <c r="K15" s="674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674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658" t="s">
        <v>340</v>
      </c>
      <c r="AB15" s="674" t="s">
        <v>341</v>
      </c>
      <c r="AC15" s="675" t="s">
        <v>342</v>
      </c>
    </row>
    <row r="16" spans="1:29" ht="14.25" thickBot="1" x14ac:dyDescent="0.2">
      <c r="A16" s="659"/>
      <c r="B16" s="659" t="s">
        <v>399</v>
      </c>
      <c r="C16" s="659" t="s">
        <v>401</v>
      </c>
      <c r="D16" s="659" t="s">
        <v>403</v>
      </c>
      <c r="E16" s="659"/>
      <c r="F16" s="659"/>
      <c r="G16" s="659"/>
      <c r="H16" s="659"/>
      <c r="I16" s="275" t="s">
        <v>314</v>
      </c>
      <c r="J16" s="659"/>
      <c r="K16" s="65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659"/>
      <c r="AB16" s="659"/>
      <c r="AC16" s="66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96" t="s">
        <v>0</v>
      </c>
      <c r="B1" s="696" t="s">
        <v>1</v>
      </c>
      <c r="C1" s="696" t="s">
        <v>2</v>
      </c>
      <c r="D1" s="696" t="s">
        <v>3</v>
      </c>
      <c r="E1" s="338" t="s">
        <v>4</v>
      </c>
      <c r="F1" s="696" t="s">
        <v>6</v>
      </c>
      <c r="G1" s="696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696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696" t="s">
        <v>31</v>
      </c>
      <c r="X1" s="696" t="s">
        <v>32</v>
      </c>
      <c r="Y1" s="698" t="s">
        <v>33</v>
      </c>
    </row>
    <row r="2" spans="1:25" ht="14.25" thickBot="1" x14ac:dyDescent="0.2">
      <c r="A2" s="697"/>
      <c r="B2" s="697"/>
      <c r="C2" s="697"/>
      <c r="D2" s="697"/>
      <c r="E2" s="339" t="s">
        <v>5</v>
      </c>
      <c r="F2" s="697"/>
      <c r="G2" s="697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697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697"/>
      <c r="X2" s="697"/>
      <c r="Y2" s="699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74" t="s">
        <v>405</v>
      </c>
      <c r="B15" s="674" t="s">
        <v>399</v>
      </c>
      <c r="C15" s="674" t="s">
        <v>401</v>
      </c>
      <c r="D15" s="674" t="s">
        <v>403</v>
      </c>
      <c r="E15" s="674" t="s">
        <v>309</v>
      </c>
      <c r="F15" s="674" t="s">
        <v>310</v>
      </c>
      <c r="G15" s="674" t="s">
        <v>311</v>
      </c>
      <c r="H15" s="674" t="s">
        <v>297</v>
      </c>
      <c r="I15" s="321" t="s">
        <v>313</v>
      </c>
      <c r="J15" s="674" t="s">
        <v>315</v>
      </c>
      <c r="K15" s="674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674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658" t="s">
        <v>340</v>
      </c>
      <c r="AB15" s="674" t="s">
        <v>341</v>
      </c>
      <c r="AC15" s="675" t="s">
        <v>342</v>
      </c>
    </row>
    <row r="16" spans="1:29" ht="14.25" thickBot="1" x14ac:dyDescent="0.2">
      <c r="A16" s="659"/>
      <c r="B16" s="659" t="s">
        <v>399</v>
      </c>
      <c r="C16" s="659" t="s">
        <v>401</v>
      </c>
      <c r="D16" s="659" t="s">
        <v>403</v>
      </c>
      <c r="E16" s="659"/>
      <c r="F16" s="659"/>
      <c r="G16" s="659"/>
      <c r="H16" s="659"/>
      <c r="I16" s="320" t="s">
        <v>314</v>
      </c>
      <c r="J16" s="659"/>
      <c r="K16" s="65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659"/>
      <c r="AB16" s="659"/>
      <c r="AC16" s="66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700" t="s">
        <v>0</v>
      </c>
      <c r="B1" s="700" t="s">
        <v>1</v>
      </c>
      <c r="C1" s="700" t="s">
        <v>2</v>
      </c>
      <c r="D1" s="700" t="s">
        <v>3</v>
      </c>
      <c r="E1" s="360" t="s">
        <v>4</v>
      </c>
      <c r="F1" s="700" t="s">
        <v>6</v>
      </c>
      <c r="G1" s="700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700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700" t="s">
        <v>31</v>
      </c>
      <c r="X1" s="700" t="s">
        <v>32</v>
      </c>
      <c r="Y1" s="702" t="s">
        <v>33</v>
      </c>
    </row>
    <row r="2" spans="1:25" ht="14.25" thickBot="1" x14ac:dyDescent="0.2">
      <c r="A2" s="701"/>
      <c r="B2" s="701"/>
      <c r="C2" s="701"/>
      <c r="D2" s="701"/>
      <c r="E2" s="361" t="s">
        <v>5</v>
      </c>
      <c r="F2" s="701"/>
      <c r="G2" s="701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701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701"/>
      <c r="X2" s="701"/>
      <c r="Y2" s="703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74" t="s">
        <v>405</v>
      </c>
      <c r="B15" s="674" t="s">
        <v>399</v>
      </c>
      <c r="C15" s="674" t="s">
        <v>401</v>
      </c>
      <c r="D15" s="674" t="s">
        <v>403</v>
      </c>
      <c r="E15" s="674" t="s">
        <v>309</v>
      </c>
      <c r="F15" s="674" t="s">
        <v>310</v>
      </c>
      <c r="G15" s="674" t="s">
        <v>311</v>
      </c>
      <c r="H15" s="674" t="s">
        <v>297</v>
      </c>
      <c r="I15" s="337" t="s">
        <v>313</v>
      </c>
      <c r="J15" s="674" t="s">
        <v>315</v>
      </c>
      <c r="K15" s="674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674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658" t="s">
        <v>340</v>
      </c>
      <c r="AB15" s="674" t="s">
        <v>341</v>
      </c>
      <c r="AC15" s="675" t="s">
        <v>342</v>
      </c>
    </row>
    <row r="16" spans="1:29" ht="14.25" thickBot="1" x14ac:dyDescent="0.2">
      <c r="A16" s="659"/>
      <c r="B16" s="659" t="s">
        <v>399</v>
      </c>
      <c r="C16" s="659" t="s">
        <v>401</v>
      </c>
      <c r="D16" s="659" t="s">
        <v>403</v>
      </c>
      <c r="E16" s="659"/>
      <c r="F16" s="659"/>
      <c r="G16" s="659"/>
      <c r="H16" s="659"/>
      <c r="I16" s="336" t="s">
        <v>314</v>
      </c>
      <c r="J16" s="659"/>
      <c r="K16" s="65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659"/>
      <c r="AB16" s="659"/>
      <c r="AC16" s="661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8">VLOOKUP($B25,INDIRECT($B$2 &amp; "!$A$3:$Y$207"),COLUMN()-4,0)</f>
        <v>国防A</v>
      </c>
      <c r="G25" s="14">
        <f t="shared" ca="1" si="8"/>
        <v>1.02</v>
      </c>
      <c r="H25" s="290">
        <f t="shared" ca="1" si="8"/>
        <v>4.8999999999999998E-3</v>
      </c>
      <c r="I25" s="289">
        <f t="shared" ca="1" si="8"/>
        <v>16066.65</v>
      </c>
      <c r="J25" s="14">
        <f t="shared" ca="1" si="8"/>
        <v>1.0309999999999999</v>
      </c>
      <c r="K25" s="291">
        <f t="shared" ca="1" si="8"/>
        <v>1.0699999999999999E-2</v>
      </c>
      <c r="L25" s="291">
        <f t="shared" ca="1" si="8"/>
        <v>0.03</v>
      </c>
      <c r="M25" s="289">
        <f t="shared" ca="1" si="8"/>
        <v>4.5</v>
      </c>
      <c r="N25" s="289">
        <f t="shared" ca="1" si="8"/>
        <v>4.5</v>
      </c>
      <c r="O25" s="291">
        <f t="shared" ca="1" si="8"/>
        <v>4.5499999999999999E-2</v>
      </c>
      <c r="P25" s="289" t="str">
        <f t="shared" ca="1" si="8"/>
        <v>永续</v>
      </c>
      <c r="Q25" s="14" t="str">
        <f t="shared" ca="1" si="8"/>
        <v>中证国防</v>
      </c>
      <c r="R25" s="290">
        <f t="shared" ca="1" si="8"/>
        <v>7.3000000000000001E-3</v>
      </c>
      <c r="S25" s="18">
        <f t="shared" ca="1" si="8"/>
        <v>0.17069999999999999</v>
      </c>
      <c r="T25" s="291">
        <f t="shared" ca="1" si="8"/>
        <v>4.0000000000000001E-3</v>
      </c>
      <c r="U25" s="291">
        <f t="shared" ca="1" si="8"/>
        <v>0.94220000000000004</v>
      </c>
      <c r="V25" s="291">
        <f t="shared" ca="1" si="8"/>
        <v>2.0000000000000001E-4</v>
      </c>
      <c r="W25" s="291">
        <f t="shared" ca="1" si="8"/>
        <v>6.9999999999999999E-4</v>
      </c>
      <c r="X25" s="291">
        <f t="shared" ca="1" si="8"/>
        <v>7.1999999999999998E-3</v>
      </c>
      <c r="Y25" s="289">
        <f t="shared" ca="1" si="8"/>
        <v>437005</v>
      </c>
      <c r="Z25" s="289">
        <f t="shared" ca="1" si="8"/>
        <v>11733</v>
      </c>
      <c r="AA25" s="292">
        <f t="shared" ca="1" si="8"/>
        <v>0.21180555555555555</v>
      </c>
      <c r="AB25" s="293">
        <f t="shared" ca="1" si="8"/>
        <v>42705</v>
      </c>
      <c r="AC25" s="21" t="str">
        <f t="shared" ca="1" si="8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8"/>
        <v>150259</v>
      </c>
      <c r="F26" s="289" t="str">
        <f t="shared" ca="1" si="8"/>
        <v>重组A</v>
      </c>
      <c r="G26" s="14">
        <f t="shared" ca="1" si="8"/>
        <v>0.996</v>
      </c>
      <c r="H26" s="290">
        <f t="shared" ca="1" si="8"/>
        <v>3.0000000000000001E-3</v>
      </c>
      <c r="I26" s="289">
        <f t="shared" ca="1" si="8"/>
        <v>515.22</v>
      </c>
      <c r="J26" s="14">
        <f t="shared" ca="1" si="8"/>
        <v>1.0076000000000001</v>
      </c>
      <c r="K26" s="291">
        <f t="shared" ca="1" si="8"/>
        <v>1.15E-2</v>
      </c>
      <c r="L26" s="291">
        <f t="shared" ca="1" si="8"/>
        <v>0.03</v>
      </c>
      <c r="M26" s="289">
        <f t="shared" ca="1" si="8"/>
        <v>4.5</v>
      </c>
      <c r="N26" s="289">
        <f t="shared" ca="1" si="8"/>
        <v>4.5</v>
      </c>
      <c r="O26" s="291">
        <f t="shared" ca="1" si="8"/>
        <v>4.5530000000000001E-2</v>
      </c>
      <c r="P26" s="289" t="str">
        <f t="shared" ca="1" si="8"/>
        <v>永续</v>
      </c>
      <c r="Q26" s="14" t="str">
        <f t="shared" ca="1" si="8"/>
        <v>CSWD并购</v>
      </c>
      <c r="R26" s="290">
        <f t="shared" ca="1" si="8"/>
        <v>4.1000000000000003E-3</v>
      </c>
      <c r="S26" s="18">
        <f t="shared" ca="1" si="8"/>
        <v>0.3206</v>
      </c>
      <c r="T26" s="291">
        <f t="shared" ca="1" si="8"/>
        <v>5.1999999999999998E-3</v>
      </c>
      <c r="U26" s="291">
        <f t="shared" ca="1" si="8"/>
        <v>0.62080000000000002</v>
      </c>
      <c r="V26" s="291">
        <f t="shared" ca="1" si="8"/>
        <v>1.1000000000000001E-3</v>
      </c>
      <c r="W26" s="291">
        <f t="shared" ca="1" si="8"/>
        <v>1E-4</v>
      </c>
      <c r="X26" s="291">
        <f t="shared" ca="1" si="8"/>
        <v>3.7000000000000002E-3</v>
      </c>
      <c r="Y26" s="289">
        <f t="shared" ca="1" si="8"/>
        <v>10089</v>
      </c>
      <c r="Z26" s="289">
        <f t="shared" ca="1" si="8"/>
        <v>2</v>
      </c>
      <c r="AA26" s="292">
        <f t="shared" ca="1" si="8"/>
        <v>0.21180555555555555</v>
      </c>
      <c r="AB26" s="293">
        <f t="shared" ca="1" si="8"/>
        <v>42888</v>
      </c>
      <c r="AC26" s="21" t="str">
        <f t="shared" ca="1" si="8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9">VLOOKUP($B27,INDIRECT($B$2 &amp; "!$A$3:$Y$207"),COLUMN()-4,0)</f>
        <v>150237</v>
      </c>
      <c r="F27" s="289" t="str">
        <f t="shared" ca="1" si="9"/>
        <v>环保A级</v>
      </c>
      <c r="G27" s="14">
        <f t="shared" ca="1" si="9"/>
        <v>1.0309999999999999</v>
      </c>
      <c r="H27" s="290">
        <f t="shared" ca="1" si="9"/>
        <v>4.8999999999999998E-3</v>
      </c>
      <c r="I27" s="289">
        <f t="shared" ca="1" si="9"/>
        <v>17.21</v>
      </c>
      <c r="J27" s="14">
        <f t="shared" ca="1" si="9"/>
        <v>1.042</v>
      </c>
      <c r="K27" s="291">
        <f t="shared" ca="1" si="9"/>
        <v>1.06E-2</v>
      </c>
      <c r="L27" s="291">
        <f t="shared" ca="1" si="9"/>
        <v>0.03</v>
      </c>
      <c r="M27" s="289">
        <f t="shared" ca="1" si="9"/>
        <v>4.75</v>
      </c>
      <c r="N27" s="289">
        <f t="shared" ca="1" si="9"/>
        <v>4.5</v>
      </c>
      <c r="O27" s="291">
        <f t="shared" ca="1" si="9"/>
        <v>4.5530000000000001E-2</v>
      </c>
      <c r="P27" s="289" t="str">
        <f t="shared" ca="1" si="9"/>
        <v>永续</v>
      </c>
      <c r="Q27" s="14" t="str">
        <f t="shared" ca="1" si="9"/>
        <v>中证环保</v>
      </c>
      <c r="R27" s="290">
        <f t="shared" ca="1" si="9"/>
        <v>7.1999999999999998E-3</v>
      </c>
      <c r="S27" s="18">
        <f t="shared" ca="1" si="9"/>
        <v>0.38719999999999999</v>
      </c>
      <c r="T27" s="291">
        <f t="shared" ca="1" si="9"/>
        <v>3.8999999999999998E-3</v>
      </c>
      <c r="U27" s="291">
        <f t="shared" ca="1" si="9"/>
        <v>0.4229</v>
      </c>
      <c r="V27" s="291">
        <f t="shared" ca="1" si="9"/>
        <v>-9.1999999999999998E-3</v>
      </c>
      <c r="W27" s="291">
        <f t="shared" ca="1" si="9"/>
        <v>-6.1999999999999998E-3</v>
      </c>
      <c r="X27" s="291">
        <f t="shared" ca="1" si="9"/>
        <v>-9.5999999999999992E-3</v>
      </c>
      <c r="Y27" s="289">
        <f t="shared" ca="1" si="9"/>
        <v>717</v>
      </c>
      <c r="Z27" s="289">
        <f t="shared" ca="1" si="9"/>
        <v>-1</v>
      </c>
      <c r="AA27" s="292">
        <f t="shared" ca="1" si="9"/>
        <v>0.21180555555555555</v>
      </c>
      <c r="AB27" s="293">
        <f t="shared" ca="1" si="9"/>
        <v>42675</v>
      </c>
      <c r="AC27" s="21" t="str">
        <f t="shared" ca="1" si="9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8"/>
        <v>150049</v>
      </c>
      <c r="F28" s="283" t="str">
        <f t="shared" ca="1" si="8"/>
        <v>消费收益</v>
      </c>
      <c r="G28" s="7">
        <f t="shared" ca="1" si="8"/>
        <v>1.016</v>
      </c>
      <c r="H28" s="286">
        <f t="shared" ca="1" si="8"/>
        <v>3.0000000000000001E-3</v>
      </c>
      <c r="I28" s="283">
        <f t="shared" ca="1" si="8"/>
        <v>10.84</v>
      </c>
      <c r="J28" s="7">
        <f t="shared" ca="1" si="8"/>
        <v>1.018</v>
      </c>
      <c r="K28" s="285">
        <f t="shared" ca="1" si="8"/>
        <v>2E-3</v>
      </c>
      <c r="L28" s="285">
        <f t="shared" ca="1" si="8"/>
        <v>3.2000000000000001E-2</v>
      </c>
      <c r="M28" s="283">
        <f t="shared" ca="1" si="8"/>
        <v>4.7</v>
      </c>
      <c r="N28" s="283">
        <f t="shared" ca="1" si="8"/>
        <v>4.7</v>
      </c>
      <c r="O28" s="285">
        <f t="shared" ca="1" si="8"/>
        <v>4.709E-2</v>
      </c>
      <c r="P28" s="283" t="str">
        <f t="shared" ca="1" si="8"/>
        <v>永续</v>
      </c>
      <c r="Q28" s="7" t="str">
        <f t="shared" ca="1" si="8"/>
        <v>主动基金</v>
      </c>
      <c r="R28" s="284">
        <f t="shared" ca="1" si="8"/>
        <v>0</v>
      </c>
      <c r="S28" s="23">
        <f t="shared" ca="1" si="8"/>
        <v>0.50249999999999995</v>
      </c>
      <c r="T28" s="285">
        <f t="shared" ca="1" si="8"/>
        <v>-2.5000000000000001E-3</v>
      </c>
      <c r="U28" s="283" t="str">
        <f t="shared" ca="1" si="8"/>
        <v>-</v>
      </c>
      <c r="V28" s="285">
        <f t="shared" ca="1" si="8"/>
        <v>-5.3E-3</v>
      </c>
      <c r="W28" s="285">
        <f t="shared" ca="1" si="8"/>
        <v>0</v>
      </c>
      <c r="X28" s="285">
        <f t="shared" ca="1" si="8"/>
        <v>4.0000000000000002E-4</v>
      </c>
      <c r="Y28" s="283">
        <f t="shared" ca="1" si="8"/>
        <v>1930</v>
      </c>
      <c r="Z28" s="283">
        <f t="shared" ca="1" si="8"/>
        <v>-4</v>
      </c>
      <c r="AA28" s="287">
        <f t="shared" ca="1" si="8"/>
        <v>0.21180555555555555</v>
      </c>
      <c r="AB28" s="288">
        <f t="shared" ca="1" si="8"/>
        <v>42807</v>
      </c>
      <c r="AC28" s="13" t="str">
        <f t="shared" ca="1" si="8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8"/>
        <v>150335</v>
      </c>
      <c r="F29" s="309" t="str">
        <f t="shared" ca="1" si="8"/>
        <v>军工股A</v>
      </c>
      <c r="G29" s="51">
        <f t="shared" ca="1" si="8"/>
        <v>1.0669999999999999</v>
      </c>
      <c r="H29" s="310">
        <f t="shared" ca="1" si="8"/>
        <v>3.8E-3</v>
      </c>
      <c r="I29" s="309">
        <f t="shared" ca="1" si="8"/>
        <v>1042.77</v>
      </c>
      <c r="J29" s="51">
        <f t="shared" ca="1" si="8"/>
        <v>1.0349999999999999</v>
      </c>
      <c r="K29" s="311">
        <f t="shared" ca="1" si="8"/>
        <v>-3.09E-2</v>
      </c>
      <c r="L29" s="311">
        <f t="shared" ca="1" si="8"/>
        <v>0.04</v>
      </c>
      <c r="M29" s="309">
        <f t="shared" ca="1" si="8"/>
        <v>5.5</v>
      </c>
      <c r="N29" s="309">
        <f t="shared" ca="1" si="8"/>
        <v>5.5</v>
      </c>
      <c r="O29" s="311">
        <f t="shared" ca="1" si="8"/>
        <v>5.3289999999999997E-2</v>
      </c>
      <c r="P29" s="309" t="str">
        <f t="shared" ca="1" si="8"/>
        <v>永续</v>
      </c>
      <c r="Q29" s="51" t="str">
        <f t="shared" ca="1" si="8"/>
        <v>中证军工</v>
      </c>
      <c r="R29" s="310">
        <f t="shared" ca="1" si="8"/>
        <v>6.4999999999999997E-3</v>
      </c>
      <c r="S29" s="56">
        <f t="shared" ca="1" si="8"/>
        <v>0.2334</v>
      </c>
      <c r="T29" s="311">
        <f t="shared" ca="1" si="8"/>
        <v>-2.69E-2</v>
      </c>
      <c r="U29" s="311">
        <f t="shared" ca="1" si="8"/>
        <v>0.78969999999999996</v>
      </c>
      <c r="V29" s="311">
        <f t="shared" ca="1" si="8"/>
        <v>-6.1000000000000004E-3</v>
      </c>
      <c r="W29" s="311">
        <f t="shared" ca="1" si="8"/>
        <v>-4.7999999999999996E-3</v>
      </c>
      <c r="X29" s="311">
        <f t="shared" ca="1" si="8"/>
        <v>3.0000000000000001E-3</v>
      </c>
      <c r="Y29" s="309">
        <f t="shared" ca="1" si="8"/>
        <v>16168</v>
      </c>
      <c r="Z29" s="309">
        <f t="shared" ca="1" si="8"/>
        <v>0</v>
      </c>
      <c r="AA29" s="312">
        <f t="shared" ca="1" si="8"/>
        <v>0.21180555555555555</v>
      </c>
      <c r="AB29" s="313">
        <f t="shared" ca="1" si="8"/>
        <v>42719</v>
      </c>
      <c r="AC29" s="59" t="str">
        <f t="shared" ca="1" si="8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8"/>
        <v>150247</v>
      </c>
      <c r="F30" s="309" t="str">
        <f t="shared" ca="1" si="8"/>
        <v>传媒A级</v>
      </c>
      <c r="G30" s="51">
        <f t="shared" ca="1" si="8"/>
        <v>1.069</v>
      </c>
      <c r="H30" s="310">
        <f t="shared" ca="1" si="8"/>
        <v>6.6E-3</v>
      </c>
      <c r="I30" s="309">
        <f t="shared" ca="1" si="8"/>
        <v>666.67</v>
      </c>
      <c r="J30" s="51">
        <f t="shared" ca="1" si="8"/>
        <v>1.0319</v>
      </c>
      <c r="K30" s="311">
        <f t="shared" ca="1" si="8"/>
        <v>-3.5999999999999997E-2</v>
      </c>
      <c r="L30" s="311">
        <f t="shared" ca="1" si="8"/>
        <v>0.04</v>
      </c>
      <c r="M30" s="309">
        <f t="shared" ca="1" si="8"/>
        <v>5.5</v>
      </c>
      <c r="N30" s="309">
        <f t="shared" ca="1" si="8"/>
        <v>5.5</v>
      </c>
      <c r="O30" s="311">
        <f t="shared" ca="1" si="8"/>
        <v>5.3030000000000001E-2</v>
      </c>
      <c r="P30" s="309" t="str">
        <f t="shared" ca="1" si="8"/>
        <v>永续</v>
      </c>
      <c r="Q30" s="51" t="str">
        <f t="shared" ca="1" si="8"/>
        <v>中证传媒</v>
      </c>
      <c r="R30" s="310">
        <f t="shared" ca="1" si="8"/>
        <v>1.01E-2</v>
      </c>
      <c r="S30" s="56">
        <f t="shared" ca="1" si="8"/>
        <v>0.21329999999999999</v>
      </c>
      <c r="T30" s="311">
        <f t="shared" ca="1" si="8"/>
        <v>-3.15E-2</v>
      </c>
      <c r="U30" s="311">
        <f t="shared" ca="1" si="8"/>
        <v>0.84109999999999996</v>
      </c>
      <c r="V30" s="311">
        <f t="shared" ca="1" si="8"/>
        <v>-6.4000000000000003E-3</v>
      </c>
      <c r="W30" s="311">
        <f t="shared" ca="1" si="8"/>
        <v>-6.7999999999999996E-3</v>
      </c>
      <c r="X30" s="311">
        <f t="shared" ca="1" si="8"/>
        <v>-7.1000000000000004E-3</v>
      </c>
      <c r="Y30" s="309">
        <f t="shared" ca="1" si="8"/>
        <v>21628</v>
      </c>
      <c r="Z30" s="309">
        <f t="shared" ca="1" si="8"/>
        <v>-152</v>
      </c>
      <c r="AA30" s="312">
        <f t="shared" ca="1" si="8"/>
        <v>0.21180555555555555</v>
      </c>
      <c r="AB30" s="313">
        <f t="shared" ca="1" si="8"/>
        <v>42738</v>
      </c>
      <c r="AC30" s="59" t="str">
        <f t="shared" ca="1" si="8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704" t="s">
        <v>0</v>
      </c>
      <c r="B1" s="704" t="s">
        <v>1</v>
      </c>
      <c r="C1" s="704" t="s">
        <v>2</v>
      </c>
      <c r="D1" s="704" t="s">
        <v>3</v>
      </c>
      <c r="E1" s="371" t="s">
        <v>4</v>
      </c>
      <c r="F1" s="704" t="s">
        <v>6</v>
      </c>
      <c r="G1" s="704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704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704" t="s">
        <v>31</v>
      </c>
      <c r="X1" s="704" t="s">
        <v>32</v>
      </c>
      <c r="Y1" s="706" t="s">
        <v>33</v>
      </c>
    </row>
    <row r="2" spans="1:25" ht="14.25" thickBot="1" x14ac:dyDescent="0.2">
      <c r="A2" s="705"/>
      <c r="B2" s="705"/>
      <c r="C2" s="705"/>
      <c r="D2" s="705"/>
      <c r="E2" s="372" t="s">
        <v>5</v>
      </c>
      <c r="F2" s="705"/>
      <c r="G2" s="705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705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705"/>
      <c r="X2" s="705"/>
      <c r="Y2" s="707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674" t="s">
        <v>405</v>
      </c>
      <c r="B15" s="674" t="s">
        <v>399</v>
      </c>
      <c r="C15" s="674" t="s">
        <v>401</v>
      </c>
      <c r="D15" s="674" t="s">
        <v>403</v>
      </c>
      <c r="E15" s="674" t="s">
        <v>309</v>
      </c>
      <c r="F15" s="674" t="s">
        <v>310</v>
      </c>
      <c r="G15" s="674" t="s">
        <v>311</v>
      </c>
      <c r="H15" s="674" t="s">
        <v>297</v>
      </c>
      <c r="I15" s="359" t="s">
        <v>313</v>
      </c>
      <c r="J15" s="674" t="s">
        <v>315</v>
      </c>
      <c r="K15" s="674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674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658" t="s">
        <v>340</v>
      </c>
      <c r="AB15" s="674" t="s">
        <v>341</v>
      </c>
      <c r="AC15" s="675" t="s">
        <v>342</v>
      </c>
    </row>
    <row r="16" spans="1:29" ht="14.25" thickBot="1" x14ac:dyDescent="0.2">
      <c r="A16" s="659"/>
      <c r="B16" s="659" t="s">
        <v>399</v>
      </c>
      <c r="C16" s="659" t="s">
        <v>401</v>
      </c>
      <c r="D16" s="659" t="s">
        <v>403</v>
      </c>
      <c r="E16" s="659"/>
      <c r="F16" s="659"/>
      <c r="G16" s="659"/>
      <c r="H16" s="659"/>
      <c r="I16" s="358" t="s">
        <v>314</v>
      </c>
      <c r="J16" s="659"/>
      <c r="K16" s="659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59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659"/>
      <c r="AB16" s="659"/>
      <c r="AC16" s="661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8">VLOOKUP($B24,INDIRECT($B$2 &amp; "!$A$3:$Y$207"),COLUMN()-4,0)</f>
        <v>150307</v>
      </c>
      <c r="F24" s="289" t="str">
        <f t="shared" ca="1" si="8"/>
        <v>体育A</v>
      </c>
      <c r="G24" s="14">
        <f t="shared" ca="1" si="8"/>
        <v>1.0229999999999999</v>
      </c>
      <c r="H24" s="290">
        <f t="shared" ca="1" si="8"/>
        <v>3.8999999999999998E-3</v>
      </c>
      <c r="I24" s="289">
        <f t="shared" ca="1" si="8"/>
        <v>578.63</v>
      </c>
      <c r="J24" s="14">
        <f t="shared" ca="1" si="8"/>
        <v>1.03</v>
      </c>
      <c r="K24" s="291">
        <f t="shared" ca="1" si="8"/>
        <v>6.7999999999999996E-3</v>
      </c>
      <c r="L24" s="291">
        <f t="shared" ca="1" si="8"/>
        <v>0.03</v>
      </c>
      <c r="M24" s="289">
        <f t="shared" ca="1" si="8"/>
        <v>4.5</v>
      </c>
      <c r="N24" s="289">
        <f t="shared" ca="1" si="8"/>
        <v>4.5</v>
      </c>
      <c r="O24" s="291">
        <f t="shared" ca="1" si="8"/>
        <v>4.5319999999999999E-2</v>
      </c>
      <c r="P24" s="289" t="str">
        <f t="shared" ca="1" si="8"/>
        <v>永续</v>
      </c>
      <c r="Q24" s="14" t="str">
        <f t="shared" ca="1" si="8"/>
        <v>中证体育</v>
      </c>
      <c r="R24" s="290">
        <f t="shared" ca="1" si="8"/>
        <v>-9.4000000000000004E-3</v>
      </c>
      <c r="S24" s="18">
        <f t="shared" ca="1" si="8"/>
        <v>0.1918</v>
      </c>
      <c r="T24" s="291">
        <f t="shared" ca="1" si="8"/>
        <v>8.0000000000000004E-4</v>
      </c>
      <c r="U24" s="291">
        <f t="shared" ca="1" si="8"/>
        <v>0.89429999999999998</v>
      </c>
      <c r="V24" s="291">
        <f t="shared" ca="1" si="8"/>
        <v>1.4E-3</v>
      </c>
      <c r="W24" s="291">
        <f t="shared" ca="1" si="8"/>
        <v>-5.0000000000000001E-3</v>
      </c>
      <c r="X24" s="291">
        <f t="shared" ca="1" si="8"/>
        <v>-5.0000000000000001E-3</v>
      </c>
      <c r="Y24" s="289">
        <f t="shared" ca="1" si="8"/>
        <v>23655</v>
      </c>
      <c r="Z24" s="289">
        <f t="shared" ca="1" si="8"/>
        <v>0</v>
      </c>
      <c r="AA24" s="292">
        <f t="shared" ca="1" si="8"/>
        <v>0.21180555555555555</v>
      </c>
      <c r="AB24" s="293">
        <f t="shared" ca="1" si="8"/>
        <v>42705</v>
      </c>
      <c r="AC24" s="21" t="str">
        <f t="shared" ca="1" si="8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8"/>
        <v>150291</v>
      </c>
      <c r="F25" s="387" t="str">
        <f t="shared" ca="1" si="8"/>
        <v>银行A份</v>
      </c>
      <c r="G25" s="386">
        <f t="shared" ca="1" si="8"/>
        <v>1.0780000000000001</v>
      </c>
      <c r="H25" s="388">
        <f t="shared" ca="1" si="8"/>
        <v>8.3999999999999995E-3</v>
      </c>
      <c r="I25" s="387">
        <f t="shared" ca="1" si="8"/>
        <v>537.61</v>
      </c>
      <c r="J25" s="386">
        <f t="shared" ca="1" si="8"/>
        <v>1.0349999999999999</v>
      </c>
      <c r="K25" s="389">
        <f t="shared" ca="1" si="8"/>
        <v>-4.1500000000000002E-2</v>
      </c>
      <c r="L25" s="389">
        <f t="shared" ca="1" si="8"/>
        <v>0.04</v>
      </c>
      <c r="M25" s="387">
        <f t="shared" ca="1" si="8"/>
        <v>5.5</v>
      </c>
      <c r="N25" s="387">
        <f t="shared" ca="1" si="8"/>
        <v>5.5</v>
      </c>
      <c r="O25" s="389">
        <f t="shared" ca="1" si="8"/>
        <v>5.2729999999999999E-2</v>
      </c>
      <c r="P25" s="387" t="str">
        <f t="shared" ca="1" si="8"/>
        <v>永续</v>
      </c>
      <c r="Q25" s="386" t="str">
        <f t="shared" ca="1" si="8"/>
        <v>中证银行</v>
      </c>
      <c r="R25" s="388">
        <f t="shared" ca="1" si="8"/>
        <v>8.0999999999999996E-3</v>
      </c>
      <c r="S25" s="390">
        <f t="shared" ca="1" si="8"/>
        <v>0.20300000000000001</v>
      </c>
      <c r="T25" s="389">
        <f t="shared" ca="1" si="8"/>
        <v>-3.61E-2</v>
      </c>
      <c r="U25" s="389">
        <f t="shared" ca="1" si="8"/>
        <v>0.86070000000000002</v>
      </c>
      <c r="V25" s="389">
        <f t="shared" ca="1" si="8"/>
        <v>5.4000000000000003E-3</v>
      </c>
      <c r="W25" s="389">
        <f t="shared" ca="1" si="8"/>
        <v>5.5999999999999999E-3</v>
      </c>
      <c r="X25" s="389">
        <f t="shared" ca="1" si="8"/>
        <v>5.0000000000000001E-3</v>
      </c>
      <c r="Y25" s="387">
        <f t="shared" ca="1" si="8"/>
        <v>19284</v>
      </c>
      <c r="Z25" s="387">
        <f t="shared" ca="1" si="8"/>
        <v>4</v>
      </c>
      <c r="AA25" s="391">
        <f t="shared" ca="1" si="8"/>
        <v>0.21180555555555555</v>
      </c>
      <c r="AB25" s="392">
        <f t="shared" ca="1" si="8"/>
        <v>42719</v>
      </c>
      <c r="AC25" s="393" t="str">
        <f t="shared" ca="1" si="8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9">VLOOKUP($B28,INDIRECT($B$2 &amp; "!$A$3:$Y$207"),COLUMN()-4,0)</f>
        <v>国防A</v>
      </c>
      <c r="G28" s="14">
        <f t="shared" ca="1" si="9"/>
        <v>1.024</v>
      </c>
      <c r="H28" s="290">
        <f t="shared" ca="1" si="9"/>
        <v>3.8999999999999998E-3</v>
      </c>
      <c r="I28" s="289">
        <f t="shared" ca="1" si="9"/>
        <v>16051.53</v>
      </c>
      <c r="J28" s="14">
        <f t="shared" ca="1" si="9"/>
        <v>1.032</v>
      </c>
      <c r="K28" s="291">
        <f t="shared" ca="1" si="9"/>
        <v>7.7999999999999996E-3</v>
      </c>
      <c r="L28" s="291">
        <f t="shared" ca="1" si="9"/>
        <v>0.03</v>
      </c>
      <c r="M28" s="289">
        <f t="shared" ca="1" si="9"/>
        <v>4.5</v>
      </c>
      <c r="N28" s="289">
        <f t="shared" ca="1" si="9"/>
        <v>4.5</v>
      </c>
      <c r="O28" s="291">
        <f t="shared" ca="1" si="9"/>
        <v>4.5359999999999998E-2</v>
      </c>
      <c r="P28" s="289" t="str">
        <f t="shared" ca="1" si="9"/>
        <v>永续</v>
      </c>
      <c r="Q28" s="14" t="str">
        <f t="shared" ca="1" si="9"/>
        <v>中证国防</v>
      </c>
      <c r="R28" s="290">
        <f t="shared" ca="1" si="9"/>
        <v>-1.0699999999999999E-2</v>
      </c>
      <c r="S28" s="18">
        <f t="shared" ca="1" si="9"/>
        <v>0.16220000000000001</v>
      </c>
      <c r="T28" s="291">
        <f t="shared" ca="1" si="9"/>
        <v>1.8E-3</v>
      </c>
      <c r="U28" s="291">
        <f t="shared" ca="1" si="9"/>
        <v>0.96040000000000003</v>
      </c>
      <c r="V28" s="291">
        <f t="shared" ca="1" si="9"/>
        <v>2.3999999999999998E-3</v>
      </c>
      <c r="W28" s="291">
        <f t="shared" ca="1" si="9"/>
        <v>-6.9999999999999999E-4</v>
      </c>
      <c r="X28" s="291">
        <f t="shared" ca="1" si="9"/>
        <v>6.9999999999999999E-4</v>
      </c>
      <c r="Y28" s="289">
        <f t="shared" ca="1" si="9"/>
        <v>439057</v>
      </c>
      <c r="Z28" s="289">
        <f t="shared" ca="1" si="9"/>
        <v>2054</v>
      </c>
      <c r="AA28" s="292">
        <f t="shared" ca="1" si="9"/>
        <v>0.21180555555555555</v>
      </c>
      <c r="AB28" s="293">
        <f t="shared" ca="1" si="9"/>
        <v>42705</v>
      </c>
      <c r="AC28" s="21" t="str">
        <f t="shared" ca="1" si="9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10">VLOOKUP($B29,INDIRECT($B$2 &amp; "!$A$3:$Y$207"),COLUMN()-4,0)</f>
        <v>150259</v>
      </c>
      <c r="F29" s="377" t="str">
        <f t="shared" ca="1" si="10"/>
        <v>重组A</v>
      </c>
      <c r="G29" s="197">
        <f t="shared" ca="1" si="10"/>
        <v>0.999</v>
      </c>
      <c r="H29" s="378">
        <f t="shared" ca="1" si="10"/>
        <v>3.0000000000000001E-3</v>
      </c>
      <c r="I29" s="377">
        <f t="shared" ca="1" si="10"/>
        <v>208.1</v>
      </c>
      <c r="J29" s="197">
        <f t="shared" ca="1" si="10"/>
        <v>1.0078</v>
      </c>
      <c r="K29" s="379">
        <f t="shared" ca="1" si="10"/>
        <v>8.6999999999999994E-3</v>
      </c>
      <c r="L29" s="379">
        <f t="shared" ca="1" si="10"/>
        <v>0.03</v>
      </c>
      <c r="M29" s="377">
        <f t="shared" ca="1" si="10"/>
        <v>4.5</v>
      </c>
      <c r="N29" s="377">
        <f t="shared" ca="1" si="10"/>
        <v>4.5</v>
      </c>
      <c r="O29" s="379">
        <f t="shared" ca="1" si="10"/>
        <v>4.5400000000000003E-2</v>
      </c>
      <c r="P29" s="377" t="str">
        <f t="shared" ca="1" si="10"/>
        <v>永续</v>
      </c>
      <c r="Q29" s="197" t="str">
        <f t="shared" ca="1" si="10"/>
        <v>CSWD并购</v>
      </c>
      <c r="R29" s="378">
        <f t="shared" ca="1" si="10"/>
        <v>-3.7000000000000002E-3</v>
      </c>
      <c r="S29" s="202">
        <f t="shared" ca="1" si="10"/>
        <v>0.318</v>
      </c>
      <c r="T29" s="379">
        <f t="shared" ca="1" si="10"/>
        <v>3.0000000000000001E-3</v>
      </c>
      <c r="U29" s="379">
        <f t="shared" ca="1" si="10"/>
        <v>0.62660000000000005</v>
      </c>
      <c r="V29" s="379">
        <f t="shared" ca="1" si="10"/>
        <v>3.0999999999999999E-3</v>
      </c>
      <c r="W29" s="379">
        <f t="shared" ca="1" si="10"/>
        <v>1.1999999999999999E-3</v>
      </c>
      <c r="X29" s="379">
        <f t="shared" ca="1" si="10"/>
        <v>1E-4</v>
      </c>
      <c r="Y29" s="377">
        <f t="shared" ca="1" si="10"/>
        <v>10089</v>
      </c>
      <c r="Z29" s="377">
        <f t="shared" ca="1" si="10"/>
        <v>0</v>
      </c>
      <c r="AA29" s="380">
        <f t="shared" ca="1" si="10"/>
        <v>0.21180555555555555</v>
      </c>
      <c r="AB29" s="381">
        <f t="shared" ca="1" si="10"/>
        <v>42888</v>
      </c>
      <c r="AC29" s="205" t="str">
        <f t="shared" ca="1" si="10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10"/>
        <v>150237</v>
      </c>
      <c r="F30" s="289" t="str">
        <f t="shared" ca="1" si="10"/>
        <v>环保A级</v>
      </c>
      <c r="G30" s="14">
        <f t="shared" ca="1" si="10"/>
        <v>1.0329999999999999</v>
      </c>
      <c r="H30" s="290">
        <f t="shared" ca="1" si="10"/>
        <v>1.9E-3</v>
      </c>
      <c r="I30" s="289">
        <f t="shared" ca="1" si="10"/>
        <v>12.83</v>
      </c>
      <c r="J30" s="14">
        <f t="shared" ca="1" si="10"/>
        <v>1.042</v>
      </c>
      <c r="K30" s="291">
        <f t="shared" ca="1" si="10"/>
        <v>8.6E-3</v>
      </c>
      <c r="L30" s="291">
        <f t="shared" ca="1" si="10"/>
        <v>0.03</v>
      </c>
      <c r="M30" s="289">
        <f t="shared" ca="1" si="10"/>
        <v>4.75</v>
      </c>
      <c r="N30" s="289">
        <f t="shared" ca="1" si="10"/>
        <v>4.5</v>
      </c>
      <c r="O30" s="291">
        <f t="shared" ca="1" si="10"/>
        <v>4.5440000000000001E-2</v>
      </c>
      <c r="P30" s="289" t="str">
        <f t="shared" ca="1" si="10"/>
        <v>永续</v>
      </c>
      <c r="Q30" s="14" t="str">
        <f t="shared" ca="1" si="10"/>
        <v>中证环保</v>
      </c>
      <c r="R30" s="290">
        <f t="shared" ca="1" si="10"/>
        <v>-4.5999999999999999E-3</v>
      </c>
      <c r="S30" s="18">
        <f t="shared" ca="1" si="10"/>
        <v>0.38440000000000002</v>
      </c>
      <c r="T30" s="291">
        <f t="shared" ca="1" si="10"/>
        <v>2.7000000000000001E-3</v>
      </c>
      <c r="U30" s="291">
        <f t="shared" ca="1" si="10"/>
        <v>0.4294</v>
      </c>
      <c r="V30" s="291">
        <f t="shared" ca="1" si="10"/>
        <v>2E-3</v>
      </c>
      <c r="W30" s="291">
        <f t="shared" ca="1" si="10"/>
        <v>-8.9999999999999993E-3</v>
      </c>
      <c r="X30" s="291">
        <f t="shared" ca="1" si="10"/>
        <v>-6.1999999999999998E-3</v>
      </c>
      <c r="Y30" s="289">
        <f t="shared" ca="1" si="10"/>
        <v>716</v>
      </c>
      <c r="Z30" s="289">
        <f t="shared" ca="1" si="10"/>
        <v>-1</v>
      </c>
      <c r="AA30" s="292">
        <f t="shared" ca="1" si="10"/>
        <v>0.21180555555555555</v>
      </c>
      <c r="AB30" s="293">
        <f t="shared" ca="1" si="10"/>
        <v>42675</v>
      </c>
      <c r="AC30" s="21" t="str">
        <f t="shared" ca="1" si="10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10"/>
        <v>150049</v>
      </c>
      <c r="F31" s="283" t="str">
        <f t="shared" ca="1" si="10"/>
        <v>消费收益</v>
      </c>
      <c r="G31" s="7">
        <f t="shared" ca="1" si="10"/>
        <v>1.02</v>
      </c>
      <c r="H31" s="286">
        <f t="shared" ca="1" si="10"/>
        <v>3.8999999999999998E-3</v>
      </c>
      <c r="I31" s="283">
        <f t="shared" ca="1" si="10"/>
        <v>56.51</v>
      </c>
      <c r="J31" s="7">
        <f t="shared" ca="1" si="10"/>
        <v>1.018</v>
      </c>
      <c r="K31" s="285">
        <f t="shared" ca="1" si="10"/>
        <v>-2E-3</v>
      </c>
      <c r="L31" s="285">
        <f t="shared" ca="1" si="10"/>
        <v>3.2000000000000001E-2</v>
      </c>
      <c r="M31" s="283">
        <f t="shared" ca="1" si="10"/>
        <v>4.7</v>
      </c>
      <c r="N31" s="283">
        <f t="shared" ca="1" si="10"/>
        <v>4.7</v>
      </c>
      <c r="O31" s="285">
        <f t="shared" ca="1" si="10"/>
        <v>4.691E-2</v>
      </c>
      <c r="P31" s="283" t="str">
        <f t="shared" ca="1" si="10"/>
        <v>永续</v>
      </c>
      <c r="Q31" s="7" t="str">
        <f t="shared" ca="1" si="10"/>
        <v>主动基金</v>
      </c>
      <c r="R31" s="284">
        <f t="shared" ca="1" si="10"/>
        <v>0</v>
      </c>
      <c r="S31" s="23">
        <f t="shared" ca="1" si="10"/>
        <v>0.50490000000000002</v>
      </c>
      <c r="T31" s="285">
        <f t="shared" ca="1" si="10"/>
        <v>-5.5999999999999999E-3</v>
      </c>
      <c r="U31" s="283" t="str">
        <f t="shared" ca="1" si="10"/>
        <v>-</v>
      </c>
      <c r="V31" s="285">
        <f t="shared" ca="1" si="10"/>
        <v>0</v>
      </c>
      <c r="W31" s="285">
        <f t="shared" ca="1" si="10"/>
        <v>-1.0200000000000001E-2</v>
      </c>
      <c r="X31" s="285">
        <f t="shared" ca="1" si="10"/>
        <v>0</v>
      </c>
      <c r="Y31" s="283">
        <f t="shared" ca="1" si="10"/>
        <v>1928</v>
      </c>
      <c r="Z31" s="283">
        <f t="shared" ca="1" si="10"/>
        <v>-2</v>
      </c>
      <c r="AA31" s="287">
        <f t="shared" ca="1" si="10"/>
        <v>0.21180555555555555</v>
      </c>
      <c r="AB31" s="288">
        <f t="shared" ca="1" si="10"/>
        <v>42807</v>
      </c>
      <c r="AC31" s="13" t="str">
        <f t="shared" ca="1" si="10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10"/>
        <v>150335</v>
      </c>
      <c r="F32" s="377" t="str">
        <f t="shared" ca="1" si="10"/>
        <v>军工股A</v>
      </c>
      <c r="G32" s="197">
        <f t="shared" ca="1" si="10"/>
        <v>1.073</v>
      </c>
      <c r="H32" s="378">
        <f t="shared" ca="1" si="10"/>
        <v>5.5999999999999999E-3</v>
      </c>
      <c r="I32" s="377">
        <f t="shared" ca="1" si="10"/>
        <v>732.11</v>
      </c>
      <c r="J32" s="197">
        <f t="shared" ca="1" si="10"/>
        <v>1.0349999999999999</v>
      </c>
      <c r="K32" s="379">
        <f t="shared" ca="1" si="10"/>
        <v>-3.6700000000000003E-2</v>
      </c>
      <c r="L32" s="379">
        <f t="shared" ca="1" si="10"/>
        <v>0.04</v>
      </c>
      <c r="M32" s="377">
        <f t="shared" ca="1" si="10"/>
        <v>5.5</v>
      </c>
      <c r="N32" s="377">
        <f t="shared" ca="1" si="10"/>
        <v>5.5</v>
      </c>
      <c r="O32" s="379">
        <f t="shared" ca="1" si="10"/>
        <v>5.2990000000000002E-2</v>
      </c>
      <c r="P32" s="377" t="str">
        <f t="shared" ca="1" si="10"/>
        <v>永续</v>
      </c>
      <c r="Q32" s="197" t="str">
        <f t="shared" ca="1" si="10"/>
        <v>中证军工</v>
      </c>
      <c r="R32" s="378">
        <f t="shared" ca="1" si="10"/>
        <v>-9.4000000000000004E-3</v>
      </c>
      <c r="S32" s="202">
        <f t="shared" ca="1" si="10"/>
        <v>0.22639999999999999</v>
      </c>
      <c r="T32" s="379">
        <f t="shared" ca="1" si="10"/>
        <v>-3.1600000000000003E-2</v>
      </c>
      <c r="U32" s="379">
        <f t="shared" ca="1" si="10"/>
        <v>0.80610000000000004</v>
      </c>
      <c r="V32" s="379">
        <f t="shared" ca="1" si="10"/>
        <v>0</v>
      </c>
      <c r="W32" s="379">
        <f t="shared" ca="1" si="10"/>
        <v>-6.0000000000000001E-3</v>
      </c>
      <c r="X32" s="379">
        <f t="shared" ca="1" si="10"/>
        <v>-4.7999999999999996E-3</v>
      </c>
      <c r="Y32" s="377">
        <f t="shared" ca="1" si="10"/>
        <v>15835</v>
      </c>
      <c r="Z32" s="377">
        <f t="shared" ca="1" si="10"/>
        <v>-333</v>
      </c>
      <c r="AA32" s="380">
        <f t="shared" ca="1" si="10"/>
        <v>0.21180555555555555</v>
      </c>
      <c r="AB32" s="381">
        <f t="shared" ca="1" si="10"/>
        <v>42719</v>
      </c>
      <c r="AC32" s="205" t="str">
        <f t="shared" ca="1" si="10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10"/>
        <v>502041</v>
      </c>
      <c r="F33" s="309" t="str">
        <f t="shared" ca="1" si="10"/>
        <v>上50A</v>
      </c>
      <c r="G33" s="51">
        <f t="shared" ca="1" si="10"/>
        <v>1.0569999999999999</v>
      </c>
      <c r="H33" s="310">
        <f t="shared" ca="1" si="10"/>
        <v>8.9999999999999998E-4</v>
      </c>
      <c r="I33" s="309">
        <f t="shared" ca="1" si="10"/>
        <v>47.69</v>
      </c>
      <c r="J33" s="51">
        <f t="shared" ca="1" si="10"/>
        <v>1.054</v>
      </c>
      <c r="K33" s="311">
        <f t="shared" ca="1" si="10"/>
        <v>-2.8E-3</v>
      </c>
      <c r="L33" s="311">
        <f t="shared" ca="1" si="10"/>
        <v>3.5000000000000003E-2</v>
      </c>
      <c r="M33" s="309">
        <f t="shared" ca="1" si="10"/>
        <v>5.5</v>
      </c>
      <c r="N33" s="309">
        <f t="shared" ca="1" si="10"/>
        <v>5</v>
      </c>
      <c r="O33" s="311">
        <f t="shared" ca="1" si="10"/>
        <v>4.9930000000000002E-2</v>
      </c>
      <c r="P33" s="309" t="str">
        <f t="shared" ca="1" si="10"/>
        <v>永续</v>
      </c>
      <c r="Q33" s="51" t="str">
        <f t="shared" ca="1" si="10"/>
        <v>上证50</v>
      </c>
      <c r="R33" s="310">
        <f t="shared" ca="1" si="10"/>
        <v>2.3E-3</v>
      </c>
      <c r="S33" s="56">
        <f t="shared" ca="1" si="10"/>
        <v>0.26819999999999999</v>
      </c>
      <c r="T33" s="311">
        <f t="shared" ca="1" si="10"/>
        <v>-6.6E-3</v>
      </c>
      <c r="U33" s="311">
        <f t="shared" ca="1" si="10"/>
        <v>0.68359999999999999</v>
      </c>
      <c r="V33" s="311">
        <f t="shared" ca="1" si="10"/>
        <v>-3.3E-3</v>
      </c>
      <c r="W33" s="311">
        <f t="shared" ca="1" si="10"/>
        <v>-1.1000000000000001E-3</v>
      </c>
      <c r="X33" s="311">
        <f t="shared" ca="1" si="10"/>
        <v>-2.8E-3</v>
      </c>
      <c r="Y33" s="309">
        <f t="shared" ca="1" si="10"/>
        <v>1126</v>
      </c>
      <c r="Z33" s="309">
        <f t="shared" ca="1" si="10"/>
        <v>0</v>
      </c>
      <c r="AA33" s="312">
        <f t="shared" ca="1" si="10"/>
        <v>0.21180555555555555</v>
      </c>
      <c r="AB33" s="313">
        <f t="shared" ca="1" si="10"/>
        <v>42704</v>
      </c>
      <c r="AC33" s="59" t="str">
        <f t="shared" ca="1" si="10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708" t="s">
        <v>0</v>
      </c>
      <c r="B1" s="708" t="s">
        <v>1</v>
      </c>
      <c r="C1" s="708" t="s">
        <v>2</v>
      </c>
      <c r="D1" s="708" t="s">
        <v>3</v>
      </c>
      <c r="E1" s="406" t="s">
        <v>4</v>
      </c>
      <c r="F1" s="708" t="s">
        <v>6</v>
      </c>
      <c r="G1" s="708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708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708" t="s">
        <v>31</v>
      </c>
      <c r="X1" s="708" t="s">
        <v>32</v>
      </c>
      <c r="Y1" s="710" t="s">
        <v>33</v>
      </c>
    </row>
    <row r="2" spans="1:25" ht="14.25" thickBot="1" x14ac:dyDescent="0.2">
      <c r="A2" s="709"/>
      <c r="B2" s="709"/>
      <c r="C2" s="709"/>
      <c r="D2" s="709"/>
      <c r="E2" s="407" t="s">
        <v>5</v>
      </c>
      <c r="F2" s="709"/>
      <c r="G2" s="709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709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709"/>
      <c r="X2" s="709"/>
      <c r="Y2" s="711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674" t="s">
        <v>405</v>
      </c>
      <c r="B16" s="674" t="s">
        <v>399</v>
      </c>
      <c r="C16" s="674" t="s">
        <v>401</v>
      </c>
      <c r="D16" s="674" t="s">
        <v>403</v>
      </c>
      <c r="E16" s="674" t="s">
        <v>309</v>
      </c>
      <c r="F16" s="674" t="s">
        <v>310</v>
      </c>
      <c r="G16" s="674" t="s">
        <v>311</v>
      </c>
      <c r="H16" s="674" t="s">
        <v>297</v>
      </c>
      <c r="I16" s="370" t="s">
        <v>313</v>
      </c>
      <c r="J16" s="674" t="s">
        <v>315</v>
      </c>
      <c r="K16" s="674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674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658" t="s">
        <v>340</v>
      </c>
      <c r="AB16" s="674" t="s">
        <v>341</v>
      </c>
      <c r="AC16" s="675" t="s">
        <v>342</v>
      </c>
    </row>
    <row r="17" spans="1:29" ht="14.25" thickBot="1" x14ac:dyDescent="0.2">
      <c r="A17" s="659"/>
      <c r="B17" s="659" t="s">
        <v>399</v>
      </c>
      <c r="C17" s="659" t="s">
        <v>401</v>
      </c>
      <c r="D17" s="659" t="s">
        <v>403</v>
      </c>
      <c r="E17" s="659"/>
      <c r="F17" s="659"/>
      <c r="G17" s="659"/>
      <c r="H17" s="659"/>
      <c r="I17" s="369" t="s">
        <v>314</v>
      </c>
      <c r="J17" s="659"/>
      <c r="K17" s="659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659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659"/>
      <c r="AB17" s="659"/>
      <c r="AC17" s="661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t="shared" ref="E21:E24" ca="1" si="8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t="shared" ca="1" si="8"/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t="shared" ca="1" si="8"/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t="shared" ca="1" si="8"/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9">VLOOKUP($B27,INDIRECT($B$2 &amp; "!$A$3:$Y$207"),COLUMN()-4,0)</f>
        <v>150291</v>
      </c>
      <c r="F27" s="387" t="str">
        <f t="shared" ca="1" si="9"/>
        <v>银行A份</v>
      </c>
      <c r="G27" s="386">
        <f t="shared" ca="1" si="9"/>
        <v>1.0760000000000001</v>
      </c>
      <c r="H27" s="388">
        <f t="shared" ca="1" si="9"/>
        <v>-1.9E-3</v>
      </c>
      <c r="I27" s="387">
        <f t="shared" ca="1" si="9"/>
        <v>260.57</v>
      </c>
      <c r="J27" s="386">
        <f t="shared" ca="1" si="9"/>
        <v>1.0349999999999999</v>
      </c>
      <c r="K27" s="389">
        <f t="shared" ca="1" si="9"/>
        <v>-3.9600000000000003E-2</v>
      </c>
      <c r="L27" s="389">
        <f t="shared" ca="1" si="9"/>
        <v>0.04</v>
      </c>
      <c r="M27" s="387">
        <f t="shared" ca="1" si="9"/>
        <v>5.5</v>
      </c>
      <c r="N27" s="387">
        <f t="shared" ca="1" si="9"/>
        <v>5.5</v>
      </c>
      <c r="O27" s="389">
        <f t="shared" ca="1" si="9"/>
        <v>5.2830000000000002E-2</v>
      </c>
      <c r="P27" s="387" t="str">
        <f t="shared" ca="1" si="9"/>
        <v>永续</v>
      </c>
      <c r="Q27" s="386" t="str">
        <f t="shared" ca="1" si="9"/>
        <v>中证银行</v>
      </c>
      <c r="R27" s="388">
        <f t="shared" ca="1" si="9"/>
        <v>5.0000000000000001E-4</v>
      </c>
      <c r="S27" s="390">
        <f t="shared" ca="1" si="9"/>
        <v>0.20319999999999999</v>
      </c>
      <c r="T27" s="389">
        <f t="shared" ca="1" si="9"/>
        <v>-3.39E-2</v>
      </c>
      <c r="U27" s="389">
        <f t="shared" ca="1" si="9"/>
        <v>0.86019999999999996</v>
      </c>
      <c r="V27" s="389">
        <f t="shared" ca="1" si="9"/>
        <v>3.8999999999999998E-3</v>
      </c>
      <c r="W27" s="389">
        <f t="shared" ca="1" si="9"/>
        <v>5.5999999999999999E-3</v>
      </c>
      <c r="X27" s="389">
        <f t="shared" ca="1" si="9"/>
        <v>5.5999999999999999E-3</v>
      </c>
      <c r="Y27" s="387">
        <f t="shared" ca="1" si="9"/>
        <v>19328</v>
      </c>
      <c r="Z27" s="387">
        <f t="shared" ca="1" si="9"/>
        <v>44</v>
      </c>
      <c r="AA27" s="391">
        <f t="shared" ca="1" si="9"/>
        <v>0.21180555555555555</v>
      </c>
      <c r="AB27" s="392">
        <f t="shared" ca="1" si="9"/>
        <v>42719</v>
      </c>
      <c r="AC27" s="393" t="str">
        <f t="shared" ca="1" si="9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10">VLOOKUP($B30,INDIRECT($B$2 &amp; "!$A$3:$Y$207"),COLUMN()-4,0)</f>
        <v>国防A</v>
      </c>
      <c r="G30" s="14">
        <f t="shared" ca="1" si="10"/>
        <v>1.0269999999999999</v>
      </c>
      <c r="H30" s="290">
        <f t="shared" ca="1" si="10"/>
        <v>2.8999999999999998E-3</v>
      </c>
      <c r="I30" s="289">
        <f t="shared" ca="1" si="10"/>
        <v>10866.41</v>
      </c>
      <c r="J30" s="14">
        <f t="shared" ca="1" si="10"/>
        <v>1.032</v>
      </c>
      <c r="K30" s="291">
        <f t="shared" ca="1" si="10"/>
        <v>4.7999999999999996E-3</v>
      </c>
      <c r="L30" s="291">
        <f t="shared" ca="1" si="10"/>
        <v>0.03</v>
      </c>
      <c r="M30" s="289">
        <f t="shared" ca="1" si="10"/>
        <v>4.5</v>
      </c>
      <c r="N30" s="289">
        <f t="shared" ca="1" si="10"/>
        <v>4.5</v>
      </c>
      <c r="O30" s="291">
        <f t="shared" ca="1" si="10"/>
        <v>4.5229999999999999E-2</v>
      </c>
      <c r="P30" s="289" t="str">
        <f t="shared" ca="1" si="10"/>
        <v>永续</v>
      </c>
      <c r="Q30" s="14" t="str">
        <f t="shared" ca="1" si="10"/>
        <v>中证国防</v>
      </c>
      <c r="R30" s="290">
        <f t="shared" ca="1" si="10"/>
        <v>4.4600000000000001E-2</v>
      </c>
      <c r="S30" s="18">
        <f t="shared" ca="1" si="10"/>
        <v>0.19620000000000001</v>
      </c>
      <c r="T30" s="291">
        <f t="shared" ca="1" si="10"/>
        <v>-2.0000000000000001E-4</v>
      </c>
      <c r="U30" s="291">
        <f t="shared" ca="1" si="10"/>
        <v>0.88109999999999999</v>
      </c>
      <c r="V30" s="291">
        <f t="shared" ca="1" si="10"/>
        <v>-4.3E-3</v>
      </c>
      <c r="W30" s="291">
        <f t="shared" ca="1" si="10"/>
        <v>2.5999999999999999E-3</v>
      </c>
      <c r="X30" s="291">
        <f t="shared" ca="1" si="10"/>
        <v>-6.9999999999999999E-4</v>
      </c>
      <c r="Y30" s="289">
        <f t="shared" ca="1" si="10"/>
        <v>439272</v>
      </c>
      <c r="Z30" s="289">
        <f t="shared" ca="1" si="10"/>
        <v>215</v>
      </c>
      <c r="AA30" s="292">
        <f t="shared" ca="1" si="10"/>
        <v>0.21180555555555555</v>
      </c>
      <c r="AB30" s="293">
        <f t="shared" ca="1" si="10"/>
        <v>42705</v>
      </c>
      <c r="AC30" s="21" t="str">
        <f t="shared" ca="1" si="10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1">VLOOKUP($B31,INDIRECT($B$2 &amp; "!$A$3:$Y$207"),COLUMN()-4,0)</f>
        <v>150287</v>
      </c>
      <c r="F31" s="377" t="str">
        <f t="shared" ca="1" si="11"/>
        <v>钢铁A</v>
      </c>
      <c r="G31" s="197">
        <f t="shared" ca="1" si="11"/>
        <v>1.07</v>
      </c>
      <c r="H31" s="378">
        <f t="shared" ca="1" si="11"/>
        <v>-3.7000000000000002E-3</v>
      </c>
      <c r="I31" s="377">
        <f t="shared" ca="1" si="11"/>
        <v>5803.4</v>
      </c>
      <c r="J31" s="197">
        <f t="shared" ca="1" si="11"/>
        <v>1.0349999999999999</v>
      </c>
      <c r="K31" s="379">
        <f t="shared" ca="1" si="11"/>
        <v>-3.3799999999999997E-2</v>
      </c>
      <c r="L31" s="379">
        <f t="shared" ca="1" si="11"/>
        <v>0.04</v>
      </c>
      <c r="M31" s="377">
        <f t="shared" ca="1" si="11"/>
        <v>5.5</v>
      </c>
      <c r="N31" s="377">
        <f t="shared" ca="1" si="11"/>
        <v>5.5</v>
      </c>
      <c r="O31" s="379">
        <f t="shared" ca="1" si="11"/>
        <v>5.314E-2</v>
      </c>
      <c r="P31" s="377" t="str">
        <f t="shared" ca="1" si="11"/>
        <v>永续</v>
      </c>
      <c r="Q31" s="197" t="str">
        <f t="shared" ca="1" si="11"/>
        <v>国证钢铁</v>
      </c>
      <c r="R31" s="378">
        <f t="shared" ca="1" si="11"/>
        <v>1.6299999999999999E-2</v>
      </c>
      <c r="S31" s="202">
        <f t="shared" ca="1" si="11"/>
        <v>0.1888</v>
      </c>
      <c r="T31" s="379">
        <f t="shared" ca="1" si="11"/>
        <v>-2.8400000000000002E-2</v>
      </c>
      <c r="U31" s="379">
        <f t="shared" ca="1" si="11"/>
        <v>0.89380000000000004</v>
      </c>
      <c r="V31" s="379">
        <f t="shared" ca="1" si="11"/>
        <v>4.8999999999999998E-3</v>
      </c>
      <c r="W31" s="379">
        <f t="shared" ca="1" si="11"/>
        <v>8.9999999999999993E-3</v>
      </c>
      <c r="X31" s="379">
        <f t="shared" ca="1" si="11"/>
        <v>3.2000000000000002E-3</v>
      </c>
      <c r="Y31" s="377">
        <f t="shared" ca="1" si="11"/>
        <v>66493</v>
      </c>
      <c r="Z31" s="377">
        <f t="shared" ca="1" si="11"/>
        <v>1384</v>
      </c>
      <c r="AA31" s="380">
        <f t="shared" ca="1" si="11"/>
        <v>0.21180555555555555</v>
      </c>
      <c r="AB31" s="381">
        <f t="shared" ca="1" si="11"/>
        <v>42719</v>
      </c>
      <c r="AC31" s="205" t="str">
        <f t="shared" ca="1" si="11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1"/>
        <v>150233</v>
      </c>
      <c r="F32" s="289" t="str">
        <f t="shared" ca="1" si="11"/>
        <v>传媒业A</v>
      </c>
      <c r="G32" s="14">
        <f t="shared" ca="1" si="11"/>
        <v>1.0029999999999999</v>
      </c>
      <c r="H32" s="290">
        <f t="shared" ca="1" si="11"/>
        <v>1E-3</v>
      </c>
      <c r="I32" s="289">
        <f t="shared" ca="1" si="11"/>
        <v>147.75</v>
      </c>
      <c r="J32" s="14">
        <f t="shared" ca="1" si="11"/>
        <v>1.0083</v>
      </c>
      <c r="K32" s="291">
        <f t="shared" ca="1" si="11"/>
        <v>5.3E-3</v>
      </c>
      <c r="L32" s="291">
        <f t="shared" ca="1" si="11"/>
        <v>0.03</v>
      </c>
      <c r="M32" s="289">
        <f t="shared" ca="1" si="11"/>
        <v>4.5</v>
      </c>
      <c r="N32" s="289">
        <f t="shared" ca="1" si="11"/>
        <v>4.5</v>
      </c>
      <c r="O32" s="291">
        <f t="shared" ca="1" si="11"/>
        <v>4.5240000000000002E-2</v>
      </c>
      <c r="P32" s="289" t="str">
        <f t="shared" ca="1" si="11"/>
        <v>永续</v>
      </c>
      <c r="Q32" s="14" t="str">
        <f t="shared" ca="1" si="11"/>
        <v>CSSW传媒</v>
      </c>
      <c r="R32" s="290">
        <f t="shared" ca="1" si="11"/>
        <v>1.2999999999999999E-2</v>
      </c>
      <c r="S32" s="18">
        <f t="shared" ca="1" si="11"/>
        <v>0.27560000000000001</v>
      </c>
      <c r="T32" s="291">
        <f t="shared" ca="1" si="11"/>
        <v>0</v>
      </c>
      <c r="U32" s="291">
        <f t="shared" ca="1" si="11"/>
        <v>0.72709999999999997</v>
      </c>
      <c r="V32" s="291">
        <f t="shared" ca="1" si="11"/>
        <v>-4.5999999999999999E-3</v>
      </c>
      <c r="W32" s="291">
        <f t="shared" ca="1" si="11"/>
        <v>-2.8E-3</v>
      </c>
      <c r="X32" s="291">
        <f t="shared" ca="1" si="11"/>
        <v>-8.0000000000000004E-4</v>
      </c>
      <c r="Y32" s="289">
        <f t="shared" ca="1" si="11"/>
        <v>2837</v>
      </c>
      <c r="Z32" s="289">
        <f t="shared" ca="1" si="11"/>
        <v>0</v>
      </c>
      <c r="AA32" s="292">
        <f t="shared" ca="1" si="11"/>
        <v>0.21180555555555555</v>
      </c>
      <c r="AB32" s="293">
        <f t="shared" ca="1" si="11"/>
        <v>42884</v>
      </c>
      <c r="AC32" s="21" t="str">
        <f t="shared" ca="1" si="11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1"/>
        <v>150049</v>
      </c>
      <c r="F33" s="283" t="str">
        <f t="shared" ca="1" si="11"/>
        <v>消费收益</v>
      </c>
      <c r="G33" s="7">
        <f t="shared" ca="1" si="11"/>
        <v>1.02</v>
      </c>
      <c r="H33" s="286">
        <f t="shared" ca="1" si="11"/>
        <v>0</v>
      </c>
      <c r="I33" s="283">
        <f t="shared" ca="1" si="11"/>
        <v>29.29</v>
      </c>
      <c r="J33" s="7">
        <f t="shared" ca="1" si="11"/>
        <v>1.0189999999999999</v>
      </c>
      <c r="K33" s="285">
        <f t="shared" ca="1" si="11"/>
        <v>-1E-3</v>
      </c>
      <c r="L33" s="285">
        <f t="shared" ca="1" si="11"/>
        <v>3.2000000000000001E-2</v>
      </c>
      <c r="M33" s="283">
        <f t="shared" ca="1" si="11"/>
        <v>4.7</v>
      </c>
      <c r="N33" s="283">
        <f t="shared" ca="1" si="11"/>
        <v>4.7</v>
      </c>
      <c r="O33" s="285">
        <f t="shared" ca="1" si="11"/>
        <v>4.6949999999999999E-2</v>
      </c>
      <c r="P33" s="283" t="str">
        <f t="shared" ca="1" si="11"/>
        <v>永续</v>
      </c>
      <c r="Q33" s="7" t="str">
        <f t="shared" ca="1" si="11"/>
        <v>主动基金</v>
      </c>
      <c r="R33" s="284">
        <f t="shared" ca="1" si="11"/>
        <v>0</v>
      </c>
      <c r="S33" s="23">
        <f t="shared" ca="1" si="11"/>
        <v>0.50160000000000005</v>
      </c>
      <c r="T33" s="285">
        <f t="shared" ca="1" si="11"/>
        <v>-4.7999999999999996E-3</v>
      </c>
      <c r="U33" s="283" t="str">
        <f t="shared" ca="1" si="11"/>
        <v>-</v>
      </c>
      <c r="V33" s="285">
        <f t="shared" ca="1" si="11"/>
        <v>1.3100000000000001E-2</v>
      </c>
      <c r="W33" s="285">
        <f t="shared" ca="1" si="11"/>
        <v>5.7000000000000002E-3</v>
      </c>
      <c r="X33" s="285">
        <f t="shared" ca="1" si="11"/>
        <v>-1.0200000000000001E-2</v>
      </c>
      <c r="Y33" s="283">
        <f t="shared" ca="1" si="11"/>
        <v>1918</v>
      </c>
      <c r="Z33" s="283">
        <f t="shared" ca="1" si="11"/>
        <v>-10</v>
      </c>
      <c r="AA33" s="287">
        <f t="shared" ca="1" si="11"/>
        <v>0.21180555555555555</v>
      </c>
      <c r="AB33" s="288">
        <f t="shared" ca="1" si="11"/>
        <v>42807</v>
      </c>
      <c r="AC33" s="13" t="str">
        <f t="shared" ca="1" si="11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1"/>
        <v>150335</v>
      </c>
      <c r="F34" s="377" t="str">
        <f t="shared" ca="1" si="11"/>
        <v>军工股A</v>
      </c>
      <c r="G34" s="197">
        <f t="shared" ca="1" si="11"/>
        <v>1.075</v>
      </c>
      <c r="H34" s="378">
        <f t="shared" ca="1" si="11"/>
        <v>1.9E-3</v>
      </c>
      <c r="I34" s="377">
        <f t="shared" ca="1" si="11"/>
        <v>358.23</v>
      </c>
      <c r="J34" s="197">
        <f t="shared" ca="1" si="11"/>
        <v>1.0349999999999999</v>
      </c>
      <c r="K34" s="379">
        <f t="shared" ca="1" si="11"/>
        <v>-3.8600000000000002E-2</v>
      </c>
      <c r="L34" s="379">
        <f t="shared" ca="1" si="11"/>
        <v>0.04</v>
      </c>
      <c r="M34" s="377">
        <f t="shared" ca="1" si="11"/>
        <v>5.5</v>
      </c>
      <c r="N34" s="377">
        <f t="shared" ca="1" si="11"/>
        <v>5.5</v>
      </c>
      <c r="O34" s="379">
        <f t="shared" ca="1" si="11"/>
        <v>5.2880000000000003E-2</v>
      </c>
      <c r="P34" s="377" t="str">
        <f t="shared" ca="1" si="11"/>
        <v>永续</v>
      </c>
      <c r="Q34" s="197" t="str">
        <f t="shared" ca="1" si="11"/>
        <v>中证军工</v>
      </c>
      <c r="R34" s="378">
        <f t="shared" ca="1" si="11"/>
        <v>3.3300000000000003E-2</v>
      </c>
      <c r="S34" s="202">
        <f t="shared" ca="1" si="11"/>
        <v>0.24959999999999999</v>
      </c>
      <c r="T34" s="379">
        <f t="shared" ca="1" si="11"/>
        <v>-3.3000000000000002E-2</v>
      </c>
      <c r="U34" s="379">
        <f t="shared" ca="1" si="11"/>
        <v>0.75180000000000002</v>
      </c>
      <c r="V34" s="379">
        <f t="shared" ca="1" si="11"/>
        <v>5.0000000000000001E-3</v>
      </c>
      <c r="W34" s="379">
        <f t="shared" ca="1" si="11"/>
        <v>5.9999999999999995E-4</v>
      </c>
      <c r="X34" s="379">
        <f t="shared" ca="1" si="11"/>
        <v>-6.0000000000000001E-3</v>
      </c>
      <c r="Y34" s="377">
        <f t="shared" ca="1" si="11"/>
        <v>15891</v>
      </c>
      <c r="Z34" s="377">
        <f t="shared" ca="1" si="11"/>
        <v>56</v>
      </c>
      <c r="AA34" s="380">
        <f t="shared" ca="1" si="11"/>
        <v>0.21180555555555555</v>
      </c>
      <c r="AB34" s="381">
        <f t="shared" ca="1" si="11"/>
        <v>42719</v>
      </c>
      <c r="AC34" s="205" t="str">
        <f t="shared" ca="1" si="11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1"/>
        <v>502041</v>
      </c>
      <c r="F35" s="309" t="str">
        <f t="shared" ca="1" si="11"/>
        <v>上50A</v>
      </c>
      <c r="G35" s="51">
        <f t="shared" ca="1" si="11"/>
        <v>1.0609999999999999</v>
      </c>
      <c r="H35" s="310">
        <f t="shared" ca="1" si="11"/>
        <v>3.8E-3</v>
      </c>
      <c r="I35" s="309">
        <f t="shared" ca="1" si="11"/>
        <v>18.260000000000002</v>
      </c>
      <c r="J35" s="51">
        <f t="shared" ca="1" si="11"/>
        <v>1.054</v>
      </c>
      <c r="K35" s="311">
        <f t="shared" ca="1" si="11"/>
        <v>-6.6E-3</v>
      </c>
      <c r="L35" s="311">
        <f t="shared" ca="1" si="11"/>
        <v>3.5000000000000003E-2</v>
      </c>
      <c r="M35" s="309">
        <f t="shared" ca="1" si="11"/>
        <v>5.5</v>
      </c>
      <c r="N35" s="309">
        <f t="shared" ca="1" si="11"/>
        <v>5</v>
      </c>
      <c r="O35" s="311">
        <f t="shared" ca="1" si="11"/>
        <v>4.9730000000000003E-2</v>
      </c>
      <c r="P35" s="309" t="str">
        <f t="shared" ca="1" si="11"/>
        <v>永续</v>
      </c>
      <c r="Q35" s="51" t="str">
        <f t="shared" ca="1" si="11"/>
        <v>上证50</v>
      </c>
      <c r="R35" s="310">
        <f t="shared" ca="1" si="11"/>
        <v>5.1000000000000004E-3</v>
      </c>
      <c r="S35" s="56">
        <f t="shared" ca="1" si="11"/>
        <v>0.27179999999999999</v>
      </c>
      <c r="T35" s="311">
        <f t="shared" ca="1" si="11"/>
        <v>-1.04E-2</v>
      </c>
      <c r="U35" s="311">
        <f t="shared" ca="1" si="11"/>
        <v>0.6754</v>
      </c>
      <c r="V35" s="311">
        <f t="shared" ca="1" si="11"/>
        <v>-3.2000000000000002E-3</v>
      </c>
      <c r="W35" s="311">
        <f t="shared" ca="1" si="11"/>
        <v>-3.3999999999999998E-3</v>
      </c>
      <c r="X35" s="311">
        <f t="shared" ca="1" si="11"/>
        <v>-1.1000000000000001E-3</v>
      </c>
      <c r="Y35" s="309">
        <f t="shared" ca="1" si="11"/>
        <v>1124</v>
      </c>
      <c r="Z35" s="309">
        <f t="shared" ca="1" si="11"/>
        <v>-2</v>
      </c>
      <c r="AA35" s="312">
        <f t="shared" ca="1" si="11"/>
        <v>0.21180555555555555</v>
      </c>
      <c r="AB35" s="313">
        <f t="shared" ca="1" si="11"/>
        <v>42704</v>
      </c>
      <c r="AC35" s="59" t="str">
        <f t="shared" ca="1" si="11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2">VLOOKUP($B38,INDIRECT($B$2 &amp; "!$A$3:$Y$207"),COLUMN()-4,0)</f>
        <v>1.0409999999999999</v>
      </c>
      <c r="H38" s="290">
        <f t="shared" ca="1" si="12"/>
        <v>1E-3</v>
      </c>
      <c r="I38">
        <f t="shared" ca="1" si="12"/>
        <v>15.52</v>
      </c>
      <c r="J38">
        <f t="shared" ca="1" si="12"/>
        <v>1</v>
      </c>
      <c r="K38" s="291">
        <f t="shared" ca="1" si="12"/>
        <v>-4.1000000000000002E-2</v>
      </c>
      <c r="L38" t="str">
        <f t="shared" ca="1" si="12"/>
        <v>无约定</v>
      </c>
      <c r="M38">
        <f t="shared" ca="1" si="12"/>
        <v>0</v>
      </c>
      <c r="N38">
        <f t="shared" ca="1" si="12"/>
        <v>0</v>
      </c>
      <c r="O38" s="285">
        <f t="shared" ca="1" si="12"/>
        <v>-1.4789999999999999E-2</v>
      </c>
      <c r="P38">
        <f t="shared" ca="1" si="12"/>
        <v>2.7</v>
      </c>
      <c r="Q38" t="str">
        <f t="shared" ca="1" si="12"/>
        <v>主动基金</v>
      </c>
      <c r="R38" s="315">
        <f t="shared" ca="1" si="12"/>
        <v>9.1000000000000004E-3</v>
      </c>
      <c r="S38" s="315">
        <f t="shared" ca="1" si="12"/>
        <v>0.54249999999999998</v>
      </c>
      <c r="T38" t="str">
        <f t="shared" ca="1" si="12"/>
        <v>-</v>
      </c>
      <c r="U38" t="str">
        <f t="shared" ca="1" si="12"/>
        <v>-</v>
      </c>
      <c r="V38">
        <f t="shared" ca="1" si="12"/>
        <v>1.2999999999999999E-3</v>
      </c>
      <c r="W38">
        <f t="shared" ca="1" si="12"/>
        <v>1.6000000000000001E-3</v>
      </c>
      <c r="X38">
        <f t="shared" ca="1" si="12"/>
        <v>-8.9999999999999998E-4</v>
      </c>
      <c r="Y38">
        <f t="shared" ca="1" si="12"/>
        <v>3089</v>
      </c>
      <c r="Z38">
        <f t="shared" ca="1" si="12"/>
        <v>2</v>
      </c>
      <c r="AA38">
        <f t="shared" ca="1" si="12"/>
        <v>0.17083333333333331</v>
      </c>
      <c r="AB38">
        <f t="shared" ca="1" si="12"/>
        <v>43574</v>
      </c>
      <c r="AC38" t="str">
        <f t="shared" ca="1" si="12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t="shared" ref="E39:F40" ca="1" si="13">VLOOKUP($B39,INDIRECT($B$2 &amp; "!$A$3:$Y$207"),COLUMN()-4,0)</f>
        <v>150188</v>
      </c>
      <c r="F39" t="str">
        <f t="shared" ca="1" si="13"/>
        <v>转债优先</v>
      </c>
      <c r="G39">
        <f t="shared" ca="1" si="12"/>
        <v>1.0669999999999999</v>
      </c>
      <c r="H39" s="290">
        <f t="shared" ca="1" si="12"/>
        <v>0</v>
      </c>
      <c r="I39">
        <f t="shared" ca="1" si="12"/>
        <v>15.93</v>
      </c>
      <c r="J39">
        <f t="shared" ca="1" si="12"/>
        <v>1.0349999999999999</v>
      </c>
      <c r="K39" s="291">
        <f t="shared" ca="1" si="12"/>
        <v>-3.09E-2</v>
      </c>
      <c r="L39" t="str">
        <f t="shared" ca="1" si="12"/>
        <v>其它</v>
      </c>
      <c r="M39">
        <f t="shared" ca="1" si="12"/>
        <v>5.5</v>
      </c>
      <c r="N39">
        <f t="shared" ca="1" si="12"/>
        <v>5.5</v>
      </c>
      <c r="O39" s="285">
        <f t="shared" ca="1" si="12"/>
        <v>-3.15E-2</v>
      </c>
      <c r="P39">
        <f t="shared" ca="1" si="12"/>
        <v>0.35</v>
      </c>
      <c r="Q39" t="str">
        <f t="shared" ca="1" si="12"/>
        <v>标普转债</v>
      </c>
      <c r="R39" s="315">
        <f t="shared" ca="1" si="12"/>
        <v>2E-3</v>
      </c>
      <c r="S39" s="315">
        <f t="shared" ca="1" si="12"/>
        <v>0.1246</v>
      </c>
      <c r="T39">
        <f t="shared" ca="1" si="12"/>
        <v>-5.1700000000000003E-2</v>
      </c>
      <c r="U39">
        <f t="shared" ca="1" si="12"/>
        <v>0.4259</v>
      </c>
      <c r="V39">
        <f t="shared" ca="1" si="12"/>
        <v>-2.2000000000000001E-3</v>
      </c>
      <c r="W39">
        <f t="shared" ca="1" si="12"/>
        <v>-5.9999999999999995E-4</v>
      </c>
      <c r="X39">
        <f t="shared" ca="1" si="12"/>
        <v>-3.2000000000000002E-3</v>
      </c>
      <c r="Y39">
        <f t="shared" ca="1" si="12"/>
        <v>29537</v>
      </c>
      <c r="Z39">
        <f t="shared" ca="1" si="12"/>
        <v>-7</v>
      </c>
      <c r="AA39">
        <f t="shared" ca="1" si="12"/>
        <v>0.29375000000000001</v>
      </c>
      <c r="AB39">
        <f t="shared" ca="1" si="12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t="shared" ca="1" si="13"/>
        <v>150096</v>
      </c>
      <c r="F40" t="str">
        <f t="shared" ca="1" si="13"/>
        <v>商品A</v>
      </c>
      <c r="G40">
        <f t="shared" ca="1" si="12"/>
        <v>1.119</v>
      </c>
      <c r="H40" s="290">
        <f t="shared" ca="1" si="12"/>
        <v>1.18E-2</v>
      </c>
      <c r="I40">
        <f t="shared" ca="1" si="12"/>
        <v>44.68</v>
      </c>
      <c r="J40">
        <f t="shared" ca="1" si="12"/>
        <v>1.03</v>
      </c>
      <c r="K40" s="291">
        <f t="shared" ca="1" si="12"/>
        <v>-8.6400000000000005E-2</v>
      </c>
      <c r="L40">
        <f t="shared" ca="1" si="12"/>
        <v>3.5000000000000003E-2</v>
      </c>
      <c r="M40">
        <f t="shared" ca="1" si="12"/>
        <v>5</v>
      </c>
      <c r="N40">
        <f t="shared" ca="1" si="12"/>
        <v>5</v>
      </c>
      <c r="O40" s="285">
        <f t="shared" ca="1" si="12"/>
        <v>-4.6469999999999997E-2</v>
      </c>
      <c r="P40">
        <f t="shared" ca="1" si="12"/>
        <v>0.89</v>
      </c>
      <c r="Q40" t="str">
        <f t="shared" ca="1" si="12"/>
        <v>大宗商品</v>
      </c>
      <c r="R40" s="315">
        <f t="shared" ca="1" si="12"/>
        <v>1.7600000000000001E-2</v>
      </c>
      <c r="S40" s="315">
        <f t="shared" ca="1" si="12"/>
        <v>0.35439999999999999</v>
      </c>
      <c r="T40" t="str">
        <f t="shared" ca="1" si="12"/>
        <v>-</v>
      </c>
      <c r="U40">
        <f t="shared" ca="1" si="12"/>
        <v>1.0175000000000001</v>
      </c>
      <c r="V40">
        <f t="shared" ca="1" si="12"/>
        <v>-3.3E-3</v>
      </c>
      <c r="W40">
        <f t="shared" ca="1" si="12"/>
        <v>-7.7000000000000002E-3</v>
      </c>
      <c r="X40">
        <f t="shared" ca="1" si="12"/>
        <v>-7.7000000000000002E-3</v>
      </c>
      <c r="Y40">
        <f t="shared" ca="1" si="12"/>
        <v>12301</v>
      </c>
      <c r="Z40">
        <f t="shared" ca="1" si="12"/>
        <v>-3</v>
      </c>
      <c r="AA40">
        <f t="shared" ca="1" si="12"/>
        <v>0.21180555555555555</v>
      </c>
      <c r="AB40">
        <f t="shared" ca="1" si="12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712" t="s">
        <v>0</v>
      </c>
      <c r="B1" s="712" t="s">
        <v>1</v>
      </c>
      <c r="C1" s="712" t="s">
        <v>2</v>
      </c>
      <c r="D1" s="712" t="s">
        <v>3</v>
      </c>
      <c r="E1" s="422" t="s">
        <v>4</v>
      </c>
      <c r="F1" s="712" t="s">
        <v>6</v>
      </c>
      <c r="G1" s="712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712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712" t="s">
        <v>31</v>
      </c>
      <c r="X1" s="712" t="s">
        <v>32</v>
      </c>
      <c r="Y1" s="714" t="s">
        <v>33</v>
      </c>
    </row>
    <row r="2" spans="1:25" ht="14.25" thickBot="1" x14ac:dyDescent="0.2">
      <c r="A2" s="713"/>
      <c r="B2" s="713"/>
      <c r="C2" s="713"/>
      <c r="D2" s="713"/>
      <c r="E2" s="423" t="s">
        <v>5</v>
      </c>
      <c r="F2" s="713"/>
      <c r="G2" s="713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713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713"/>
      <c r="X2" s="713"/>
      <c r="Y2" s="715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674" t="s">
        <v>405</v>
      </c>
      <c r="B18" s="674" t="s">
        <v>399</v>
      </c>
      <c r="C18" s="674" t="s">
        <v>401</v>
      </c>
      <c r="D18" s="674" t="s">
        <v>403</v>
      </c>
      <c r="E18" s="674" t="s">
        <v>309</v>
      </c>
      <c r="F18" s="674" t="s">
        <v>310</v>
      </c>
      <c r="G18" s="674" t="s">
        <v>311</v>
      </c>
      <c r="H18" s="674" t="s">
        <v>297</v>
      </c>
      <c r="I18" s="405" t="s">
        <v>313</v>
      </c>
      <c r="J18" s="674" t="s">
        <v>315</v>
      </c>
      <c r="K18" s="674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674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658" t="s">
        <v>340</v>
      </c>
      <c r="AB18" s="674" t="s">
        <v>341</v>
      </c>
      <c r="AC18" s="675" t="s">
        <v>342</v>
      </c>
    </row>
    <row r="19" spans="1:29" ht="14.25" thickBot="1" x14ac:dyDescent="0.2">
      <c r="A19" s="659"/>
      <c r="B19" s="659" t="s">
        <v>399</v>
      </c>
      <c r="C19" s="659" t="s">
        <v>401</v>
      </c>
      <c r="D19" s="659" t="s">
        <v>403</v>
      </c>
      <c r="E19" s="659"/>
      <c r="F19" s="659"/>
      <c r="G19" s="659"/>
      <c r="H19" s="659"/>
      <c r="I19" s="404" t="s">
        <v>314</v>
      </c>
      <c r="J19" s="659"/>
      <c r="K19" s="65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659"/>
      <c r="AB19" s="659"/>
      <c r="AC19" s="661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t="shared" ref="E23:E26" ca="1" si="7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t="shared" ca="1" si="7"/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t="shared" ca="1" si="7"/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t="shared" ca="1" si="7"/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8">VLOOKUP($B29,INDIRECT($B$2 &amp; "!$A$3:$Y$207"),COLUMN()-4,0)</f>
        <v>150291</v>
      </c>
      <c r="F29" s="438" t="str">
        <f t="shared" ca="1" si="8"/>
        <v>银行A份</v>
      </c>
      <c r="G29" s="437">
        <f t="shared" ca="1" si="8"/>
        <v>1.079</v>
      </c>
      <c r="H29" s="439">
        <f t="shared" ca="1" si="8"/>
        <v>2.8E-3</v>
      </c>
      <c r="I29" s="438">
        <f t="shared" ca="1" si="8"/>
        <v>213.84</v>
      </c>
      <c r="J29" s="437">
        <f t="shared" ca="1" si="8"/>
        <v>1.036</v>
      </c>
      <c r="K29" s="440">
        <f t="shared" ca="1" si="8"/>
        <v>-4.1500000000000002E-2</v>
      </c>
      <c r="L29" s="440">
        <f t="shared" ca="1" si="8"/>
        <v>0.04</v>
      </c>
      <c r="M29" s="438">
        <f t="shared" ca="1" si="8"/>
        <v>5.5</v>
      </c>
      <c r="N29" s="438">
        <f t="shared" ca="1" si="8"/>
        <v>5.5</v>
      </c>
      <c r="O29" s="440">
        <f t="shared" ca="1" si="8"/>
        <v>5.2729999999999999E-2</v>
      </c>
      <c r="P29" s="438" t="str">
        <f t="shared" ca="1" si="8"/>
        <v>永续</v>
      </c>
      <c r="Q29" s="437" t="str">
        <f t="shared" ca="1" si="8"/>
        <v>中证银行</v>
      </c>
      <c r="R29" s="439">
        <f t="shared" ca="1" si="8"/>
        <v>3.3E-3</v>
      </c>
      <c r="S29" s="441">
        <f t="shared" ca="1" si="8"/>
        <v>0.20569999999999999</v>
      </c>
      <c r="T29" s="440">
        <f t="shared" ca="1" si="8"/>
        <v>-3.56E-2</v>
      </c>
      <c r="U29" s="440">
        <f t="shared" ca="1" si="8"/>
        <v>0.85289999999999999</v>
      </c>
      <c r="V29" s="440">
        <f t="shared" ca="1" si="8"/>
        <v>2.3999999999999998E-3</v>
      </c>
      <c r="W29" s="440">
        <f t="shared" ca="1" si="8"/>
        <v>3.0999999999999999E-3</v>
      </c>
      <c r="X29" s="440">
        <f t="shared" ca="1" si="8"/>
        <v>5.5999999999999999E-3</v>
      </c>
      <c r="Y29" s="438">
        <f t="shared" ca="1" si="8"/>
        <v>19350</v>
      </c>
      <c r="Z29" s="438">
        <f t="shared" ca="1" si="8"/>
        <v>22</v>
      </c>
      <c r="AA29" s="442">
        <f t="shared" ca="1" si="8"/>
        <v>0.21180555555555555</v>
      </c>
      <c r="AB29" s="443">
        <f t="shared" ca="1" si="8"/>
        <v>42719</v>
      </c>
      <c r="AC29" s="444" t="str">
        <f t="shared" ca="1" si="8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8"/>
        <v>150293</v>
      </c>
      <c r="F30" s="432" t="str">
        <f t="shared" ca="1" si="8"/>
        <v>高铁A级</v>
      </c>
      <c r="G30" s="101">
        <f t="shared" ca="1" si="8"/>
        <v>1.1020000000000001</v>
      </c>
      <c r="H30" s="433">
        <f t="shared" ca="1" si="8"/>
        <v>8.9999999999999998E-4</v>
      </c>
      <c r="I30" s="432">
        <f t="shared" ca="1" si="8"/>
        <v>14.56</v>
      </c>
      <c r="J30" s="101">
        <f t="shared" ca="1" si="8"/>
        <v>1.0596000000000001</v>
      </c>
      <c r="K30" s="434">
        <f t="shared" ca="1" si="8"/>
        <v>-0.04</v>
      </c>
      <c r="L30" s="434">
        <f t="shared" ca="1" si="8"/>
        <v>0.04</v>
      </c>
      <c r="M30" s="432">
        <f t="shared" ca="1" si="8"/>
        <v>6.25</v>
      </c>
      <c r="N30" s="432">
        <f t="shared" ca="1" si="8"/>
        <v>5.5</v>
      </c>
      <c r="O30" s="434">
        <f t="shared" ca="1" si="8"/>
        <v>5.2880000000000003E-2</v>
      </c>
      <c r="P30" s="432" t="str">
        <f t="shared" ca="1" si="8"/>
        <v>永续</v>
      </c>
      <c r="Q30" s="101" t="str">
        <f t="shared" ca="1" si="8"/>
        <v>高铁产业</v>
      </c>
      <c r="R30" s="433">
        <f t="shared" ca="1" si="8"/>
        <v>1.2999999999999999E-2</v>
      </c>
      <c r="S30" s="106">
        <f t="shared" ca="1" si="8"/>
        <v>0.32490000000000002</v>
      </c>
      <c r="T30" s="434">
        <f t="shared" ca="1" si="8"/>
        <v>-3.4099999999999998E-2</v>
      </c>
      <c r="U30" s="434">
        <f t="shared" ca="1" si="8"/>
        <v>0.54649999999999999</v>
      </c>
      <c r="V30" s="434">
        <f t="shared" ca="1" si="8"/>
        <v>-6.6E-3</v>
      </c>
      <c r="W30" s="434">
        <f t="shared" ca="1" si="8"/>
        <v>-7.4000000000000003E-3</v>
      </c>
      <c r="X30" s="434">
        <f t="shared" ca="1" si="8"/>
        <v>-4.3E-3</v>
      </c>
      <c r="Y30" s="432">
        <f t="shared" ca="1" si="8"/>
        <v>1251</v>
      </c>
      <c r="Z30" s="432">
        <f t="shared" ca="1" si="8"/>
        <v>0</v>
      </c>
      <c r="AA30" s="435">
        <f t="shared" ca="1" si="8"/>
        <v>0.21180555555555555</v>
      </c>
      <c r="AB30" s="436">
        <f t="shared" ca="1" si="8"/>
        <v>42705</v>
      </c>
      <c r="AC30" s="109" t="str">
        <f t="shared" ca="1" si="8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9">VLOOKUP($B33,INDIRECT($B$2 &amp; "!$A$3:$Y$207"),COLUMN()-4,0)</f>
        <v>150287</v>
      </c>
      <c r="F33" s="377" t="str">
        <f t="shared" ca="1" si="9"/>
        <v>钢铁A</v>
      </c>
      <c r="G33" s="197">
        <f t="shared" ca="1" si="9"/>
        <v>1.0740000000000001</v>
      </c>
      <c r="H33" s="378">
        <f t="shared" ca="1" si="9"/>
        <v>3.7000000000000002E-3</v>
      </c>
      <c r="I33" s="377">
        <f t="shared" ca="1" si="9"/>
        <v>6135.73</v>
      </c>
      <c r="J33" s="197">
        <f t="shared" ca="1" si="9"/>
        <v>1.036</v>
      </c>
      <c r="K33" s="379">
        <f t="shared" ca="1" si="9"/>
        <v>-3.6700000000000003E-2</v>
      </c>
      <c r="L33" s="379">
        <f t="shared" ca="1" si="9"/>
        <v>0.04</v>
      </c>
      <c r="M33" s="377">
        <f t="shared" ca="1" si="9"/>
        <v>5.5</v>
      </c>
      <c r="N33" s="377">
        <f t="shared" ca="1" si="9"/>
        <v>5.5</v>
      </c>
      <c r="O33" s="379">
        <f t="shared" ref="O33:AC34" ca="1" si="10">VLOOKUP($B33,INDIRECT($B$2 &amp; "!$A$3:$Y$207"),COLUMN()-4,0)</f>
        <v>5.2990000000000002E-2</v>
      </c>
      <c r="P33" s="377" t="str">
        <f t="shared" ca="1" si="10"/>
        <v>永续</v>
      </c>
      <c r="Q33" s="197" t="str">
        <f t="shared" ca="1" si="10"/>
        <v>国证钢铁</v>
      </c>
      <c r="R33" s="378">
        <f t="shared" ca="1" si="10"/>
        <v>3.0000000000000001E-3</v>
      </c>
      <c r="S33" s="202">
        <f t="shared" ca="1" si="10"/>
        <v>0.1915</v>
      </c>
      <c r="T33" s="379">
        <f t="shared" ca="1" si="10"/>
        <v>-3.1099999999999999E-2</v>
      </c>
      <c r="U33" s="379">
        <f t="shared" ca="1" si="10"/>
        <v>0.88619999999999999</v>
      </c>
      <c r="V33" s="379">
        <f t="shared" ca="1" si="10"/>
        <v>-2.9999999999999997E-4</v>
      </c>
      <c r="W33" s="379">
        <f t="shared" ca="1" si="10"/>
        <v>3.8E-3</v>
      </c>
      <c r="X33" s="379">
        <f t="shared" ca="1" si="10"/>
        <v>8.9999999999999993E-3</v>
      </c>
      <c r="Y33" s="377">
        <f t="shared" ca="1" si="10"/>
        <v>72686</v>
      </c>
      <c r="Z33" s="377">
        <f t="shared" ca="1" si="10"/>
        <v>6193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9"/>
        <v>150335</v>
      </c>
      <c r="F34" s="377" t="str">
        <f t="shared" ca="1" si="9"/>
        <v>军工股A</v>
      </c>
      <c r="G34" s="197">
        <f t="shared" ca="1" si="9"/>
        <v>1.0740000000000001</v>
      </c>
      <c r="H34" s="378">
        <f t="shared" ca="1" si="9"/>
        <v>-8.9999999999999998E-4</v>
      </c>
      <c r="I34" s="377">
        <f t="shared" ca="1" si="9"/>
        <v>157.94</v>
      </c>
      <c r="J34" s="197">
        <f t="shared" ca="1" si="9"/>
        <v>1.036</v>
      </c>
      <c r="K34" s="379">
        <f t="shared" ca="1" si="9"/>
        <v>-3.6700000000000003E-2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10"/>
        <v>5.2990000000000002E-2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-2.0999999999999999E-3</v>
      </c>
      <c r="S34" s="202">
        <f t="shared" ca="1" si="10"/>
        <v>0.2482</v>
      </c>
      <c r="T34" s="379">
        <f t="shared" ca="1" si="10"/>
        <v>-3.1099999999999999E-2</v>
      </c>
      <c r="U34" s="379">
        <f t="shared" ca="1" si="10"/>
        <v>0.75380000000000003</v>
      </c>
      <c r="V34" s="379">
        <f t="shared" ca="1" si="10"/>
        <v>-2.7000000000000001E-3</v>
      </c>
      <c r="W34" s="379">
        <f t="shared" ca="1" si="10"/>
        <v>4.1000000000000003E-3</v>
      </c>
      <c r="X34" s="379">
        <f t="shared" ca="1" si="10"/>
        <v>5.9999999999999995E-4</v>
      </c>
      <c r="Y34" s="377">
        <f t="shared" ca="1" si="10"/>
        <v>16041</v>
      </c>
      <c r="Z34" s="377">
        <f t="shared" ca="1" si="10"/>
        <v>150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1">VLOOKUP($B37,INDIRECT($B$2 &amp; "!$A$3:$Y$207"),COLUMN()-4,0)</f>
        <v>国防A</v>
      </c>
      <c r="G37" s="14">
        <f t="shared" ca="1" si="11"/>
        <v>1.0269999999999999</v>
      </c>
      <c r="H37" s="290">
        <f t="shared" ca="1" si="11"/>
        <v>0</v>
      </c>
      <c r="I37" s="289">
        <f t="shared" ca="1" si="11"/>
        <v>9381.32</v>
      </c>
      <c r="J37" s="14">
        <f t="shared" ca="1" si="11"/>
        <v>1.032</v>
      </c>
      <c r="K37" s="291">
        <f t="shared" ca="1" si="11"/>
        <v>4.7999999999999996E-3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4.5229999999999999E-2</v>
      </c>
      <c r="P37" s="289" t="str">
        <f t="shared" ca="1" si="11"/>
        <v>永续</v>
      </c>
      <c r="Q37" s="14" t="str">
        <f t="shared" ca="1" si="11"/>
        <v>中证国防</v>
      </c>
      <c r="R37" s="290">
        <f t="shared" ca="1" si="11"/>
        <v>-6.3E-3</v>
      </c>
      <c r="S37" s="18">
        <f t="shared" ca="1" si="11"/>
        <v>0.19189999999999999</v>
      </c>
      <c r="T37" s="291">
        <f t="shared" ca="1" si="11"/>
        <v>-5.9999999999999995E-4</v>
      </c>
      <c r="U37" s="291">
        <f t="shared" ca="1" si="11"/>
        <v>0.89100000000000001</v>
      </c>
      <c r="V37" s="291">
        <f t="shared" ca="1" si="11"/>
        <v>-2.8E-3</v>
      </c>
      <c r="W37" s="291">
        <f t="shared" ca="1" si="11"/>
        <v>-5.0000000000000001E-3</v>
      </c>
      <c r="X37" s="291">
        <f t="shared" ca="1" si="11"/>
        <v>2.5999999999999999E-3</v>
      </c>
      <c r="Y37" s="289">
        <f t="shared" ca="1" si="11"/>
        <v>444283</v>
      </c>
      <c r="Z37" s="289">
        <f t="shared" ca="1" si="11"/>
        <v>5012</v>
      </c>
      <c r="AA37" s="292">
        <f t="shared" ca="1" si="11"/>
        <v>0.21180555555555555</v>
      </c>
      <c r="AB37" s="293">
        <f t="shared" ca="1" si="11"/>
        <v>42705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2">VLOOKUP($B38,INDIRECT($B$2 &amp; "!$A$3:$Y$207"),COLUMN()-4,0)</f>
        <v>150233</v>
      </c>
      <c r="F38" s="289" t="str">
        <f t="shared" ca="1" si="12"/>
        <v>传媒业A</v>
      </c>
      <c r="G38" s="14">
        <f t="shared" ca="1" si="12"/>
        <v>1.006</v>
      </c>
      <c r="H38" s="290">
        <f t="shared" ca="1" si="12"/>
        <v>3.0000000000000001E-3</v>
      </c>
      <c r="I38" s="289">
        <f t="shared" ca="1" si="12"/>
        <v>196.38</v>
      </c>
      <c r="J38" s="14">
        <f t="shared" ca="1" si="12"/>
        <v>1.0085999999999999</v>
      </c>
      <c r="K38" s="291">
        <f t="shared" ca="1" si="12"/>
        <v>2.5999999999999999E-3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4.512E-2</v>
      </c>
      <c r="P38" s="289" t="str">
        <f t="shared" ca="1" si="12"/>
        <v>永续</v>
      </c>
      <c r="Q38" s="14" t="str">
        <f t="shared" ca="1" si="12"/>
        <v>CSSW传媒</v>
      </c>
      <c r="R38" s="290">
        <f t="shared" ca="1" si="12"/>
        <v>1.11E-2</v>
      </c>
      <c r="S38" s="18">
        <f t="shared" ca="1" si="12"/>
        <v>0.28289999999999998</v>
      </c>
      <c r="T38" s="291">
        <f t="shared" ca="1" si="12"/>
        <v>-2.5000000000000001E-3</v>
      </c>
      <c r="U38" s="291">
        <f t="shared" ca="1" si="12"/>
        <v>0.70930000000000004</v>
      </c>
      <c r="V38" s="291">
        <f t="shared" ca="1" si="12"/>
        <v>-8.0000000000000002E-3</v>
      </c>
      <c r="W38" s="291">
        <f t="shared" ca="1" si="12"/>
        <v>-4.4999999999999997E-3</v>
      </c>
      <c r="X38" s="291">
        <f t="shared" ca="1" si="12"/>
        <v>-2.8E-3</v>
      </c>
      <c r="Y38" s="289">
        <f t="shared" ca="1" si="12"/>
        <v>2837</v>
      </c>
      <c r="Z38" s="289">
        <f t="shared" ca="1" si="12"/>
        <v>0</v>
      </c>
      <c r="AA38" s="292">
        <f t="shared" ca="1" si="12"/>
        <v>0.21180555555555555</v>
      </c>
      <c r="AB38" s="293">
        <f t="shared" ca="1" si="12"/>
        <v>42884</v>
      </c>
      <c r="AC38" s="21" t="str">
        <f t="shared" ca="1" si="12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2"/>
        <v>150049</v>
      </c>
      <c r="F39" s="283" t="str">
        <f t="shared" ca="1" si="12"/>
        <v>消费收益</v>
      </c>
      <c r="G39" s="7">
        <f t="shared" ca="1" si="12"/>
        <v>1.02</v>
      </c>
      <c r="H39" s="286">
        <f t="shared" ca="1" si="12"/>
        <v>0</v>
      </c>
      <c r="I39" s="283">
        <f t="shared" ca="1" si="12"/>
        <v>45.26</v>
      </c>
      <c r="J39" s="7">
        <f t="shared" ca="1" si="12"/>
        <v>1.0189999999999999</v>
      </c>
      <c r="K39" s="285">
        <f t="shared" ca="1" si="12"/>
        <v>-1E-3</v>
      </c>
      <c r="L39" s="285">
        <f t="shared" ca="1" si="12"/>
        <v>3.2000000000000001E-2</v>
      </c>
      <c r="M39" s="283">
        <f t="shared" ca="1" si="12"/>
        <v>4.7</v>
      </c>
      <c r="N39" s="283">
        <f t="shared" ca="1" si="12"/>
        <v>4.7</v>
      </c>
      <c r="O39" s="285">
        <f t="shared" ca="1" si="12"/>
        <v>4.6949999999999999E-2</v>
      </c>
      <c r="P39" s="283" t="str">
        <f t="shared" ca="1" si="12"/>
        <v>永续</v>
      </c>
      <c r="Q39" s="7" t="str">
        <f t="shared" ca="1" si="12"/>
        <v>主动基金</v>
      </c>
      <c r="R39" s="284">
        <f t="shared" ca="1" si="12"/>
        <v>0</v>
      </c>
      <c r="S39" s="23">
        <f t="shared" ca="1" si="12"/>
        <v>0.50570000000000004</v>
      </c>
      <c r="T39" s="285">
        <f t="shared" ca="1" si="12"/>
        <v>-4.7999999999999996E-3</v>
      </c>
      <c r="U39" s="283" t="str">
        <f t="shared" ca="1" si="12"/>
        <v>-</v>
      </c>
      <c r="V39" s="285">
        <f t="shared" ca="1" si="12"/>
        <v>1.34E-2</v>
      </c>
      <c r="W39" s="285">
        <f t="shared" ca="1" si="12"/>
        <v>4.8999999999999998E-3</v>
      </c>
      <c r="X39" s="285">
        <f t="shared" ca="1" si="12"/>
        <v>5.7000000000000002E-3</v>
      </c>
      <c r="Y39" s="283">
        <f t="shared" ca="1" si="12"/>
        <v>1919</v>
      </c>
      <c r="Z39" s="283">
        <f t="shared" ca="1" si="12"/>
        <v>1</v>
      </c>
      <c r="AA39" s="287">
        <f t="shared" ca="1" si="12"/>
        <v>0.21180555555555555</v>
      </c>
      <c r="AB39" s="288">
        <f t="shared" ca="1" si="12"/>
        <v>42807</v>
      </c>
      <c r="AC39" s="13" t="str">
        <f t="shared" ca="1" si="12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1.0640000000000001</v>
      </c>
      <c r="H40" s="310">
        <f t="shared" ca="1" si="12"/>
        <v>2.8E-3</v>
      </c>
      <c r="I40" s="309">
        <f t="shared" ca="1" si="12"/>
        <v>10.99</v>
      </c>
      <c r="J40" s="51">
        <f t="shared" ca="1" si="12"/>
        <v>1.054</v>
      </c>
      <c r="K40" s="311">
        <f t="shared" ca="1" si="12"/>
        <v>-9.4999999999999998E-3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4.9579999999999999E-2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7.3000000000000001E-3</v>
      </c>
      <c r="S40" s="56">
        <f t="shared" ca="1" si="12"/>
        <v>0.27810000000000001</v>
      </c>
      <c r="T40" s="311">
        <f t="shared" ca="1" si="12"/>
        <v>-1.2699999999999999E-2</v>
      </c>
      <c r="U40" s="311">
        <f t="shared" ca="1" si="12"/>
        <v>0.66069999999999995</v>
      </c>
      <c r="V40" s="311">
        <f t="shared" ca="1" si="12"/>
        <v>-6.8999999999999999E-3</v>
      </c>
      <c r="W40" s="311">
        <f t="shared" ca="1" si="12"/>
        <v>-5.0000000000000001E-3</v>
      </c>
      <c r="X40" s="311">
        <f t="shared" ca="1" si="12"/>
        <v>-3.3999999999999998E-3</v>
      </c>
      <c r="Y40" s="309">
        <f t="shared" ca="1" si="12"/>
        <v>1124</v>
      </c>
      <c r="Z40" s="309">
        <f t="shared" ca="1" si="12"/>
        <v>0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1.044</v>
      </c>
      <c r="H43" s="290">
        <f t="shared" ca="1" si="13"/>
        <v>2.8999999999999998E-3</v>
      </c>
      <c r="I43">
        <f t="shared" ca="1" si="13"/>
        <v>21.23</v>
      </c>
      <c r="J43">
        <f t="shared" ca="1" si="13"/>
        <v>1</v>
      </c>
      <c r="K43" s="291">
        <f t="shared" ca="1" si="13"/>
        <v>-4.3999999999999997E-2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-1.5859999999999999E-2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7.0000000000000001E-3</v>
      </c>
      <c r="S43" s="315">
        <f t="shared" ca="1" si="13"/>
        <v>0.54620000000000002</v>
      </c>
      <c r="T43" t="str">
        <f t="shared" ca="1" si="13"/>
        <v>-</v>
      </c>
      <c r="U43" t="str">
        <f t="shared" ca="1" si="13"/>
        <v>-</v>
      </c>
      <c r="V43">
        <f t="shared" ca="1" si="13"/>
        <v>6.3E-3</v>
      </c>
      <c r="W43">
        <f t="shared" ca="1" si="13"/>
        <v>-1.1999999999999999E-3</v>
      </c>
      <c r="X43">
        <f t="shared" ca="1" si="13"/>
        <v>1.6000000000000001E-3</v>
      </c>
      <c r="Y43">
        <f t="shared" ca="1" si="13"/>
        <v>3093</v>
      </c>
      <c r="Z43">
        <f t="shared" ca="1" si="13"/>
        <v>4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1.0649999999999999</v>
      </c>
      <c r="H44" s="290">
        <f t="shared" ca="1" si="13"/>
        <v>-1.9E-3</v>
      </c>
      <c r="I44">
        <f t="shared" ca="1" si="13"/>
        <v>19.100000000000001</v>
      </c>
      <c r="J44">
        <f t="shared" ca="1" si="13"/>
        <v>1.036</v>
      </c>
      <c r="K44" s="291">
        <f t="shared" ca="1" si="13"/>
        <v>-2.8000000000000001E-2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-2.6540000000000001E-2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5.0000000000000001E-3</v>
      </c>
      <c r="S44" s="315">
        <f t="shared" ca="1" si="13"/>
        <v>0.1273</v>
      </c>
      <c r="T44">
        <f t="shared" ca="1" si="13"/>
        <v>-4.9000000000000002E-2</v>
      </c>
      <c r="U44">
        <f t="shared" ca="1" si="13"/>
        <v>0.4204</v>
      </c>
      <c r="V44">
        <f t="shared" ca="1" si="13"/>
        <v>-4.7000000000000002E-3</v>
      </c>
      <c r="W44">
        <f t="shared" ca="1" si="13"/>
        <v>-1.2999999999999999E-3</v>
      </c>
      <c r="X44">
        <f t="shared" ca="1" si="13"/>
        <v>-5.9999999999999995E-4</v>
      </c>
      <c r="Y44">
        <f t="shared" ca="1" si="13"/>
        <v>29530</v>
      </c>
      <c r="Z44">
        <f t="shared" ca="1" si="13"/>
        <v>-7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1.107</v>
      </c>
      <c r="H45" s="290">
        <f t="shared" ca="1" si="13"/>
        <v>-1.0699999999999999E-2</v>
      </c>
      <c r="I45">
        <f t="shared" ca="1" si="13"/>
        <v>0.01</v>
      </c>
      <c r="J45">
        <f t="shared" ca="1" si="13"/>
        <v>1.03</v>
      </c>
      <c r="K45" s="291">
        <f t="shared" ca="1" si="13"/>
        <v>-7.4800000000000005E-2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-3.4630000000000001E-2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6.4999999999999997E-3</v>
      </c>
      <c r="S45" s="315">
        <f t="shared" ca="1" si="13"/>
        <v>0.35820000000000002</v>
      </c>
      <c r="T45" t="str">
        <f t="shared" ca="1" si="13"/>
        <v>-</v>
      </c>
      <c r="U45">
        <f t="shared" ca="1" si="13"/>
        <v>1.0058</v>
      </c>
      <c r="V45">
        <f t="shared" ca="1" si="13"/>
        <v>-1.11E-2</v>
      </c>
      <c r="W45">
        <f t="shared" ca="1" si="13"/>
        <v>-3.0000000000000001E-3</v>
      </c>
      <c r="X45">
        <f t="shared" ca="1" si="13"/>
        <v>-7.7000000000000002E-3</v>
      </c>
      <c r="Y45">
        <f t="shared" ca="1" si="13"/>
        <v>12300</v>
      </c>
      <c r="Z45">
        <f t="shared" ca="1" si="13"/>
        <v>-1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716" t="s">
        <v>0</v>
      </c>
      <c r="B1" s="716" t="s">
        <v>1</v>
      </c>
      <c r="C1" s="716" t="s">
        <v>2</v>
      </c>
      <c r="D1" s="716" t="s">
        <v>3</v>
      </c>
      <c r="E1" s="451" t="s">
        <v>4</v>
      </c>
      <c r="F1" s="716" t="s">
        <v>6</v>
      </c>
      <c r="G1" s="716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716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716" t="s">
        <v>31</v>
      </c>
      <c r="X1" s="716" t="s">
        <v>32</v>
      </c>
      <c r="Y1" s="718" t="s">
        <v>33</v>
      </c>
    </row>
    <row r="2" spans="1:25" ht="14.25" thickBot="1" x14ac:dyDescent="0.2">
      <c r="A2" s="717"/>
      <c r="B2" s="717"/>
      <c r="C2" s="717"/>
      <c r="D2" s="717"/>
      <c r="E2" s="452" t="s">
        <v>5</v>
      </c>
      <c r="F2" s="717"/>
      <c r="G2" s="717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717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717"/>
      <c r="X2" s="717"/>
      <c r="Y2" s="719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674" t="s">
        <v>405</v>
      </c>
      <c r="B18" s="674" t="s">
        <v>399</v>
      </c>
      <c r="C18" s="674" t="s">
        <v>401</v>
      </c>
      <c r="D18" s="674" t="s">
        <v>403</v>
      </c>
      <c r="E18" s="674" t="s">
        <v>309</v>
      </c>
      <c r="F18" s="674" t="s">
        <v>310</v>
      </c>
      <c r="G18" s="674" t="s">
        <v>311</v>
      </c>
      <c r="H18" s="674" t="s">
        <v>297</v>
      </c>
      <c r="I18" s="447" t="s">
        <v>313</v>
      </c>
      <c r="J18" s="674" t="s">
        <v>315</v>
      </c>
      <c r="K18" s="674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674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658" t="s">
        <v>340</v>
      </c>
      <c r="AB18" s="674" t="s">
        <v>341</v>
      </c>
      <c r="AC18" s="675" t="s">
        <v>342</v>
      </c>
    </row>
    <row r="19" spans="1:29" ht="14.25" thickBot="1" x14ac:dyDescent="0.2">
      <c r="A19" s="659"/>
      <c r="B19" s="659" t="s">
        <v>399</v>
      </c>
      <c r="C19" s="659" t="s">
        <v>401</v>
      </c>
      <c r="D19" s="659" t="s">
        <v>403</v>
      </c>
      <c r="E19" s="659"/>
      <c r="F19" s="659"/>
      <c r="G19" s="659"/>
      <c r="H19" s="659"/>
      <c r="I19" s="446" t="s">
        <v>314</v>
      </c>
      <c r="J19" s="659"/>
      <c r="K19" s="65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659"/>
      <c r="AB19" s="659"/>
      <c r="AC19" s="661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t="shared" ref="E23:E25" ca="1" si="7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t="shared" ca="1" si="7"/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t="shared" ca="1" si="7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8">VLOOKUP($B28,INDIRECT($B$2 &amp; "!$A$3:$Y$207"),COLUMN()-4,0)</f>
        <v>150259</v>
      </c>
      <c r="F28" s="438" t="str">
        <f t="shared" ca="1" si="8"/>
        <v>重组A</v>
      </c>
      <c r="G28" s="437">
        <f t="shared" ca="1" si="8"/>
        <v>1.008</v>
      </c>
      <c r="H28" s="439">
        <f t="shared" ca="1" si="8"/>
        <v>5.0000000000000001E-3</v>
      </c>
      <c r="I28" s="438">
        <f t="shared" ca="1" si="8"/>
        <v>242.86</v>
      </c>
      <c r="J28" s="437">
        <f t="shared" ca="1" si="8"/>
        <v>1.0084</v>
      </c>
      <c r="K28" s="440">
        <f t="shared" ca="1" si="8"/>
        <v>4.0000000000000002E-4</v>
      </c>
      <c r="L28" s="440">
        <f t="shared" ca="1" si="8"/>
        <v>0.03</v>
      </c>
      <c r="M28" s="438">
        <f t="shared" ca="1" si="8"/>
        <v>4.5</v>
      </c>
      <c r="N28" s="438">
        <f t="shared" ca="1" si="8"/>
        <v>4.5</v>
      </c>
      <c r="O28" s="440">
        <f t="shared" ca="1" si="8"/>
        <v>4.5019999999999998E-2</v>
      </c>
      <c r="P28" s="438" t="str">
        <f t="shared" ca="1" si="8"/>
        <v>永续</v>
      </c>
      <c r="Q28" s="437" t="str">
        <f t="shared" ca="1" si="8"/>
        <v>CSWD并购</v>
      </c>
      <c r="R28" s="439">
        <f t="shared" ca="1" si="8"/>
        <v>4.0000000000000002E-4</v>
      </c>
      <c r="S28" s="441">
        <f t="shared" ca="1" si="8"/>
        <v>0.32819999999999999</v>
      </c>
      <c r="T28" s="440">
        <f t="shared" ca="1" si="8"/>
        <v>-5.1999999999999998E-3</v>
      </c>
      <c r="U28" s="440">
        <f t="shared" ca="1" si="8"/>
        <v>0.60140000000000005</v>
      </c>
      <c r="V28" s="440">
        <f t="shared" ca="1" si="8"/>
        <v>-1.8E-3</v>
      </c>
      <c r="W28" s="440">
        <f t="shared" ca="1" si="8"/>
        <v>-4.5999999999999999E-3</v>
      </c>
      <c r="X28" s="440">
        <f t="shared" ca="1" si="8"/>
        <v>2.9999999999999997E-4</v>
      </c>
      <c r="Y28" s="438">
        <f t="shared" ca="1" si="8"/>
        <v>10098</v>
      </c>
      <c r="Z28" s="438">
        <f t="shared" ca="1" si="8"/>
        <v>0</v>
      </c>
      <c r="AA28" s="442">
        <f t="shared" ca="1" si="8"/>
        <v>0.21180555555555555</v>
      </c>
      <c r="AB28" s="443">
        <f t="shared" ca="1" si="8"/>
        <v>42888</v>
      </c>
      <c r="AC28" s="444" t="str">
        <f t="shared" ca="1" si="8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8"/>
        <v>150307</v>
      </c>
      <c r="F29" s="432" t="str">
        <f t="shared" ca="1" si="8"/>
        <v>体育A</v>
      </c>
      <c r="G29" s="101">
        <f t="shared" ca="1" si="8"/>
        <v>1.0309999999999999</v>
      </c>
      <c r="H29" s="433">
        <f t="shared" ca="1" si="8"/>
        <v>4.8999999999999998E-3</v>
      </c>
      <c r="I29" s="432">
        <f t="shared" ca="1" si="8"/>
        <v>945.81</v>
      </c>
      <c r="J29" s="101">
        <f t="shared" ca="1" si="8"/>
        <v>1.0309999999999999</v>
      </c>
      <c r="K29" s="434">
        <f t="shared" ca="1" si="8"/>
        <v>0</v>
      </c>
      <c r="L29" s="434">
        <f t="shared" ca="1" si="8"/>
        <v>0.03</v>
      </c>
      <c r="M29" s="432">
        <f t="shared" ca="1" si="8"/>
        <v>4.5</v>
      </c>
      <c r="N29" s="432">
        <f t="shared" ca="1" si="8"/>
        <v>4.5</v>
      </c>
      <c r="O29" s="434">
        <f t="shared" ca="1" si="8"/>
        <v>4.4999999999999998E-2</v>
      </c>
      <c r="P29" s="432" t="str">
        <f t="shared" ca="1" si="8"/>
        <v>永续</v>
      </c>
      <c r="Q29" s="101" t="str">
        <f t="shared" ca="1" si="8"/>
        <v>中证体育</v>
      </c>
      <c r="R29" s="433">
        <f t="shared" ca="1" si="8"/>
        <v>-2.7000000000000001E-3</v>
      </c>
      <c r="S29" s="106">
        <f t="shared" ca="1" si="8"/>
        <v>0.20530000000000001</v>
      </c>
      <c r="T29" s="434">
        <f t="shared" ca="1" si="8"/>
        <v>-5.1999999999999998E-3</v>
      </c>
      <c r="U29" s="434">
        <f t="shared" ca="1" si="8"/>
        <v>0.86119999999999997</v>
      </c>
      <c r="V29" s="434">
        <f t="shared" ca="1" si="8"/>
        <v>-6.7000000000000002E-3</v>
      </c>
      <c r="W29" s="434">
        <f t="shared" ca="1" si="8"/>
        <v>-8.0000000000000002E-3</v>
      </c>
      <c r="X29" s="434">
        <f t="shared" ca="1" si="8"/>
        <v>-5.9999999999999995E-4</v>
      </c>
      <c r="Y29" s="432">
        <f t="shared" ca="1" si="8"/>
        <v>23648</v>
      </c>
      <c r="Z29" s="432">
        <f t="shared" ca="1" si="8"/>
        <v>-13</v>
      </c>
      <c r="AA29" s="435">
        <f t="shared" ca="1" si="8"/>
        <v>0.21180555555555555</v>
      </c>
      <c r="AB29" s="436">
        <f t="shared" ca="1" si="8"/>
        <v>42705</v>
      </c>
      <c r="AC29" s="109" t="str">
        <f t="shared" ca="1" si="8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8"/>
        <v>150335</v>
      </c>
      <c r="F30" s="432" t="str">
        <f t="shared" ca="1" si="8"/>
        <v>军工股A</v>
      </c>
      <c r="G30" s="101">
        <f t="shared" ca="1" si="8"/>
        <v>1.079</v>
      </c>
      <c r="H30" s="433">
        <f t="shared" ca="1" si="8"/>
        <v>4.7000000000000002E-3</v>
      </c>
      <c r="I30" s="432">
        <f t="shared" ca="1" si="8"/>
        <v>1217.8599999999999</v>
      </c>
      <c r="J30" s="101">
        <f t="shared" ca="1" si="8"/>
        <v>1.036</v>
      </c>
      <c r="K30" s="434">
        <f t="shared" ca="1" si="8"/>
        <v>-4.1500000000000002E-2</v>
      </c>
      <c r="L30" s="434">
        <f t="shared" ca="1" si="8"/>
        <v>0.04</v>
      </c>
      <c r="M30" s="432">
        <f t="shared" ca="1" si="8"/>
        <v>5.5</v>
      </c>
      <c r="N30" s="432">
        <f t="shared" ca="1" si="8"/>
        <v>5.5</v>
      </c>
      <c r="O30" s="434">
        <f t="shared" ca="1" si="8"/>
        <v>5.2729999999999999E-2</v>
      </c>
      <c r="P30" s="432" t="str">
        <f t="shared" ca="1" si="8"/>
        <v>永续</v>
      </c>
      <c r="Q30" s="101" t="str">
        <f t="shared" ca="1" si="8"/>
        <v>中证军工</v>
      </c>
      <c r="R30" s="433">
        <f t="shared" ca="1" si="8"/>
        <v>-5.3E-3</v>
      </c>
      <c r="S30" s="106">
        <f t="shared" ca="1" si="8"/>
        <v>0.24410000000000001</v>
      </c>
      <c r="T30" s="434">
        <f t="shared" ca="1" si="8"/>
        <v>-3.5400000000000001E-2</v>
      </c>
      <c r="U30" s="434">
        <f t="shared" ca="1" si="8"/>
        <v>0.76329999999999998</v>
      </c>
      <c r="V30" s="434">
        <f t="shared" ca="1" si="8"/>
        <v>1.5E-3</v>
      </c>
      <c r="W30" s="434">
        <f t="shared" ca="1" si="8"/>
        <v>-2.3E-3</v>
      </c>
      <c r="X30" s="434">
        <f t="shared" ca="1" si="8"/>
        <v>4.1000000000000003E-3</v>
      </c>
      <c r="Y30" s="432">
        <f t="shared" ca="1" si="8"/>
        <v>16503</v>
      </c>
      <c r="Z30" s="432">
        <f t="shared" ca="1" si="8"/>
        <v>462</v>
      </c>
      <c r="AA30" s="435">
        <f t="shared" ca="1" si="8"/>
        <v>0.21180555555555555</v>
      </c>
      <c r="AB30" s="436">
        <f t="shared" ca="1" si="8"/>
        <v>42719</v>
      </c>
      <c r="AC30" s="109" t="str">
        <f t="shared" ca="1" si="8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9">VLOOKUP($B33,INDIRECT($B$2 &amp; "!$A$3:$Y$207"),COLUMN()-4,0)</f>
        <v>150305</v>
      </c>
      <c r="F33" s="377" t="str">
        <f t="shared" ca="1" si="9"/>
        <v>养老A</v>
      </c>
      <c r="G33" s="197">
        <f t="shared" ca="1" si="9"/>
        <v>1.024</v>
      </c>
      <c r="H33" s="378">
        <f t="shared" ca="1" si="9"/>
        <v>0</v>
      </c>
      <c r="I33" s="377">
        <f t="shared" ca="1" si="9"/>
        <v>121.56</v>
      </c>
      <c r="J33" s="197">
        <f t="shared" ca="1" si="9"/>
        <v>1.03</v>
      </c>
      <c r="K33" s="379">
        <f t="shared" ca="1" si="9"/>
        <v>5.7999999999999996E-3</v>
      </c>
      <c r="L33" s="379">
        <f t="shared" ca="1" si="9"/>
        <v>0.03</v>
      </c>
      <c r="M33" s="377">
        <f t="shared" ca="1" si="9"/>
        <v>4.5</v>
      </c>
      <c r="N33" s="377">
        <f t="shared" ca="1" si="9"/>
        <v>4.5</v>
      </c>
      <c r="O33" s="379">
        <f t="shared" ca="1" si="9"/>
        <v>4.5269999999999998E-2</v>
      </c>
      <c r="P33" s="377" t="str">
        <f t="shared" ca="1" si="9"/>
        <v>永续</v>
      </c>
      <c r="Q33" s="197" t="str">
        <f t="shared" ca="1" si="9"/>
        <v>养老产业</v>
      </c>
      <c r="R33" s="378">
        <f t="shared" ca="1" si="9"/>
        <v>-4.7000000000000002E-3</v>
      </c>
      <c r="S33" s="202">
        <f t="shared" ca="1" si="9"/>
        <v>0.21890000000000001</v>
      </c>
      <c r="T33" s="379">
        <f t="shared" ca="1" si="9"/>
        <v>5.9999999999999995E-4</v>
      </c>
      <c r="U33" s="379">
        <f t="shared" ref="U33:AC34" ca="1" si="10">VLOOKUP($B33,INDIRECT($B$2 &amp; "!$A$3:$Y$207"),COLUMN()-4,0)</f>
        <v>0.83079999999999998</v>
      </c>
      <c r="V33" s="379">
        <f t="shared" ca="1" si="10"/>
        <v>-7.1000000000000004E-3</v>
      </c>
      <c r="W33" s="379">
        <f t="shared" ca="1" si="10"/>
        <v>-8.5000000000000006E-3</v>
      </c>
      <c r="X33" s="379">
        <f t="shared" ca="1" si="10"/>
        <v>-5.4999999999999997E-3</v>
      </c>
      <c r="Y33" s="377">
        <f t="shared" ca="1" si="10"/>
        <v>2997</v>
      </c>
      <c r="Z33" s="377">
        <f t="shared" ca="1" si="10"/>
        <v>-61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9"/>
        <v>150323</v>
      </c>
      <c r="F34" s="377" t="str">
        <f t="shared" ca="1" si="9"/>
        <v>环保A端</v>
      </c>
      <c r="G34" s="197">
        <f t="shared" ca="1" si="9"/>
        <v>1.069</v>
      </c>
      <c r="H34" s="378">
        <f t="shared" ca="1" si="9"/>
        <v>8.9999999999999998E-4</v>
      </c>
      <c r="I34" s="377">
        <f t="shared" ca="1" si="9"/>
        <v>161.06</v>
      </c>
      <c r="J34" s="197">
        <f t="shared" ca="1" si="9"/>
        <v>1.0327999999999999</v>
      </c>
      <c r="K34" s="379">
        <f t="shared" ca="1" si="9"/>
        <v>-3.5099999999999999E-2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9"/>
        <v>5.3080000000000002E-2</v>
      </c>
      <c r="P34" s="377" t="str">
        <f t="shared" ca="1" si="9"/>
        <v>永续</v>
      </c>
      <c r="Q34" s="197" t="str">
        <f t="shared" ca="1" si="9"/>
        <v>中证环保</v>
      </c>
      <c r="R34" s="378">
        <f t="shared" ca="1" si="9"/>
        <v>-5.5999999999999999E-3</v>
      </c>
      <c r="S34" s="202">
        <f t="shared" ca="1" si="9"/>
        <v>0.17319999999999999</v>
      </c>
      <c r="T34" s="379">
        <f t="shared" ca="1" si="9"/>
        <v>-2.92E-2</v>
      </c>
      <c r="U34" s="379">
        <f t="shared" ca="1" si="10"/>
        <v>0.93359999999999999</v>
      </c>
      <c r="V34" s="379">
        <f t="shared" ca="1" si="10"/>
        <v>-3.5000000000000001E-3</v>
      </c>
      <c r="W34" s="379">
        <f t="shared" ca="1" si="10"/>
        <v>-6.3E-3</v>
      </c>
      <c r="X34" s="379">
        <f t="shared" ca="1" si="10"/>
        <v>-7.7000000000000002E-3</v>
      </c>
      <c r="Y34" s="377">
        <f t="shared" ca="1" si="10"/>
        <v>3762</v>
      </c>
      <c r="Z34" s="377">
        <f t="shared" ca="1" si="10"/>
        <v>-9</v>
      </c>
      <c r="AA34" s="380">
        <f t="shared" ca="1" si="10"/>
        <v>0.21180555555555555</v>
      </c>
      <c r="AB34" s="381">
        <f t="shared" ca="1" si="10"/>
        <v>42738</v>
      </c>
      <c r="AC34" s="205" t="str">
        <f t="shared" ca="1" si="10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1">VLOOKUP($B37,INDIRECT($B$2 &amp; "!$A$3:$Y$207"),COLUMN()-4,0)</f>
        <v>养老A</v>
      </c>
      <c r="G37" s="14">
        <f t="shared" ca="1" si="11"/>
        <v>1.024</v>
      </c>
      <c r="H37" s="290">
        <f t="shared" ca="1" si="11"/>
        <v>0</v>
      </c>
      <c r="I37" s="289">
        <f t="shared" ca="1" si="11"/>
        <v>121.56</v>
      </c>
      <c r="J37" s="14">
        <f t="shared" ca="1" si="11"/>
        <v>1.03</v>
      </c>
      <c r="K37" s="291">
        <f t="shared" ca="1" si="11"/>
        <v>5.7999999999999996E-3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4.5269999999999998E-2</v>
      </c>
      <c r="P37" s="289" t="str">
        <f t="shared" ca="1" si="11"/>
        <v>永续</v>
      </c>
      <c r="Q37" s="14" t="str">
        <f t="shared" ca="1" si="11"/>
        <v>养老产业</v>
      </c>
      <c r="R37" s="290">
        <f t="shared" ca="1" si="11"/>
        <v>-4.7000000000000002E-3</v>
      </c>
      <c r="S37" s="18">
        <f t="shared" ca="1" si="11"/>
        <v>0.21890000000000001</v>
      </c>
      <c r="T37" s="291">
        <f t="shared" ca="1" si="11"/>
        <v>5.9999999999999995E-4</v>
      </c>
      <c r="U37" s="291">
        <f t="shared" ca="1" si="11"/>
        <v>0.83079999999999998</v>
      </c>
      <c r="V37" s="291">
        <f t="shared" ca="1" si="11"/>
        <v>-7.1000000000000004E-3</v>
      </c>
      <c r="W37" s="291">
        <f t="shared" ca="1" si="11"/>
        <v>-8.5000000000000006E-3</v>
      </c>
      <c r="X37" s="291">
        <f t="shared" ca="1" si="11"/>
        <v>-5.4999999999999997E-3</v>
      </c>
      <c r="Y37" s="289">
        <f t="shared" ca="1" si="11"/>
        <v>2997</v>
      </c>
      <c r="Z37" s="289">
        <f t="shared" ca="1" si="11"/>
        <v>-61</v>
      </c>
      <c r="AA37" s="292">
        <f t="shared" ca="1" si="11"/>
        <v>0.21180555555555555</v>
      </c>
      <c r="AB37" s="293">
        <f t="shared" ca="1" si="11"/>
        <v>42719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2">VLOOKUP($B38,INDIRECT($B$2 &amp; "!$A$3:$Y$207"),COLUMN()-4,0)</f>
        <v>502049</v>
      </c>
      <c r="F38" s="289" t="str">
        <f t="shared" ca="1" si="12"/>
        <v>上证50A</v>
      </c>
      <c r="G38" s="14">
        <f t="shared" ca="1" si="12"/>
        <v>1.012</v>
      </c>
      <c r="H38" s="290">
        <f t="shared" ca="1" si="12"/>
        <v>1E-3</v>
      </c>
      <c r="I38" s="289">
        <f t="shared" ca="1" si="12"/>
        <v>298.23</v>
      </c>
      <c r="J38" s="14">
        <f t="shared" ca="1" si="12"/>
        <v>1.0144</v>
      </c>
      <c r="K38" s="291">
        <f t="shared" ca="1" si="12"/>
        <v>2.3999999999999998E-3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4.5109999999999997E-2</v>
      </c>
      <c r="P38" s="289" t="str">
        <f t="shared" ca="1" si="12"/>
        <v>永续</v>
      </c>
      <c r="Q38" s="14" t="str">
        <f t="shared" ca="1" si="12"/>
        <v>上证50</v>
      </c>
      <c r="R38" s="290">
        <f t="shared" ca="1" si="12"/>
        <v>-2.3999999999999998E-3</v>
      </c>
      <c r="S38" s="18">
        <f t="shared" ca="1" si="12"/>
        <v>0.41249999999999998</v>
      </c>
      <c r="T38" s="291">
        <f t="shared" ca="1" si="12"/>
        <v>-3.3E-3</v>
      </c>
      <c r="U38" s="291">
        <f t="shared" ca="1" si="12"/>
        <v>0.39400000000000002</v>
      </c>
      <c r="V38" s="291">
        <f t="shared" ca="1" si="12"/>
        <v>-3.8E-3</v>
      </c>
      <c r="W38" s="291">
        <f t="shared" ca="1" si="12"/>
        <v>-4.1999999999999997E-3</v>
      </c>
      <c r="X38" s="291">
        <f t="shared" ca="1" si="12"/>
        <v>-4.7999999999999996E-3</v>
      </c>
      <c r="Y38" s="289">
        <f t="shared" ca="1" si="12"/>
        <v>11895</v>
      </c>
      <c r="Z38" s="289">
        <f t="shared" ca="1" si="12"/>
        <v>-10</v>
      </c>
      <c r="AA38" s="292">
        <f t="shared" ca="1" si="12"/>
        <v>0.21180555555555555</v>
      </c>
      <c r="AB38" s="293">
        <f t="shared" ca="1" si="12"/>
        <v>42839</v>
      </c>
      <c r="AC38" s="21" t="str">
        <f t="shared" ca="1" si="12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2"/>
        <v>150323</v>
      </c>
      <c r="F39" s="283" t="str">
        <f t="shared" ca="1" si="12"/>
        <v>环保A端</v>
      </c>
      <c r="G39" s="7">
        <f t="shared" ca="1" si="12"/>
        <v>1.069</v>
      </c>
      <c r="H39" s="286">
        <f t="shared" ca="1" si="12"/>
        <v>8.9999999999999998E-4</v>
      </c>
      <c r="I39" s="283">
        <f t="shared" ca="1" si="12"/>
        <v>161.06</v>
      </c>
      <c r="J39" s="7">
        <f t="shared" ca="1" si="12"/>
        <v>1.0327999999999999</v>
      </c>
      <c r="K39" s="285">
        <f t="shared" ca="1" si="12"/>
        <v>-3.5099999999999999E-2</v>
      </c>
      <c r="L39" s="285">
        <f t="shared" ca="1" si="12"/>
        <v>0.04</v>
      </c>
      <c r="M39" s="283">
        <f t="shared" ca="1" si="12"/>
        <v>5.5</v>
      </c>
      <c r="N39" s="283">
        <f t="shared" ca="1" si="12"/>
        <v>5.5</v>
      </c>
      <c r="O39" s="285">
        <f t="shared" ca="1" si="12"/>
        <v>5.3080000000000002E-2</v>
      </c>
      <c r="P39" s="283" t="str">
        <f t="shared" ca="1" si="12"/>
        <v>永续</v>
      </c>
      <c r="Q39" s="7" t="str">
        <f t="shared" ca="1" si="12"/>
        <v>中证环保</v>
      </c>
      <c r="R39" s="284">
        <f t="shared" ca="1" si="12"/>
        <v>-5.5999999999999999E-3</v>
      </c>
      <c r="S39" s="23">
        <f t="shared" ca="1" si="12"/>
        <v>0.17319999999999999</v>
      </c>
      <c r="T39" s="285">
        <f t="shared" ca="1" si="12"/>
        <v>-2.92E-2</v>
      </c>
      <c r="U39" s="283">
        <f t="shared" ca="1" si="12"/>
        <v>0.93359999999999999</v>
      </c>
      <c r="V39" s="285">
        <f t="shared" ca="1" si="12"/>
        <v>-3.5000000000000001E-3</v>
      </c>
      <c r="W39" s="285">
        <f t="shared" ca="1" si="12"/>
        <v>-6.3E-3</v>
      </c>
      <c r="X39" s="285">
        <f t="shared" ca="1" si="12"/>
        <v>-7.7000000000000002E-3</v>
      </c>
      <c r="Y39" s="283">
        <f t="shared" ca="1" si="12"/>
        <v>3762</v>
      </c>
      <c r="Z39" s="283">
        <f t="shared" ca="1" si="12"/>
        <v>-9</v>
      </c>
      <c r="AA39" s="287">
        <f t="shared" ca="1" si="12"/>
        <v>0.21180555555555555</v>
      </c>
      <c r="AB39" s="288">
        <f t="shared" ca="1" si="12"/>
        <v>42738</v>
      </c>
      <c r="AC39" s="13" t="str">
        <f t="shared" ca="1" si="12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1.0669999999999999</v>
      </c>
      <c r="H40" s="310">
        <f t="shared" ca="1" si="12"/>
        <v>2.8E-3</v>
      </c>
      <c r="I40" s="309">
        <f t="shared" ca="1" si="12"/>
        <v>71.8</v>
      </c>
      <c r="J40" s="51">
        <f t="shared" ca="1" si="12"/>
        <v>1.0549999999999999</v>
      </c>
      <c r="K40" s="311">
        <f t="shared" ca="1" si="12"/>
        <v>-1.14E-2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4.9480000000000003E-2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-2.3999999999999998E-3</v>
      </c>
      <c r="S40" s="56">
        <f t="shared" ca="1" si="12"/>
        <v>0.27579999999999999</v>
      </c>
      <c r="T40" s="311">
        <f t="shared" ca="1" si="12"/>
        <v>-1.46E-2</v>
      </c>
      <c r="U40" s="311">
        <f t="shared" ca="1" si="12"/>
        <v>0.66490000000000005</v>
      </c>
      <c r="V40" s="311">
        <f t="shared" ca="1" si="12"/>
        <v>-7.1000000000000004E-3</v>
      </c>
      <c r="W40" s="311">
        <f t="shared" ca="1" si="12"/>
        <v>-6.6E-3</v>
      </c>
      <c r="X40" s="311">
        <f t="shared" ca="1" si="12"/>
        <v>-5.0000000000000001E-3</v>
      </c>
      <c r="Y40" s="309">
        <f t="shared" ca="1" si="12"/>
        <v>1110</v>
      </c>
      <c r="Z40" s="309">
        <f t="shared" ca="1" si="12"/>
        <v>-14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1.0409999999999999</v>
      </c>
      <c r="H43" s="290">
        <f t="shared" ca="1" si="13"/>
        <v>-2.8999999999999998E-3</v>
      </c>
      <c r="I43">
        <f t="shared" ca="1" si="13"/>
        <v>6.43</v>
      </c>
      <c r="J43">
        <f t="shared" ca="1" si="13"/>
        <v>1</v>
      </c>
      <c r="K43" s="291">
        <f t="shared" ca="1" si="13"/>
        <v>-4.1000000000000002E-2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-1.482E-2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-4.1999999999999997E-3</v>
      </c>
      <c r="S43" s="315">
        <f t="shared" ca="1" si="13"/>
        <v>0.54679999999999995</v>
      </c>
      <c r="T43" t="str">
        <f t="shared" ca="1" si="13"/>
        <v>-</v>
      </c>
      <c r="U43" t="str">
        <f t="shared" ca="1" si="13"/>
        <v>-</v>
      </c>
      <c r="V43">
        <f t="shared" ca="1" si="13"/>
        <v>2.8999999999999998E-3</v>
      </c>
      <c r="W43">
        <f t="shared" ca="1" si="13"/>
        <v>1.6999999999999999E-3</v>
      </c>
      <c r="X43">
        <f t="shared" ca="1" si="13"/>
        <v>-1.1999999999999999E-3</v>
      </c>
      <c r="Y43">
        <f t="shared" ca="1" si="13"/>
        <v>3096</v>
      </c>
      <c r="Z43">
        <f t="shared" ca="1" si="13"/>
        <v>3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1.0669999999999999</v>
      </c>
      <c r="H44" s="290">
        <f t="shared" ca="1" si="13"/>
        <v>1.9E-3</v>
      </c>
      <c r="I44">
        <f t="shared" ca="1" si="13"/>
        <v>25.76</v>
      </c>
      <c r="J44">
        <f t="shared" ca="1" si="13"/>
        <v>1.036</v>
      </c>
      <c r="K44" s="291">
        <f t="shared" ca="1" si="13"/>
        <v>-2.9899999999999999E-2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-3.1980000000000001E-2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2.0000000000000001E-4</v>
      </c>
      <c r="S44" s="315">
        <f t="shared" ca="1" si="13"/>
        <v>0.126</v>
      </c>
      <c r="T44">
        <f t="shared" ca="1" si="13"/>
        <v>-5.0799999999999998E-2</v>
      </c>
      <c r="U44">
        <f t="shared" ca="1" si="13"/>
        <v>0.42249999999999999</v>
      </c>
      <c r="V44">
        <f t="shared" ca="1" si="13"/>
        <v>-2.3999999999999998E-3</v>
      </c>
      <c r="W44">
        <f t="shared" ca="1" si="13"/>
        <v>-3.0000000000000001E-3</v>
      </c>
      <c r="X44">
        <f t="shared" ca="1" si="13"/>
        <v>-1.2999999999999999E-3</v>
      </c>
      <c r="Y44">
        <f t="shared" ca="1" si="13"/>
        <v>29507</v>
      </c>
      <c r="Z44">
        <f t="shared" ca="1" si="13"/>
        <v>-23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1.1080000000000001</v>
      </c>
      <c r="H45" s="290">
        <f t="shared" ca="1" si="13"/>
        <v>8.9999999999999998E-4</v>
      </c>
      <c r="I45">
        <f t="shared" ca="1" si="13"/>
        <v>0.57999999999999996</v>
      </c>
      <c r="J45">
        <f t="shared" ca="1" si="13"/>
        <v>1.03</v>
      </c>
      <c r="K45" s="291">
        <f t="shared" ca="1" si="13"/>
        <v>-7.5700000000000003E-2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-3.576E-2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3.8999999999999998E-3</v>
      </c>
      <c r="S45" s="315">
        <f t="shared" ca="1" si="13"/>
        <v>0.3604</v>
      </c>
      <c r="T45" t="str">
        <f t="shared" ca="1" si="13"/>
        <v>-</v>
      </c>
      <c r="U45">
        <f t="shared" ca="1" si="13"/>
        <v>0.99860000000000004</v>
      </c>
      <c r="V45">
        <f t="shared" ca="1" si="13"/>
        <v>-8.6999999999999994E-3</v>
      </c>
      <c r="W45">
        <f t="shared" ca="1" si="13"/>
        <v>-1.0999999999999999E-2</v>
      </c>
      <c r="X45">
        <f t="shared" ca="1" si="13"/>
        <v>-3.0000000000000001E-3</v>
      </c>
      <c r="Y45">
        <f t="shared" ca="1" si="13"/>
        <v>12300</v>
      </c>
      <c r="Z45">
        <f t="shared" ca="1" si="13"/>
        <v>0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720" t="s">
        <v>0</v>
      </c>
      <c r="B1" s="720" t="s">
        <v>1</v>
      </c>
      <c r="C1" s="720" t="s">
        <v>2</v>
      </c>
      <c r="D1" s="720" t="s">
        <v>3</v>
      </c>
      <c r="E1" s="471" t="s">
        <v>4</v>
      </c>
      <c r="F1" s="720" t="s">
        <v>6</v>
      </c>
      <c r="G1" s="720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720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720" t="s">
        <v>31</v>
      </c>
      <c r="X1" s="720" t="s">
        <v>32</v>
      </c>
      <c r="Y1" s="722" t="s">
        <v>33</v>
      </c>
    </row>
    <row r="2" spans="1:25" ht="14.25" thickBot="1" x14ac:dyDescent="0.2">
      <c r="A2" s="721"/>
      <c r="B2" s="721"/>
      <c r="C2" s="721"/>
      <c r="D2" s="721"/>
      <c r="E2" s="472" t="s">
        <v>5</v>
      </c>
      <c r="F2" s="721"/>
      <c r="G2" s="721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721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721"/>
      <c r="X2" s="721"/>
      <c r="Y2" s="723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674" t="s">
        <v>405</v>
      </c>
      <c r="B18" s="674" t="s">
        <v>399</v>
      </c>
      <c r="C18" s="674" t="s">
        <v>401</v>
      </c>
      <c r="D18" s="674" t="s">
        <v>403</v>
      </c>
      <c r="E18" s="674" t="s">
        <v>309</v>
      </c>
      <c r="F18" s="674" t="s">
        <v>310</v>
      </c>
      <c r="G18" s="674" t="s">
        <v>311</v>
      </c>
      <c r="H18" s="674" t="s">
        <v>297</v>
      </c>
      <c r="I18" s="450" t="s">
        <v>313</v>
      </c>
      <c r="J18" s="674" t="s">
        <v>315</v>
      </c>
      <c r="K18" s="674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674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658" t="s">
        <v>340</v>
      </c>
      <c r="AB18" s="674" t="s">
        <v>341</v>
      </c>
      <c r="AC18" s="675" t="s">
        <v>342</v>
      </c>
    </row>
    <row r="19" spans="1:29" ht="14.25" thickBot="1" x14ac:dyDescent="0.2">
      <c r="A19" s="659"/>
      <c r="B19" s="659" t="s">
        <v>399</v>
      </c>
      <c r="C19" s="659" t="s">
        <v>401</v>
      </c>
      <c r="D19" s="659" t="s">
        <v>403</v>
      </c>
      <c r="E19" s="659"/>
      <c r="F19" s="659"/>
      <c r="G19" s="659"/>
      <c r="H19" s="659"/>
      <c r="I19" s="449" t="s">
        <v>314</v>
      </c>
      <c r="J19" s="659"/>
      <c r="K19" s="65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659"/>
      <c r="AB19" s="659"/>
      <c r="AC19" s="66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1.073</v>
      </c>
      <c r="H20" s="310">
        <f t="shared" ca="1" si="6"/>
        <v>3.7000000000000002E-3</v>
      </c>
      <c r="I20" s="309">
        <f t="shared" ca="1" si="6"/>
        <v>167.78</v>
      </c>
      <c r="J20" s="51">
        <f t="shared" ca="1" si="6"/>
        <v>1.0328999999999999</v>
      </c>
      <c r="K20" s="311">
        <f t="shared" ca="1" si="6"/>
        <v>-3.8800000000000001E-2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5.2880000000000003E-2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-1.5599999999999999E-2</v>
      </c>
      <c r="S20" s="56">
        <f t="shared" ca="1" si="6"/>
        <v>0.16070000000000001</v>
      </c>
      <c r="T20" s="311">
        <f t="shared" ca="1" si="6"/>
        <v>-3.2099999999999997E-2</v>
      </c>
      <c r="U20" s="311">
        <f t="shared" ca="1" si="6"/>
        <v>0.96260000000000001</v>
      </c>
      <c r="V20" s="311">
        <f t="shared" ca="1" si="6"/>
        <v>3.5000000000000001E-3</v>
      </c>
      <c r="W20" s="311">
        <f t="shared" ca="1" si="6"/>
        <v>-3.5999999999999999E-3</v>
      </c>
      <c r="X20" s="311">
        <f t="shared" ca="1" si="6"/>
        <v>-6.3E-3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1.0289999999999999</v>
      </c>
      <c r="H21" s="310">
        <f t="shared" ca="1" si="6"/>
        <v>4.8999999999999998E-3</v>
      </c>
      <c r="I21" s="309">
        <f t="shared" ca="1" si="6"/>
        <v>187.7</v>
      </c>
      <c r="J21" s="51">
        <f t="shared" ca="1" si="6"/>
        <v>1.03</v>
      </c>
      <c r="K21" s="311">
        <f t="shared" ca="1" si="6"/>
        <v>1E-3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4.505E-2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-9.2999999999999992E-3</v>
      </c>
      <c r="S21" s="56">
        <f t="shared" ca="1" si="6"/>
        <v>0.21160000000000001</v>
      </c>
      <c r="T21" s="311">
        <f t="shared" ca="1" si="6"/>
        <v>-3.0999999999999999E-3</v>
      </c>
      <c r="U21" s="311">
        <f t="shared" ca="1" si="6"/>
        <v>0.8478</v>
      </c>
      <c r="V21" s="311">
        <f t="shared" ca="1" si="6"/>
        <v>8.9999999999999998E-4</v>
      </c>
      <c r="W21" s="311">
        <f t="shared" ca="1" si="6"/>
        <v>-6.7000000000000002E-3</v>
      </c>
      <c r="X21" s="311">
        <f t="shared" ca="1" si="6"/>
        <v>-8.5000000000000006E-3</v>
      </c>
      <c r="Y21" s="309">
        <f t="shared" ca="1" si="6"/>
        <v>2977</v>
      </c>
      <c r="Z21" s="309">
        <f t="shared" ca="1" si="6"/>
        <v>-20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</v>
      </c>
      <c r="H22" s="310">
        <f t="shared" ca="1" si="6"/>
        <v>2E-3</v>
      </c>
      <c r="I22" s="309">
        <f t="shared" ca="1" si="6"/>
        <v>69.290000000000006</v>
      </c>
      <c r="J22" s="51">
        <f t="shared" ca="1" si="6"/>
        <v>1.0085</v>
      </c>
      <c r="K22" s="311">
        <f t="shared" ca="1" si="6"/>
        <v>-1.5E-3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4.4929999999999998E-2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-1.24E-2</v>
      </c>
      <c r="S22" s="56">
        <f t="shared" ca="1" si="6"/>
        <v>0.31990000000000002</v>
      </c>
      <c r="T22" s="311">
        <f t="shared" ca="1" si="6"/>
        <v>-5.0000000000000001E-3</v>
      </c>
      <c r="U22" s="311">
        <f t="shared" ca="1" si="6"/>
        <v>0.62109999999999999</v>
      </c>
      <c r="V22" s="311">
        <f t="shared" ca="1" si="6"/>
        <v>8.3000000000000001E-3</v>
      </c>
      <c r="W22" s="311">
        <f t="shared" ca="1" si="6"/>
        <v>-1.4E-3</v>
      </c>
      <c r="X22" s="311">
        <f t="shared" ca="1" si="6"/>
        <v>-4.5999999999999999E-3</v>
      </c>
      <c r="Y22" s="309">
        <f t="shared" ca="1" si="6"/>
        <v>10095</v>
      </c>
      <c r="Z22" s="309">
        <f t="shared" ca="1" si="6"/>
        <v>-3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0.1404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0</v>
      </c>
      <c r="I23" s="309">
        <f t="shared" ca="1" si="6"/>
        <v>9427.85</v>
      </c>
      <c r="J23" s="51">
        <f t="shared" ca="1" si="6"/>
        <v>1.0344</v>
      </c>
      <c r="K23" s="311">
        <f t="shared" ca="1" si="6"/>
        <v>5.0700000000000002E-2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1.3899999999999999E-2</v>
      </c>
      <c r="S23" s="56">
        <f t="shared" ca="1" si="6"/>
        <v>0.30330000000000001</v>
      </c>
      <c r="T23" s="311" t="str">
        <f t="shared" ca="1" si="6"/>
        <v>无下折</v>
      </c>
      <c r="U23" s="311">
        <f t="shared" ca="1" si="6"/>
        <v>0.69259999999999999</v>
      </c>
      <c r="V23" s="311">
        <f t="shared" ca="1" si="6"/>
        <v>-7.0000000000000001E-3</v>
      </c>
      <c r="W23" s="311">
        <f t="shared" ca="1" si="6"/>
        <v>-4.4999999999999997E-3</v>
      </c>
      <c r="X23" s="311">
        <f t="shared" ca="1" si="6"/>
        <v>-8.3999999999999995E-3</v>
      </c>
      <c r="Y23" s="309">
        <f t="shared" ca="1" si="6"/>
        <v>400053</v>
      </c>
      <c r="Z23" s="309">
        <f t="shared" ca="1" si="6"/>
        <v>5095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1.0489999999999999</v>
      </c>
      <c r="H24" s="310">
        <f t="shared" ca="1" si="6"/>
        <v>1E-3</v>
      </c>
      <c r="I24" s="309">
        <f t="shared" ca="1" si="6"/>
        <v>91.24</v>
      </c>
      <c r="J24" s="51">
        <f t="shared" ca="1" si="6"/>
        <v>1.0347</v>
      </c>
      <c r="K24" s="311">
        <f t="shared" ca="1" si="6"/>
        <v>-1.38E-2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4.9299999999999997E-2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1.17E-2</v>
      </c>
      <c r="S24" s="56">
        <f t="shared" ca="1" si="6"/>
        <v>0.25850000000000001</v>
      </c>
      <c r="T24" s="311">
        <f t="shared" ca="1" si="6"/>
        <v>-1.7100000000000001E-2</v>
      </c>
      <c r="U24" s="311">
        <f t="shared" ca="1" si="6"/>
        <v>0.73150000000000004</v>
      </c>
      <c r="V24" s="311">
        <f t="shared" ca="1" si="6"/>
        <v>-5.5999999999999999E-3</v>
      </c>
      <c r="W24" s="311">
        <f t="shared" ca="1" si="6"/>
        <v>-4.4000000000000003E-3</v>
      </c>
      <c r="X24" s="311">
        <f t="shared" ca="1" si="6"/>
        <v>-1.6999999999999999E-3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6"/>
        <v>0.79490000000000005</v>
      </c>
      <c r="V25" s="311">
        <f t="shared" ca="1" si="6"/>
        <v>4.4999999999999997E-3</v>
      </c>
      <c r="W25" s="311">
        <f t="shared" ca="1" si="6"/>
        <v>1.1999999999999999E-3</v>
      </c>
      <c r="X25" s="311">
        <f t="shared" ca="1" si="6"/>
        <v>-2.3E-3</v>
      </c>
      <c r="Y25" s="309">
        <f t="shared" ca="1" si="6"/>
        <v>16503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2.8E-3</v>
      </c>
      <c r="I26" s="309">
        <f t="shared" ca="1" si="6"/>
        <v>5454.86</v>
      </c>
      <c r="J26" s="51">
        <f t="shared" ca="1" si="6"/>
        <v>1.036</v>
      </c>
      <c r="K26" s="311">
        <f t="shared" ca="1" si="6"/>
        <v>-4.1500000000000002E-2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5.2729999999999999E-2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-1.1299999999999999E-2</v>
      </c>
      <c r="S26" s="56">
        <f t="shared" ca="1" si="6"/>
        <v>0.1855</v>
      </c>
      <c r="T26" s="311">
        <f t="shared" ca="1" si="6"/>
        <v>-3.4700000000000002E-2</v>
      </c>
      <c r="U26" s="311">
        <f t="shared" ca="1" si="6"/>
        <v>0.90010000000000001</v>
      </c>
      <c r="V26" s="311">
        <f t="shared" ca="1" si="6"/>
        <v>6.4000000000000003E-3</v>
      </c>
      <c r="W26" s="311">
        <f t="shared" ca="1" si="6"/>
        <v>3.0999999999999999E-3</v>
      </c>
      <c r="X26" s="311">
        <f t="shared" ca="1" si="6"/>
        <v>0</v>
      </c>
      <c r="Y26" s="309">
        <f t="shared" ca="1" si="6"/>
        <v>80396</v>
      </c>
      <c r="Z26" s="309">
        <f t="shared" ca="1" si="6"/>
        <v>651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5">VLOOKUP($B44,INDIRECT($B$2 &amp; "!$A$3:$Y$207"),COLUMN()-4,0)</f>
        <v>150188</v>
      </c>
      <c r="F44" t="str">
        <f t="shared" ca="1" si="15"/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5"/>
        <v>150096</v>
      </c>
      <c r="F45" t="str">
        <f t="shared" ca="1" si="15"/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724" t="s">
        <v>0</v>
      </c>
      <c r="B1" s="724" t="s">
        <v>1</v>
      </c>
      <c r="C1" s="724" t="s">
        <v>2</v>
      </c>
      <c r="D1" s="724" t="s">
        <v>3</v>
      </c>
      <c r="E1" s="484" t="s">
        <v>4</v>
      </c>
      <c r="F1" s="724" t="s">
        <v>6</v>
      </c>
      <c r="G1" s="724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724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724" t="s">
        <v>31</v>
      </c>
      <c r="X1" s="724" t="s">
        <v>32</v>
      </c>
      <c r="Y1" s="726" t="s">
        <v>33</v>
      </c>
    </row>
    <row r="2" spans="1:25" ht="14.25" thickBot="1" x14ac:dyDescent="0.2">
      <c r="A2" s="725"/>
      <c r="B2" s="725"/>
      <c r="C2" s="725"/>
      <c r="D2" s="725"/>
      <c r="E2" s="485" t="s">
        <v>5</v>
      </c>
      <c r="F2" s="725"/>
      <c r="G2" s="725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725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725"/>
      <c r="X2" s="725"/>
      <c r="Y2" s="727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674" t="s">
        <v>405</v>
      </c>
      <c r="B18" s="674" t="s">
        <v>399</v>
      </c>
      <c r="C18" s="674" t="s">
        <v>401</v>
      </c>
      <c r="D18" s="674" t="s">
        <v>403</v>
      </c>
      <c r="E18" s="674" t="s">
        <v>309</v>
      </c>
      <c r="F18" s="674" t="s">
        <v>310</v>
      </c>
      <c r="G18" s="674" t="s">
        <v>311</v>
      </c>
      <c r="H18" s="674" t="s">
        <v>297</v>
      </c>
      <c r="I18" s="470" t="s">
        <v>313</v>
      </c>
      <c r="J18" s="674" t="s">
        <v>315</v>
      </c>
      <c r="K18" s="674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674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658" t="s">
        <v>340</v>
      </c>
      <c r="AB18" s="674" t="s">
        <v>341</v>
      </c>
      <c r="AC18" s="675" t="s">
        <v>342</v>
      </c>
    </row>
    <row r="19" spans="1:29" ht="14.25" thickBot="1" x14ac:dyDescent="0.2">
      <c r="A19" s="659"/>
      <c r="B19" s="659" t="s">
        <v>399</v>
      </c>
      <c r="C19" s="659" t="s">
        <v>401</v>
      </c>
      <c r="D19" s="659" t="s">
        <v>403</v>
      </c>
      <c r="E19" s="659"/>
      <c r="F19" s="659"/>
      <c r="G19" s="659"/>
      <c r="H19" s="659"/>
      <c r="I19" s="469" t="s">
        <v>314</v>
      </c>
      <c r="J19" s="659"/>
      <c r="K19" s="65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659"/>
      <c r="AB19" s="659"/>
      <c r="AC19" s="66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1.075</v>
      </c>
      <c r="H20" s="310">
        <f t="shared" ca="1" si="6"/>
        <v>1.9E-3</v>
      </c>
      <c r="I20" s="309">
        <f t="shared" ca="1" si="6"/>
        <v>40.950000000000003</v>
      </c>
      <c r="J20" s="51">
        <f t="shared" ca="1" si="6"/>
        <v>1.0330999999999999</v>
      </c>
      <c r="K20" s="311">
        <f t="shared" ca="1" si="6"/>
        <v>-4.0599999999999997E-2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5.2789999999999997E-2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1.3299999999999999E-2</v>
      </c>
      <c r="S20" s="56">
        <f t="shared" ca="1" si="6"/>
        <v>0.17130000000000001</v>
      </c>
      <c r="T20" s="311">
        <f t="shared" ca="1" si="6"/>
        <v>-3.3599999999999998E-2</v>
      </c>
      <c r="U20" s="311">
        <f t="shared" ca="1" si="6"/>
        <v>0.93759999999999999</v>
      </c>
      <c r="V20" s="311">
        <f t="shared" ca="1" si="6"/>
        <v>-2.0000000000000001E-4</v>
      </c>
      <c r="W20" s="311">
        <f t="shared" ca="1" si="6"/>
        <v>3.3E-3</v>
      </c>
      <c r="X20" s="311">
        <f t="shared" ca="1" si="6"/>
        <v>-3.5999999999999999E-3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1.034</v>
      </c>
      <c r="H21" s="310">
        <f t="shared" ca="1" si="6"/>
        <v>4.8999999999999998E-3</v>
      </c>
      <c r="I21" s="309">
        <f t="shared" ca="1" si="6"/>
        <v>347.88</v>
      </c>
      <c r="J21" s="51">
        <f t="shared" ca="1" si="6"/>
        <v>1.03</v>
      </c>
      <c r="K21" s="311">
        <f t="shared" ca="1" si="6"/>
        <v>-3.8999999999999998E-3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4.4819999999999999E-2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1.17E-2</v>
      </c>
      <c r="S21" s="56">
        <f t="shared" ca="1" si="6"/>
        <v>0.22140000000000001</v>
      </c>
      <c r="T21" s="311">
        <f t="shared" ca="1" si="6"/>
        <v>-7.4000000000000003E-3</v>
      </c>
      <c r="U21" s="311">
        <f t="shared" ca="1" si="6"/>
        <v>0.82469999999999999</v>
      </c>
      <c r="V21" s="311">
        <f t="shared" ca="1" si="6"/>
        <v>-4.3E-3</v>
      </c>
      <c r="W21" s="311">
        <f t="shared" ca="1" si="6"/>
        <v>-5.9999999999999995E-4</v>
      </c>
      <c r="X21" s="311">
        <f t="shared" ca="1" si="6"/>
        <v>-6.7000000000000002E-3</v>
      </c>
      <c r="Y21" s="309">
        <f t="shared" ca="1" si="6"/>
        <v>2981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1.012</v>
      </c>
      <c r="H22" s="310">
        <f t="shared" ca="1" si="6"/>
        <v>2E-3</v>
      </c>
      <c r="I22" s="309">
        <f t="shared" ca="1" si="6"/>
        <v>44.41</v>
      </c>
      <c r="J22" s="51">
        <f t="shared" ca="1" si="6"/>
        <v>1.0085999999999999</v>
      </c>
      <c r="K22" s="311">
        <f t="shared" ca="1" si="6"/>
        <v>-3.3999999999999998E-3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4.4850000000000001E-2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7.6E-3</v>
      </c>
      <c r="S22" s="56">
        <f t="shared" ca="1" si="6"/>
        <v>0.3246</v>
      </c>
      <c r="T22" s="311">
        <f t="shared" ca="1" si="6"/>
        <v>-6.4999999999999997E-3</v>
      </c>
      <c r="U22" s="311">
        <f t="shared" ca="1" si="6"/>
        <v>0.61</v>
      </c>
      <c r="V22" s="311">
        <f t="shared" ca="1" si="6"/>
        <v>5.1999999999999998E-3</v>
      </c>
      <c r="W22" s="311">
        <f t="shared" ca="1" si="6"/>
        <v>8.6E-3</v>
      </c>
      <c r="X22" s="311">
        <f t="shared" ca="1" si="6"/>
        <v>-1.4E-3</v>
      </c>
      <c r="Y22" s="309">
        <f t="shared" ca="1" si="6"/>
        <v>10102</v>
      </c>
      <c r="Z22" s="309">
        <f t="shared" ca="1" si="6"/>
        <v>7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0.1101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0.997</v>
      </c>
      <c r="H23" s="310">
        <f t="shared" ca="1" si="6"/>
        <v>1.5299999999999999E-2</v>
      </c>
      <c r="I23" s="309">
        <f t="shared" ca="1" si="6"/>
        <v>20987.18</v>
      </c>
      <c r="J23" s="51">
        <f t="shared" ca="1" si="6"/>
        <v>1.0346</v>
      </c>
      <c r="K23" s="311">
        <f t="shared" ca="1" si="6"/>
        <v>3.6299999999999999E-2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5.1950000000000003E-2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1.52E-2</v>
      </c>
      <c r="S23" s="56">
        <f t="shared" ca="1" si="6"/>
        <v>0.30840000000000001</v>
      </c>
      <c r="T23" s="311" t="str">
        <f t="shared" ca="1" si="6"/>
        <v>无下折</v>
      </c>
      <c r="U23" s="311">
        <f t="shared" ca="1" si="6"/>
        <v>0.68</v>
      </c>
      <c r="V23" s="311">
        <f t="shared" ca="1" si="6"/>
        <v>-2.5999999999999999E-3</v>
      </c>
      <c r="W23" s="311">
        <f t="shared" ca="1" si="6"/>
        <v>-2.9999999999999997E-4</v>
      </c>
      <c r="X23" s="311">
        <f t="shared" ca="1" si="6"/>
        <v>-4.4999999999999997E-3</v>
      </c>
      <c r="Y23" s="309">
        <f t="shared" ca="1" si="6"/>
        <v>402448</v>
      </c>
      <c r="Z23" s="309">
        <f t="shared" ca="1" si="6"/>
        <v>2396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1.052</v>
      </c>
      <c r="H24" s="310">
        <f t="shared" ca="1" si="6"/>
        <v>2.8999999999999998E-3</v>
      </c>
      <c r="I24" s="309">
        <f t="shared" ca="1" si="6"/>
        <v>137.30000000000001</v>
      </c>
      <c r="J24" s="51">
        <f t="shared" ca="1" si="6"/>
        <v>1.0347999999999999</v>
      </c>
      <c r="K24" s="311">
        <f t="shared" ca="1" si="6"/>
        <v>-1.66E-2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4.9149999999999999E-2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2.4799999999999999E-2</v>
      </c>
      <c r="S24" s="56">
        <f t="shared" ca="1" si="6"/>
        <v>0.27539999999999998</v>
      </c>
      <c r="T24" s="311">
        <f t="shared" ca="1" si="6"/>
        <v>-1.8700000000000001E-2</v>
      </c>
      <c r="U24" s="311">
        <f t="shared" ca="1" si="6"/>
        <v>0.69179999999999997</v>
      </c>
      <c r="V24" s="311">
        <f t="shared" ca="1" si="6"/>
        <v>-2.3999999999999998E-3</v>
      </c>
      <c r="W24" s="311">
        <f t="shared" ca="1" si="6"/>
        <v>-5.4000000000000003E-3</v>
      </c>
      <c r="X24" s="311">
        <f t="shared" ca="1" si="6"/>
        <v>-4.4000000000000003E-3</v>
      </c>
      <c r="Y24" s="309">
        <f t="shared" ca="1" si="6"/>
        <v>1939</v>
      </c>
      <c r="Z24" s="309">
        <f t="shared" ca="1" si="6"/>
        <v>-1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6"/>
        <v>0.77839999999999998</v>
      </c>
      <c r="V25" s="311">
        <f t="shared" ca="1" si="6"/>
        <v>2.3999999999999998E-3</v>
      </c>
      <c r="W25" s="311">
        <f t="shared" ca="1" si="6"/>
        <v>4.1999999999999997E-3</v>
      </c>
      <c r="X25" s="311">
        <f t="shared" ca="1" si="6"/>
        <v>1.1999999999999999E-3</v>
      </c>
      <c r="Y25" s="309">
        <f t="shared" ca="1" si="6"/>
        <v>16652</v>
      </c>
      <c r="Z25" s="309">
        <f t="shared" ca="1" si="6"/>
        <v>149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1.0820000000000001</v>
      </c>
      <c r="H26" s="310">
        <f t="shared" ca="1" si="6"/>
        <v>2.8E-3</v>
      </c>
      <c r="I26" s="309">
        <f t="shared" ca="1" si="6"/>
        <v>4915.8</v>
      </c>
      <c r="J26" s="51">
        <f t="shared" ca="1" si="6"/>
        <v>1.036</v>
      </c>
      <c r="K26" s="311">
        <f t="shared" ca="1" si="6"/>
        <v>-4.4400000000000002E-2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5.2580000000000002E-2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8.3999999999999995E-3</v>
      </c>
      <c r="S26" s="56">
        <f t="shared" ca="1" si="6"/>
        <v>0.1905</v>
      </c>
      <c r="T26" s="311">
        <f t="shared" ca="1" si="6"/>
        <v>-3.7100000000000001E-2</v>
      </c>
      <c r="U26" s="311">
        <f t="shared" ca="1" si="6"/>
        <v>0.88849999999999996</v>
      </c>
      <c r="V26" s="311">
        <f t="shared" ca="1" si="6"/>
        <v>7.7999999999999996E-3</v>
      </c>
      <c r="W26" s="311">
        <f t="shared" ca="1" si="6"/>
        <v>8.2000000000000007E-3</v>
      </c>
      <c r="X26" s="311">
        <f t="shared" ca="1" si="6"/>
        <v>3.0999999999999999E-3</v>
      </c>
      <c r="Y26" s="309">
        <f t="shared" ca="1" si="6"/>
        <v>84825</v>
      </c>
      <c r="Z26" s="309">
        <f t="shared" ca="1" si="6"/>
        <v>4429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28" t="s">
        <v>0</v>
      </c>
      <c r="B1" s="728" t="s">
        <v>1</v>
      </c>
      <c r="C1" s="728" t="s">
        <v>2</v>
      </c>
      <c r="D1" s="728" t="s">
        <v>3</v>
      </c>
      <c r="E1" s="500" t="s">
        <v>4</v>
      </c>
      <c r="F1" s="728" t="s">
        <v>6</v>
      </c>
      <c r="G1" s="728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728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728" t="s">
        <v>31</v>
      </c>
      <c r="X1" s="728" t="s">
        <v>32</v>
      </c>
      <c r="Y1" s="730" t="s">
        <v>33</v>
      </c>
    </row>
    <row r="2" spans="1:25" ht="14.25" thickBot="1" x14ac:dyDescent="0.2">
      <c r="A2" s="729"/>
      <c r="B2" s="729"/>
      <c r="C2" s="729"/>
      <c r="D2" s="729"/>
      <c r="E2" s="501" t="s">
        <v>5</v>
      </c>
      <c r="F2" s="729"/>
      <c r="G2" s="729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729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729"/>
      <c r="X2" s="729"/>
      <c r="Y2" s="731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674" t="s">
        <v>405</v>
      </c>
      <c r="B18" s="674" t="s">
        <v>399</v>
      </c>
      <c r="C18" s="674" t="s">
        <v>401</v>
      </c>
      <c r="D18" s="674" t="s">
        <v>403</v>
      </c>
      <c r="E18" s="674" t="s">
        <v>309</v>
      </c>
      <c r="F18" s="674" t="s">
        <v>310</v>
      </c>
      <c r="G18" s="674" t="s">
        <v>311</v>
      </c>
      <c r="H18" s="674" t="s">
        <v>297</v>
      </c>
      <c r="I18" s="496" t="s">
        <v>313</v>
      </c>
      <c r="J18" s="674" t="s">
        <v>315</v>
      </c>
      <c r="K18" s="674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674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658" t="s">
        <v>340</v>
      </c>
      <c r="AB18" s="674" t="s">
        <v>341</v>
      </c>
      <c r="AC18" s="675" t="s">
        <v>342</v>
      </c>
    </row>
    <row r="19" spans="1:29" ht="14.25" thickBot="1" x14ac:dyDescent="0.2">
      <c r="A19" s="659"/>
      <c r="B19" s="659" t="s">
        <v>399</v>
      </c>
      <c r="C19" s="659" t="s">
        <v>401</v>
      </c>
      <c r="D19" s="659" t="s">
        <v>403</v>
      </c>
      <c r="E19" s="659"/>
      <c r="F19" s="659"/>
      <c r="G19" s="659"/>
      <c r="H19" s="659"/>
      <c r="I19" s="495" t="s">
        <v>314</v>
      </c>
      <c r="J19" s="659"/>
      <c r="K19" s="65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659"/>
      <c r="AB19" s="659"/>
      <c r="AC19" s="66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1.071</v>
      </c>
      <c r="H20" s="310">
        <f t="shared" ca="1" si="6"/>
        <v>-1.9E-3</v>
      </c>
      <c r="I20" s="309">
        <f t="shared" ca="1" si="6"/>
        <v>32.479999999999997</v>
      </c>
      <c r="J20" s="51">
        <f t="shared" ca="1" si="6"/>
        <v>1.0338000000000001</v>
      </c>
      <c r="K20" s="311">
        <f t="shared" ca="1" si="6"/>
        <v>-3.5999999999999997E-2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5.3030000000000001E-2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1.03E-2</v>
      </c>
      <c r="S20" s="56">
        <f t="shared" ca="1" si="6"/>
        <v>0.19489999999999999</v>
      </c>
      <c r="T20" s="311">
        <f t="shared" ca="1" si="6"/>
        <v>-3.0300000000000001E-2</v>
      </c>
      <c r="U20" s="311">
        <f t="shared" ca="1" si="6"/>
        <v>0.88129999999999997</v>
      </c>
      <c r="V20" s="311">
        <f t="shared" ca="1" si="6"/>
        <v>-3.5000000000000001E-3</v>
      </c>
      <c r="W20" s="311">
        <f t="shared" ca="1" si="6"/>
        <v>1.6999999999999999E-3</v>
      </c>
      <c r="X20" s="311">
        <f t="shared" ca="1" si="6"/>
        <v>-1E-4</v>
      </c>
      <c r="Y20" s="309">
        <f t="shared" ca="1" si="6"/>
        <v>3767</v>
      </c>
      <c r="Z20" s="309">
        <f t="shared" ca="1" si="6"/>
        <v>5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1.026</v>
      </c>
      <c r="H21" s="310">
        <f t="shared" ca="1" si="6"/>
        <v>3.8999999999999998E-3</v>
      </c>
      <c r="I21" s="309">
        <f t="shared" ca="1" si="6"/>
        <v>308.72000000000003</v>
      </c>
      <c r="J21" s="51">
        <f t="shared" ca="1" si="6"/>
        <v>1.028</v>
      </c>
      <c r="K21" s="311">
        <f t="shared" ca="1" si="6"/>
        <v>1.9E-3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4.5089999999999998E-2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-1.12E-2</v>
      </c>
      <c r="S21" s="56">
        <f t="shared" ca="1" si="6"/>
        <v>0.47710000000000002</v>
      </c>
      <c r="T21" s="311">
        <f t="shared" ca="1" si="6"/>
        <v>-2.8E-3</v>
      </c>
      <c r="U21" s="311">
        <f t="shared" ca="1" si="6"/>
        <v>0.22750000000000001</v>
      </c>
      <c r="V21" s="311">
        <f t="shared" ca="1" si="6"/>
        <v>4.0000000000000002E-4</v>
      </c>
      <c r="W21" s="311">
        <f t="shared" ca="1" si="6"/>
        <v>2.8E-3</v>
      </c>
      <c r="X21" s="311">
        <f t="shared" ca="1" si="6"/>
        <v>-8.9999999999999998E-4</v>
      </c>
      <c r="Y21" s="309">
        <f t="shared" ca="1" si="6"/>
        <v>22147</v>
      </c>
      <c r="Z21" s="309">
        <f t="shared" ca="1" si="6"/>
        <v>56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4.7999999999999996E-3</v>
      </c>
      <c r="I22" s="309">
        <f t="shared" ca="1" si="6"/>
        <v>41.8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0.19650000000000001</v>
      </c>
      <c r="T22" s="311">
        <f t="shared" ca="1" si="6"/>
        <v>-1.21E-2</v>
      </c>
      <c r="U22" s="311">
        <f t="shared" ca="1" si="6"/>
        <v>0.87729999999999997</v>
      </c>
      <c r="V22" s="311">
        <f t="shared" ca="1" si="6"/>
        <v>8.0999999999999996E-3</v>
      </c>
      <c r="W22" s="311">
        <f t="shared" ca="1" si="6"/>
        <v>5.9999999999999995E-4</v>
      </c>
      <c r="X22" s="311">
        <f t="shared" ca="1" si="6"/>
        <v>1.2999999999999999E-3</v>
      </c>
      <c r="Y22" s="309">
        <f t="shared" ca="1" si="6"/>
        <v>1090</v>
      </c>
      <c r="Z22" s="309">
        <f t="shared" ca="1" si="6"/>
        <v>-8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0.10929999999999999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0.98799999999999999</v>
      </c>
      <c r="H23" s="310">
        <f t="shared" ca="1" si="6"/>
        <v>1E-3</v>
      </c>
      <c r="I23" s="309">
        <f t="shared" ca="1" si="6"/>
        <v>11902.43</v>
      </c>
      <c r="J23" s="51">
        <f t="shared" ca="1" si="6"/>
        <v>1.0353000000000001</v>
      </c>
      <c r="K23" s="311">
        <f t="shared" ca="1" si="6"/>
        <v>4.5699999999999998E-2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5.2479999999999999E-2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-1E-4</v>
      </c>
      <c r="S23" s="56">
        <f t="shared" ca="1" si="6"/>
        <v>0.31979999999999997</v>
      </c>
      <c r="T23" s="311" t="str">
        <f t="shared" ca="1" si="6"/>
        <v>无下折</v>
      </c>
      <c r="U23" s="311">
        <f t="shared" ca="1" si="6"/>
        <v>0.65159999999999996</v>
      </c>
      <c r="V23" s="311">
        <f t="shared" ca="1" si="6"/>
        <v>-4.1000000000000003E-3</v>
      </c>
      <c r="W23" s="311">
        <f t="shared" ca="1" si="6"/>
        <v>-6.6E-3</v>
      </c>
      <c r="X23" s="311">
        <f t="shared" ca="1" si="6"/>
        <v>-6.8999999999999999E-3</v>
      </c>
      <c r="Y23" s="309">
        <f t="shared" ca="1" si="6"/>
        <v>388698</v>
      </c>
      <c r="Z23" s="309">
        <f t="shared" ca="1" si="6"/>
        <v>-7149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6"/>
        <v>0.73609999999999998</v>
      </c>
      <c r="V24" s="311">
        <f t="shared" ca="1" si="6"/>
        <v>-4.1000000000000003E-3</v>
      </c>
      <c r="W24" s="311">
        <f t="shared" ca="1" si="6"/>
        <v>-2.8999999999999998E-3</v>
      </c>
      <c r="X24" s="311">
        <f t="shared" ca="1" si="6"/>
        <v>3.0000000000000001E-3</v>
      </c>
      <c r="Y24" s="309">
        <f t="shared" ca="1" si="6"/>
        <v>16948</v>
      </c>
      <c r="Z24" s="309">
        <f t="shared" ca="1" si="6"/>
        <v>295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0</v>
      </c>
      <c r="I25" s="309">
        <f t="shared" ca="1" si="6"/>
        <v>12933.33</v>
      </c>
      <c r="J25" s="51">
        <f t="shared" ca="1" si="6"/>
        <v>1.0369999999999999</v>
      </c>
      <c r="K25" s="311">
        <f t="shared" ca="1" si="6"/>
        <v>-3.7600000000000001E-2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5.2940000000000001E-2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1.35E-2</v>
      </c>
      <c r="S25" s="56">
        <f t="shared" ca="1" si="6"/>
        <v>0.20949999999999999</v>
      </c>
      <c r="T25" s="311">
        <f t="shared" ca="1" si="6"/>
        <v>-3.2000000000000001E-2</v>
      </c>
      <c r="U25" s="311">
        <f t="shared" ca="1" si="6"/>
        <v>0.84279999999999999</v>
      </c>
      <c r="V25" s="311">
        <f t="shared" ca="1" si="6"/>
        <v>3.7000000000000002E-3</v>
      </c>
      <c r="W25" s="311">
        <f t="shared" ca="1" si="6"/>
        <v>6.7999999999999996E-3</v>
      </c>
      <c r="X25" s="311">
        <f t="shared" ca="1" si="6"/>
        <v>6.8999999999999999E-3</v>
      </c>
      <c r="Y25" s="309">
        <f t="shared" ca="1" si="6"/>
        <v>98638</v>
      </c>
      <c r="Z25" s="309">
        <f t="shared" ca="1" si="6"/>
        <v>7962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32" t="s">
        <v>0</v>
      </c>
      <c r="B1" s="732" t="s">
        <v>1</v>
      </c>
      <c r="C1" s="732" t="s">
        <v>2</v>
      </c>
      <c r="D1" s="732" t="s">
        <v>3</v>
      </c>
      <c r="E1" s="511" t="s">
        <v>4</v>
      </c>
      <c r="F1" s="732" t="s">
        <v>6</v>
      </c>
      <c r="G1" s="732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732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732" t="s">
        <v>31</v>
      </c>
      <c r="X1" s="732" t="s">
        <v>32</v>
      </c>
      <c r="Y1" s="734" t="s">
        <v>33</v>
      </c>
    </row>
    <row r="2" spans="1:25" ht="14.25" thickBot="1" x14ac:dyDescent="0.2">
      <c r="A2" s="733"/>
      <c r="B2" s="733"/>
      <c r="C2" s="733"/>
      <c r="D2" s="733"/>
      <c r="E2" s="512" t="s">
        <v>5</v>
      </c>
      <c r="F2" s="733"/>
      <c r="G2" s="733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733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733"/>
      <c r="X2" s="733"/>
      <c r="Y2" s="735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674" t="s">
        <v>405</v>
      </c>
      <c r="B18" s="674" t="s">
        <v>399</v>
      </c>
      <c r="C18" s="674" t="s">
        <v>401</v>
      </c>
      <c r="D18" s="674" t="s">
        <v>403</v>
      </c>
      <c r="E18" s="674" t="s">
        <v>309</v>
      </c>
      <c r="F18" s="674" t="s">
        <v>310</v>
      </c>
      <c r="G18" s="674" t="s">
        <v>311</v>
      </c>
      <c r="H18" s="674" t="s">
        <v>297</v>
      </c>
      <c r="I18" s="499" t="s">
        <v>313</v>
      </c>
      <c r="J18" s="674" t="s">
        <v>315</v>
      </c>
      <c r="K18" s="674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674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658" t="s">
        <v>340</v>
      </c>
      <c r="AB18" s="674" t="s">
        <v>341</v>
      </c>
      <c r="AC18" s="675" t="s">
        <v>342</v>
      </c>
    </row>
    <row r="19" spans="1:29" ht="14.25" thickBot="1" x14ac:dyDescent="0.2">
      <c r="A19" s="659"/>
      <c r="B19" s="659" t="s">
        <v>399</v>
      </c>
      <c r="C19" s="659" t="s">
        <v>401</v>
      </c>
      <c r="D19" s="659" t="s">
        <v>403</v>
      </c>
      <c r="E19" s="659"/>
      <c r="F19" s="659"/>
      <c r="G19" s="659"/>
      <c r="H19" s="659"/>
      <c r="I19" s="498" t="s">
        <v>314</v>
      </c>
      <c r="J19" s="659"/>
      <c r="K19" s="65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659"/>
      <c r="AB19" s="659"/>
      <c r="AC19" s="661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1.0760000000000001</v>
      </c>
      <c r="H20" s="310">
        <f t="shared" ca="1" si="6"/>
        <v>4.7000000000000002E-3</v>
      </c>
      <c r="I20" s="309">
        <f t="shared" ca="1" si="6"/>
        <v>64.22</v>
      </c>
      <c r="J20" s="51">
        <f t="shared" ca="1" si="6"/>
        <v>1.0338000000000001</v>
      </c>
      <c r="K20" s="311">
        <f t="shared" ca="1" si="6"/>
        <v>-4.0800000000000003E-2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5.2769999999999997E-2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3.2000000000000002E-3</v>
      </c>
      <c r="S20" s="56">
        <f t="shared" ca="1" si="6"/>
        <v>0.1973</v>
      </c>
      <c r="T20" s="311">
        <f t="shared" ca="1" si="6"/>
        <v>-3.4500000000000003E-2</v>
      </c>
      <c r="U20" s="311">
        <f t="shared" ca="1" si="6"/>
        <v>0.87560000000000004</v>
      </c>
      <c r="V20" s="311">
        <f t="shared" ca="1" si="6"/>
        <v>-5.8999999999999999E-3</v>
      </c>
      <c r="W20" s="311">
        <f t="shared" ca="1" si="6"/>
        <v>-3.5000000000000001E-3</v>
      </c>
      <c r="X20" s="311">
        <f t="shared" ca="1" si="6"/>
        <v>1.6999999999999999E-3</v>
      </c>
      <c r="Y20" s="309">
        <f t="shared" ca="1" si="6"/>
        <v>3764</v>
      </c>
      <c r="Z20" s="309">
        <f t="shared" ca="1" si="6"/>
        <v>-3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1.0309999999999999</v>
      </c>
      <c r="H21" s="310">
        <f t="shared" ca="1" si="6"/>
        <v>4.8999999999999998E-3</v>
      </c>
      <c r="I21" s="309">
        <f t="shared" ca="1" si="6"/>
        <v>203.34</v>
      </c>
      <c r="J21" s="51">
        <f t="shared" ca="1" si="6"/>
        <v>1.028</v>
      </c>
      <c r="K21" s="311">
        <f t="shared" ca="1" si="6"/>
        <v>-2.8999999999999998E-3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4.487E-2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-3.0999999999999999E-3</v>
      </c>
      <c r="S21" s="56">
        <f t="shared" ca="1" si="6"/>
        <v>0.47549999999999998</v>
      </c>
      <c r="T21" s="311">
        <f t="shared" ca="1" si="6"/>
        <v>-6.7000000000000002E-3</v>
      </c>
      <c r="U21" s="311">
        <f t="shared" ca="1" si="6"/>
        <v>0.2311</v>
      </c>
      <c r="V21" s="311">
        <f t="shared" ca="1" si="6"/>
        <v>1.2999999999999999E-3</v>
      </c>
      <c r="W21" s="311">
        <f t="shared" ca="1" si="6"/>
        <v>4.0000000000000002E-4</v>
      </c>
      <c r="X21" s="311">
        <f t="shared" ca="1" si="6"/>
        <v>2.8E-3</v>
      </c>
      <c r="Y21" s="309">
        <f t="shared" ca="1" si="6"/>
        <v>22209</v>
      </c>
      <c r="Z21" s="309">
        <f t="shared" ca="1" si="6"/>
        <v>62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0</v>
      </c>
      <c r="I22" s="309">
        <f t="shared" ca="1" si="6"/>
        <v>55.71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-1E-3</v>
      </c>
      <c r="S22" s="56">
        <f t="shared" ca="1" si="6"/>
        <v>0.19570000000000001</v>
      </c>
      <c r="T22" s="311">
        <f t="shared" ca="1" si="6"/>
        <v>-1.09E-2</v>
      </c>
      <c r="U22" s="311">
        <f t="shared" ca="1" si="6"/>
        <v>0.87909999999999999</v>
      </c>
      <c r="V22" s="311">
        <f t="shared" ca="1" si="6"/>
        <v>7.1999999999999998E-3</v>
      </c>
      <c r="W22" s="311">
        <f t="shared" ca="1" si="6"/>
        <v>8.0999999999999996E-3</v>
      </c>
      <c r="X22" s="311">
        <f t="shared" ca="1" si="6"/>
        <v>5.9999999999999995E-4</v>
      </c>
      <c r="Y22" s="309">
        <f t="shared" ca="1" si="6"/>
        <v>1093</v>
      </c>
      <c r="Z22" s="309">
        <f t="shared" ca="1" si="6"/>
        <v>3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7.1000000000000004E-3</v>
      </c>
      <c r="I23" s="309">
        <f t="shared" ca="1" si="6"/>
        <v>5318.5</v>
      </c>
      <c r="J23" s="51">
        <f t="shared" ca="1" si="6"/>
        <v>1.0353000000000001</v>
      </c>
      <c r="K23" s="311">
        <f t="shared" ca="1" si="6"/>
        <v>3.8899999999999997E-2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-6.7999999999999996E-3</v>
      </c>
      <c r="S23" s="56">
        <f t="shared" ca="1" si="6"/>
        <v>0.31530000000000002</v>
      </c>
      <c r="T23" s="311" t="str">
        <f t="shared" ca="1" si="6"/>
        <v>无下折</v>
      </c>
      <c r="U23" s="311">
        <f t="shared" ca="1" si="6"/>
        <v>0.66239999999999999</v>
      </c>
      <c r="V23" s="311">
        <f t="shared" ca="1" si="6"/>
        <v>6.9999999999999999E-4</v>
      </c>
      <c r="W23" s="311">
        <f t="shared" ca="1" si="6"/>
        <v>-4.1000000000000003E-3</v>
      </c>
      <c r="X23" s="311">
        <f t="shared" ca="1" si="6"/>
        <v>-6.6E-3</v>
      </c>
      <c r="Y23" s="309">
        <f t="shared" ca="1" si="6"/>
        <v>384560</v>
      </c>
      <c r="Z23" s="309">
        <f t="shared" ca="1" si="6"/>
        <v>-4140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6"/>
        <v>0.72199999999999998</v>
      </c>
      <c r="V24" s="311">
        <f t="shared" ca="1" si="6"/>
        <v>-2.3999999999999998E-3</v>
      </c>
      <c r="W24" s="311">
        <f t="shared" ca="1" si="6"/>
        <v>-4.1000000000000003E-3</v>
      </c>
      <c r="X24" s="311">
        <f t="shared" ca="1" si="6"/>
        <v>-2.8999999999999998E-3</v>
      </c>
      <c r="Y24" s="309">
        <f t="shared" ca="1" si="6"/>
        <v>16921</v>
      </c>
      <c r="Z24" s="309">
        <f t="shared" ca="1" si="6"/>
        <v>-27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1.081</v>
      </c>
      <c r="H25" s="310">
        <f t="shared" ca="1" si="6"/>
        <v>4.5999999999999999E-3</v>
      </c>
      <c r="I25" s="309">
        <f t="shared" ca="1" si="6"/>
        <v>8506.4699999999993</v>
      </c>
      <c r="J25" s="51">
        <f t="shared" ca="1" si="6"/>
        <v>1.0369999999999999</v>
      </c>
      <c r="K25" s="311">
        <f t="shared" ca="1" si="6"/>
        <v>-4.24E-2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5.2679999999999998E-2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9.7000000000000003E-3</v>
      </c>
      <c r="S25" s="56">
        <f t="shared" ca="1" si="6"/>
        <v>0.2167</v>
      </c>
      <c r="T25" s="311">
        <f t="shared" ca="1" si="6"/>
        <v>-3.6200000000000003E-2</v>
      </c>
      <c r="U25" s="311">
        <f t="shared" ca="1" si="6"/>
        <v>0.82589999999999997</v>
      </c>
      <c r="V25" s="311">
        <f t="shared" ca="1" si="6"/>
        <v>2.3999999999999998E-3</v>
      </c>
      <c r="W25" s="311">
        <f t="shared" ca="1" si="6"/>
        <v>3.7000000000000002E-3</v>
      </c>
      <c r="X25" s="311">
        <f t="shared" ca="1" si="6"/>
        <v>6.7999999999999996E-3</v>
      </c>
      <c r="Y25" s="309">
        <f t="shared" ca="1" si="6"/>
        <v>105231</v>
      </c>
      <c r="Z25" s="309">
        <f t="shared" ca="1" si="6"/>
        <v>6593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36" t="s">
        <v>0</v>
      </c>
      <c r="B1" s="736" t="s">
        <v>1</v>
      </c>
      <c r="C1" s="736" t="s">
        <v>2</v>
      </c>
      <c r="D1" s="736" t="s">
        <v>3</v>
      </c>
      <c r="E1" s="535" t="s">
        <v>4</v>
      </c>
      <c r="F1" s="736" t="s">
        <v>6</v>
      </c>
      <c r="G1" s="736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736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736" t="s">
        <v>31</v>
      </c>
      <c r="X1" s="736" t="s">
        <v>32</v>
      </c>
      <c r="Y1" s="738" t="s">
        <v>33</v>
      </c>
    </row>
    <row r="2" spans="1:25" ht="14.25" thickBot="1" x14ac:dyDescent="0.2">
      <c r="A2" s="737"/>
      <c r="B2" s="737"/>
      <c r="C2" s="737"/>
      <c r="D2" s="737"/>
      <c r="E2" s="536" t="s">
        <v>5</v>
      </c>
      <c r="F2" s="737"/>
      <c r="G2" s="737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737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737"/>
      <c r="X2" s="737"/>
      <c r="Y2" s="73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674" t="s">
        <v>405</v>
      </c>
      <c r="B18" s="674" t="s">
        <v>399</v>
      </c>
      <c r="C18" s="674" t="s">
        <v>401</v>
      </c>
      <c r="D18" s="674" t="s">
        <v>403</v>
      </c>
      <c r="E18" s="674" t="s">
        <v>309</v>
      </c>
      <c r="F18" s="674" t="s">
        <v>310</v>
      </c>
      <c r="G18" s="674" t="s">
        <v>311</v>
      </c>
      <c r="H18" s="674" t="s">
        <v>297</v>
      </c>
      <c r="I18" s="531" t="s">
        <v>313</v>
      </c>
      <c r="J18" s="674" t="s">
        <v>315</v>
      </c>
      <c r="K18" s="674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674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658" t="s">
        <v>340</v>
      </c>
      <c r="AB18" s="674" t="s">
        <v>341</v>
      </c>
      <c r="AC18" s="675" t="s">
        <v>342</v>
      </c>
    </row>
    <row r="19" spans="1:29" ht="14.25" thickBot="1" x14ac:dyDescent="0.2">
      <c r="A19" s="659"/>
      <c r="B19" s="659" t="s">
        <v>399</v>
      </c>
      <c r="C19" s="659" t="s">
        <v>401</v>
      </c>
      <c r="D19" s="659" t="s">
        <v>403</v>
      </c>
      <c r="E19" s="659"/>
      <c r="F19" s="659"/>
      <c r="G19" s="659"/>
      <c r="H19" s="659"/>
      <c r="I19" s="530" t="s">
        <v>314</v>
      </c>
      <c r="J19" s="659"/>
      <c r="K19" s="65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659"/>
      <c r="AB19" s="659"/>
      <c r="AC19" s="661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1.109</v>
      </c>
      <c r="H20" s="310">
        <f t="shared" ca="1" si="6"/>
        <v>3.5999999999999999E-3</v>
      </c>
      <c r="I20" s="309">
        <f t="shared" ca="1" si="6"/>
        <v>262.27</v>
      </c>
      <c r="J20" s="51">
        <f t="shared" ca="1" si="6"/>
        <v>1.0682</v>
      </c>
      <c r="K20" s="311">
        <f t="shared" ca="1" si="6"/>
        <v>-3.8199999999999998E-2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5.2920000000000002E-2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-5.0000000000000001E-4</v>
      </c>
      <c r="S20" s="56">
        <f t="shared" ca="1" si="6"/>
        <v>0.18490000000000001</v>
      </c>
      <c r="T20" s="311">
        <f t="shared" ca="1" si="6"/>
        <v>-3.2099999999999997E-2</v>
      </c>
      <c r="U20" s="311">
        <f t="shared" ca="1" si="6"/>
        <v>0.85509999999999997</v>
      </c>
      <c r="V20" s="311">
        <f t="shared" ca="1" si="6"/>
        <v>-3.8E-3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6208</v>
      </c>
      <c r="Z20" s="309">
        <f t="shared" ca="1" si="6"/>
        <v>-2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1.0349999999999999</v>
      </c>
      <c r="H21" s="310">
        <f t="shared" ca="1" si="6"/>
        <v>3.8999999999999998E-3</v>
      </c>
      <c r="I21" s="309">
        <f t="shared" ca="1" si="6"/>
        <v>82.5</v>
      </c>
      <c r="J21" s="51">
        <f t="shared" ca="1" si="6"/>
        <v>1.028</v>
      </c>
      <c r="K21" s="311">
        <f t="shared" ca="1" si="6"/>
        <v>-6.7999999999999996E-3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4.4690000000000001E-2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-4.7000000000000002E-3</v>
      </c>
      <c r="S21" s="56">
        <f t="shared" ca="1" si="6"/>
        <v>0.47320000000000001</v>
      </c>
      <c r="T21" s="311">
        <f t="shared" ca="1" si="6"/>
        <v>-0.01</v>
      </c>
      <c r="U21" s="311">
        <f t="shared" ca="1" si="6"/>
        <v>0.2366</v>
      </c>
      <c r="V21" s="311">
        <f t="shared" ca="1" si="6"/>
        <v>-1.1999999999999999E-3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22247</v>
      </c>
      <c r="Z21" s="309">
        <f t="shared" ca="1" si="6"/>
        <v>38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1.0469999999999999</v>
      </c>
      <c r="H22" s="310">
        <f t="shared" ca="1" si="6"/>
        <v>2.8999999999999998E-3</v>
      </c>
      <c r="I22" s="309">
        <f t="shared" ca="1" si="6"/>
        <v>1.98</v>
      </c>
      <c r="J22" s="51">
        <f t="shared" ca="1" si="6"/>
        <v>1.034</v>
      </c>
      <c r="K22" s="311">
        <f t="shared" ca="1" si="6"/>
        <v>-1.26E-2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4.9360000000000001E-2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0.19550000000000001</v>
      </c>
      <c r="T22" s="311">
        <f t="shared" ca="1" si="6"/>
        <v>-1.3100000000000001E-2</v>
      </c>
      <c r="U22" s="311">
        <f t="shared" ca="1" si="6"/>
        <v>0.87970000000000004</v>
      </c>
      <c r="V22" s="311">
        <f t="shared" ca="1" si="6"/>
        <v>6.3E-3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1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0.10970000000000001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3608.82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1.2999999999999999E-3</v>
      </c>
      <c r="S23" s="56">
        <f t="shared" ca="1" si="6"/>
        <v>0.31540000000000001</v>
      </c>
      <c r="T23" s="311" t="str">
        <f t="shared" ca="1" si="6"/>
        <v>无下折</v>
      </c>
      <c r="U23" s="311">
        <f t="shared" ca="1" si="6"/>
        <v>0.66169999999999995</v>
      </c>
      <c r="V23" s="311">
        <f t="shared" ca="1" si="6"/>
        <v>-3.0000000000000001E-3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381558</v>
      </c>
      <c r="Z23" s="309">
        <f t="shared" ca="1" si="6"/>
        <v>-3003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0.03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6"/>
        <v>0.73009999999999997</v>
      </c>
      <c r="V24" s="311">
        <f t="shared" ca="1" si="6"/>
        <v>-5.9999999999999995E-4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16875</v>
      </c>
      <c r="Z24" s="309">
        <f t="shared" ca="1" si="6"/>
        <v>-46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1.0820000000000001</v>
      </c>
      <c r="H25" s="310">
        <f t="shared" ca="1" si="6"/>
        <v>8.9999999999999998E-4</v>
      </c>
      <c r="I25" s="309">
        <f t="shared" ca="1" si="6"/>
        <v>6337.57</v>
      </c>
      <c r="J25" s="51">
        <f t="shared" ca="1" si="6"/>
        <v>1.0369999999999999</v>
      </c>
      <c r="K25" s="311">
        <f t="shared" ca="1" si="6"/>
        <v>-4.3400000000000001E-2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5.2630000000000003E-2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-2.0999999999999999E-3</v>
      </c>
      <c r="S25" s="56">
        <f t="shared" ca="1" si="6"/>
        <v>0.21429999999999999</v>
      </c>
      <c r="T25" s="311">
        <f t="shared" ca="1" si="6"/>
        <v>-3.6400000000000002E-2</v>
      </c>
      <c r="U25" s="311">
        <f t="shared" ca="1" si="6"/>
        <v>0.83150000000000002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108566</v>
      </c>
      <c r="Z25" s="309">
        <f t="shared" ca="1" si="6"/>
        <v>3335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40" t="s">
        <v>0</v>
      </c>
      <c r="B1" s="740" t="s">
        <v>1</v>
      </c>
      <c r="C1" s="740" t="s">
        <v>2</v>
      </c>
      <c r="D1" s="740" t="s">
        <v>3</v>
      </c>
      <c r="E1" s="549" t="s">
        <v>4</v>
      </c>
      <c r="F1" s="740" t="s">
        <v>6</v>
      </c>
      <c r="G1" s="740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740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740" t="s">
        <v>31</v>
      </c>
      <c r="X1" s="740" t="s">
        <v>32</v>
      </c>
      <c r="Y1" s="742" t="s">
        <v>33</v>
      </c>
    </row>
    <row r="2" spans="1:25" ht="14.25" thickBot="1" x14ac:dyDescent="0.2">
      <c r="A2" s="741"/>
      <c r="B2" s="741"/>
      <c r="C2" s="741"/>
      <c r="D2" s="741"/>
      <c r="E2" s="550" t="s">
        <v>5</v>
      </c>
      <c r="F2" s="741"/>
      <c r="G2" s="741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741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741"/>
      <c r="X2" s="741"/>
      <c r="Y2" s="743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674" t="s">
        <v>405</v>
      </c>
      <c r="B18" s="674" t="s">
        <v>399</v>
      </c>
      <c r="C18" s="674" t="s">
        <v>401</v>
      </c>
      <c r="D18" s="674" t="s">
        <v>403</v>
      </c>
      <c r="E18" s="674" t="s">
        <v>309</v>
      </c>
      <c r="F18" s="674" t="s">
        <v>310</v>
      </c>
      <c r="G18" s="674" t="s">
        <v>311</v>
      </c>
      <c r="H18" s="674" t="s">
        <v>297</v>
      </c>
      <c r="I18" s="534" t="s">
        <v>313</v>
      </c>
      <c r="J18" s="674" t="s">
        <v>315</v>
      </c>
      <c r="K18" s="674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674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658" t="s">
        <v>340</v>
      </c>
      <c r="AB18" s="674" t="s">
        <v>341</v>
      </c>
      <c r="AC18" s="675" t="s">
        <v>342</v>
      </c>
    </row>
    <row r="19" spans="1:29" ht="14.25" thickBot="1" x14ac:dyDescent="0.2">
      <c r="A19" s="659"/>
      <c r="B19" s="659" t="s">
        <v>399</v>
      </c>
      <c r="C19" s="659" t="s">
        <v>401</v>
      </c>
      <c r="D19" s="659" t="s">
        <v>403</v>
      </c>
      <c r="E19" s="659"/>
      <c r="F19" s="659"/>
      <c r="G19" s="659"/>
      <c r="H19" s="659"/>
      <c r="I19" s="533" t="s">
        <v>314</v>
      </c>
      <c r="J19" s="659"/>
      <c r="K19" s="659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59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659"/>
      <c r="AB19" s="659"/>
      <c r="AC19" s="661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1.1100000000000001</v>
      </c>
      <c r="H20" s="310">
        <f t="shared" ca="1" si="6"/>
        <v>8.9999999999999998E-4</v>
      </c>
      <c r="I20" s="309">
        <f t="shared" ca="1" si="6"/>
        <v>200.23</v>
      </c>
      <c r="J20" s="51">
        <f t="shared" ca="1" si="6"/>
        <v>1.0682</v>
      </c>
      <c r="K20" s="311">
        <f t="shared" ca="1" si="6"/>
        <v>-3.9100000000000003E-2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5.287E-2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-2.9999999999999997E-4</v>
      </c>
      <c r="S20" s="56">
        <f t="shared" ca="1" si="6"/>
        <v>0.1847</v>
      </c>
      <c r="T20" s="311">
        <f t="shared" ca="1" si="6"/>
        <v>-3.27E-2</v>
      </c>
      <c r="U20" s="311">
        <f t="shared" ca="1" si="6"/>
        <v>0.85560000000000003</v>
      </c>
      <c r="V20" s="311">
        <f t="shared" ca="1" si="6"/>
        <v>-4.1999999999999997E-3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6162</v>
      </c>
      <c r="Z20" s="309">
        <f t="shared" ca="1" si="6"/>
        <v>-46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2.0199999999999999E-2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1.038</v>
      </c>
      <c r="H21" s="310">
        <f t="shared" ca="1" si="6"/>
        <v>2.8999999999999998E-3</v>
      </c>
      <c r="I21" s="309">
        <f t="shared" ca="1" si="6"/>
        <v>193.57</v>
      </c>
      <c r="J21" s="51">
        <f t="shared" ca="1" si="6"/>
        <v>1.028</v>
      </c>
      <c r="K21" s="311">
        <f t="shared" ca="1" si="6"/>
        <v>-9.7000000000000003E-3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4.4549999999999999E-2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-1.1999999999999999E-3</v>
      </c>
      <c r="S21" s="56">
        <f t="shared" ca="1" si="6"/>
        <v>0.47260000000000002</v>
      </c>
      <c r="T21" s="311">
        <f t="shared" ca="1" si="6"/>
        <v>-1.17E-2</v>
      </c>
      <c r="U21" s="311">
        <f t="shared" ca="1" si="6"/>
        <v>0.23799999999999999</v>
      </c>
      <c r="V21" s="311">
        <f t="shared" ca="1" si="6"/>
        <v>-2.2000000000000001E-3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22382</v>
      </c>
      <c r="Z21" s="309">
        <f t="shared" ca="1" si="6"/>
        <v>135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</v>
      </c>
      <c r="H22" s="310">
        <f t="shared" ca="1" si="6"/>
        <v>-1E-3</v>
      </c>
      <c r="I22" s="309">
        <f t="shared" ca="1" si="6"/>
        <v>4.51</v>
      </c>
      <c r="J22" s="51">
        <f t="shared" ca="1" si="6"/>
        <v>1.034</v>
      </c>
      <c r="K22" s="311">
        <f t="shared" ca="1" si="6"/>
        <v>-1.1599999999999999E-2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4.9410000000000003E-2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1.4E-3</v>
      </c>
      <c r="S22" s="56">
        <f t="shared" ca="1" si="6"/>
        <v>0.1966</v>
      </c>
      <c r="T22" s="311">
        <f t="shared" ca="1" si="6"/>
        <v>-1.3299999999999999E-2</v>
      </c>
      <c r="U22" s="311">
        <f t="shared" ca="1" si="6"/>
        <v>0.87719999999999998</v>
      </c>
      <c r="V22" s="311">
        <f t="shared" ca="1" si="6"/>
        <v>1.1999999999999999E-3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0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0.1096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3532.25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-5.3E-3</v>
      </c>
      <c r="S23" s="56">
        <f t="shared" ca="1" si="6"/>
        <v>0.31230000000000002</v>
      </c>
      <c r="T23" s="311" t="str">
        <f t="shared" ca="1" si="6"/>
        <v>无下折</v>
      </c>
      <c r="U23" s="311">
        <f t="shared" ca="1" si="6"/>
        <v>0.66930000000000001</v>
      </c>
      <c r="V23" s="311">
        <f t="shared" ca="1" si="6"/>
        <v>-2.3E-3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381604</v>
      </c>
      <c r="Z23" s="309">
        <f t="shared" ca="1" si="6"/>
        <v>46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6"/>
        <v>0.73089999999999999</v>
      </c>
      <c r="V24" s="311">
        <f t="shared" ca="1" si="6"/>
        <v>-6.9999999999999999E-4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16912</v>
      </c>
      <c r="Z24" s="309">
        <f t="shared" ca="1" si="6"/>
        <v>37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1.083</v>
      </c>
      <c r="H25" s="310">
        <f t="shared" ca="1" si="6"/>
        <v>8.9999999999999998E-4</v>
      </c>
      <c r="I25" s="309">
        <f t="shared" ca="1" si="6"/>
        <v>6735.19</v>
      </c>
      <c r="J25" s="51">
        <f t="shared" ca="1" si="6"/>
        <v>1.0369999999999999</v>
      </c>
      <c r="K25" s="311">
        <f t="shared" ca="1" si="6"/>
        <v>-4.4400000000000002E-2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5.2580000000000002E-2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-4.4000000000000003E-3</v>
      </c>
      <c r="S25" s="56">
        <f t="shared" ca="1" si="6"/>
        <v>0.21099999999999999</v>
      </c>
      <c r="T25" s="311">
        <f t="shared" ca="1" si="6"/>
        <v>-3.7100000000000001E-2</v>
      </c>
      <c r="U25" s="311">
        <f t="shared" ca="1" si="6"/>
        <v>0.83919999999999995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110387</v>
      </c>
      <c r="Z25" s="309">
        <f t="shared" ca="1" si="6"/>
        <v>1821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44" t="s">
        <v>0</v>
      </c>
      <c r="B1" s="744" t="s">
        <v>1</v>
      </c>
      <c r="C1" s="744" t="s">
        <v>2</v>
      </c>
      <c r="D1" s="744" t="s">
        <v>3</v>
      </c>
      <c r="E1" s="558" t="s">
        <v>4</v>
      </c>
      <c r="F1" s="744" t="s">
        <v>6</v>
      </c>
      <c r="G1" s="744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44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44" t="s">
        <v>31</v>
      </c>
      <c r="X1" s="744" t="s">
        <v>32</v>
      </c>
      <c r="Y1" s="746" t="s">
        <v>33</v>
      </c>
    </row>
    <row r="2" spans="1:25" ht="14.25" thickBot="1" x14ac:dyDescent="0.2">
      <c r="A2" s="745"/>
      <c r="B2" s="745"/>
      <c r="C2" s="745"/>
      <c r="D2" s="745"/>
      <c r="E2" s="559" t="s">
        <v>5</v>
      </c>
      <c r="F2" s="745"/>
      <c r="G2" s="745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45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45"/>
      <c r="X2" s="745"/>
      <c r="Y2" s="747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674" t="s">
        <v>405</v>
      </c>
      <c r="B19" s="674" t="s">
        <v>399</v>
      </c>
      <c r="C19" s="674" t="s">
        <v>401</v>
      </c>
      <c r="D19" s="674" t="s">
        <v>403</v>
      </c>
      <c r="E19" s="674" t="s">
        <v>309</v>
      </c>
      <c r="F19" s="674" t="s">
        <v>310</v>
      </c>
      <c r="G19" s="674" t="s">
        <v>311</v>
      </c>
      <c r="H19" s="674" t="s">
        <v>297</v>
      </c>
      <c r="I19" s="548" t="s">
        <v>313</v>
      </c>
      <c r="J19" s="674" t="s">
        <v>315</v>
      </c>
      <c r="K19" s="674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74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58" t="s">
        <v>340</v>
      </c>
      <c r="AB19" s="674" t="s">
        <v>341</v>
      </c>
      <c r="AC19" s="675" t="s">
        <v>342</v>
      </c>
    </row>
    <row r="20" spans="1:29" ht="14.25" thickBot="1" x14ac:dyDescent="0.2">
      <c r="A20" s="659"/>
      <c r="B20" s="659" t="s">
        <v>399</v>
      </c>
      <c r="C20" s="659" t="s">
        <v>401</v>
      </c>
      <c r="D20" s="659" t="s">
        <v>403</v>
      </c>
      <c r="E20" s="659"/>
      <c r="F20" s="659"/>
      <c r="G20" s="659"/>
      <c r="H20" s="659"/>
      <c r="I20" s="547" t="s">
        <v>314</v>
      </c>
      <c r="J20" s="659"/>
      <c r="K20" s="65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59"/>
      <c r="AB20" s="659"/>
      <c r="AC20" s="661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3.0099999999999998E-2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1.1100000000000001</v>
      </c>
      <c r="H21" s="310">
        <f t="shared" ca="1" si="6"/>
        <v>0</v>
      </c>
      <c r="I21" s="309">
        <f t="shared" ca="1" si="6"/>
        <v>108.9</v>
      </c>
      <c r="J21" s="51">
        <f t="shared" ca="1" si="6"/>
        <v>1.0684</v>
      </c>
      <c r="K21" s="311">
        <f t="shared" ca="1" si="6"/>
        <v>-3.8899999999999997E-2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-1.2200000000000001E-2</v>
      </c>
      <c r="S21" s="56">
        <f t="shared" ca="1" si="6"/>
        <v>0.17499999999999999</v>
      </c>
      <c r="T21" s="311">
        <f t="shared" ca="1" si="6"/>
        <v>-3.27E-2</v>
      </c>
      <c r="U21" s="311">
        <f t="shared" ca="1" si="6"/>
        <v>0.87729999999999997</v>
      </c>
      <c r="V21" s="311">
        <f t="shared" ca="1" si="6"/>
        <v>-4.4000000000000003E-3</v>
      </c>
      <c r="W21" s="311">
        <f t="shared" ca="1" si="6"/>
        <v>-4.1999999999999997E-3</v>
      </c>
      <c r="X21" s="311">
        <f t="shared" ca="1" si="6"/>
        <v>-3.8E-3</v>
      </c>
      <c r="Y21" s="309">
        <f t="shared" ca="1" si="6"/>
        <v>6151</v>
      </c>
      <c r="Z21" s="309">
        <f t="shared" ca="1" si="6"/>
        <v>-11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1.038</v>
      </c>
      <c r="H22" s="310">
        <f t="shared" ca="1" si="6"/>
        <v>0</v>
      </c>
      <c r="I22" s="309">
        <f t="shared" ca="1" si="6"/>
        <v>151.44</v>
      </c>
      <c r="J22" s="51">
        <f t="shared" ca="1" si="6"/>
        <v>1.0289999999999999</v>
      </c>
      <c r="K22" s="311">
        <f t="shared" ca="1" si="6"/>
        <v>-8.6999999999999994E-3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4.4600000000000001E-2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-1.4999999999999999E-2</v>
      </c>
      <c r="S22" s="56">
        <f t="shared" ca="1" si="6"/>
        <v>0.46610000000000001</v>
      </c>
      <c r="T22" s="311">
        <f t="shared" ca="1" si="6"/>
        <v>-1.2200000000000001E-2</v>
      </c>
      <c r="U22" s="311">
        <f t="shared" ca="1" si="6"/>
        <v>0.25240000000000001</v>
      </c>
      <c r="V22" s="311">
        <f t="shared" ca="1" si="6"/>
        <v>-2.0000000000000001E-4</v>
      </c>
      <c r="W22" s="311">
        <f t="shared" ca="1" si="6"/>
        <v>-4.8999999999999998E-3</v>
      </c>
      <c r="X22" s="311">
        <f t="shared" ca="1" si="6"/>
        <v>-1.1999999999999999E-3</v>
      </c>
      <c r="Y22" s="309">
        <f t="shared" ca="1" si="6"/>
        <v>22376</v>
      </c>
      <c r="Z22" s="309">
        <f t="shared" ca="1" si="6"/>
        <v>-6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</v>
      </c>
      <c r="H23" s="310">
        <f t="shared" ca="1" si="6"/>
        <v>0</v>
      </c>
      <c r="I23" s="309">
        <f t="shared" ca="1" si="6"/>
        <v>42.27</v>
      </c>
      <c r="J23" s="51">
        <f t="shared" ca="1" si="6"/>
        <v>1.034</v>
      </c>
      <c r="K23" s="311">
        <f t="shared" ca="1" si="6"/>
        <v>-1.1599999999999999E-2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4.9410000000000003E-2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-1.46E-2</v>
      </c>
      <c r="S23" s="56">
        <f t="shared" ca="1" si="6"/>
        <v>0.1852</v>
      </c>
      <c r="T23" s="311">
        <f t="shared" ca="1" si="6"/>
        <v>-1.24E-2</v>
      </c>
      <c r="U23" s="311">
        <f t="shared" ca="1" si="6"/>
        <v>0.90380000000000005</v>
      </c>
      <c r="V23" s="311">
        <f t="shared" ca="1" si="6"/>
        <v>1.15E-2</v>
      </c>
      <c r="W23" s="311">
        <f t="shared" ca="1" si="6"/>
        <v>1.1999999999999999E-3</v>
      </c>
      <c r="X23" s="311">
        <f t="shared" ca="1" si="6"/>
        <v>6.3E-3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</v>
      </c>
      <c r="H24" s="310">
        <f t="shared" ca="1" si="6"/>
        <v>-5.0000000000000001E-3</v>
      </c>
      <c r="I24" s="309">
        <f t="shared" ca="1" si="6"/>
        <v>4246.8900000000003</v>
      </c>
      <c r="J24" s="51">
        <f t="shared" ca="1" si="6"/>
        <v>1.0357000000000001</v>
      </c>
      <c r="K24" s="311">
        <f t="shared" ca="1" si="6"/>
        <v>4.41E-2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5.2389999999999999E-2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-8.3000000000000001E-3</v>
      </c>
      <c r="S24" s="56">
        <f t="shared" ca="1" si="6"/>
        <v>0.30520000000000003</v>
      </c>
      <c r="T24" s="311" t="str">
        <f t="shared" ca="1" si="6"/>
        <v>无下折</v>
      </c>
      <c r="U24" s="311">
        <f t="shared" ca="1" si="6"/>
        <v>0.68589999999999995</v>
      </c>
      <c r="V24" s="311">
        <f t="shared" ca="1" si="6"/>
        <v>-1.4E-3</v>
      </c>
      <c r="W24" s="311">
        <f t="shared" ca="1" si="6"/>
        <v>-2.0000000000000001E-4</v>
      </c>
      <c r="X24" s="311">
        <f t="shared" ca="1" si="6"/>
        <v>-3.0000000000000001E-3</v>
      </c>
      <c r="Y24" s="309">
        <f t="shared" ca="1" si="6"/>
        <v>381760</v>
      </c>
      <c r="Z24" s="309">
        <f t="shared" ca="1" si="6"/>
        <v>156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6"/>
        <v>0.76390000000000002</v>
      </c>
      <c r="V25" s="311">
        <f t="shared" ca="1" si="6"/>
        <v>4.3E-3</v>
      </c>
      <c r="W25" s="311">
        <f t="shared" ca="1" si="6"/>
        <v>0</v>
      </c>
      <c r="X25" s="311">
        <f t="shared" ca="1" si="6"/>
        <v>-5.9999999999999995E-4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-3.7000000000000002E-3</v>
      </c>
      <c r="I26" s="309">
        <f t="shared" ca="1" si="6"/>
        <v>8776.1299999999992</v>
      </c>
      <c r="J26" s="51">
        <f t="shared" ca="1" si="6"/>
        <v>1.0369999999999999</v>
      </c>
      <c r="K26" s="311">
        <f t="shared" ca="1" si="6"/>
        <v>-4.0500000000000001E-2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5.2780000000000001E-2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-8.3000000000000001E-3</v>
      </c>
      <c r="S26" s="56">
        <f t="shared" ca="1" si="6"/>
        <v>0.20419999999999999</v>
      </c>
      <c r="T26" s="311">
        <f t="shared" ca="1" si="6"/>
        <v>-3.3500000000000002E-2</v>
      </c>
      <c r="U26" s="311">
        <f t="shared" ca="1" si="6"/>
        <v>0.85509999999999997</v>
      </c>
      <c r="V26" s="311">
        <f t="shared" ca="1" si="6"/>
        <v>5.0000000000000001E-4</v>
      </c>
      <c r="W26" s="311">
        <f t="shared" ca="1" si="6"/>
        <v>3.0999999999999999E-3</v>
      </c>
      <c r="X26" s="311">
        <f t="shared" ca="1" si="6"/>
        <v>2.3999999999999998E-3</v>
      </c>
      <c r="Y26" s="309">
        <f t="shared" ca="1" si="6"/>
        <v>116284</v>
      </c>
      <c r="Z26" s="309">
        <f t="shared" ca="1" si="6"/>
        <v>5897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6"/>
        <v>0.5605</v>
      </c>
      <c r="V27" s="569">
        <f t="shared" ca="1" si="6"/>
        <v>-4.4000000000000003E-3</v>
      </c>
      <c r="W27" s="569">
        <f t="shared" ca="1" si="6"/>
        <v>-1.6000000000000001E-3</v>
      </c>
      <c r="X27" s="569">
        <f t="shared" ca="1" si="6"/>
        <v>1E-3</v>
      </c>
      <c r="Y27" s="566">
        <f t="shared" ca="1" si="6"/>
        <v>14804</v>
      </c>
      <c r="Z27" s="566">
        <f t="shared" ca="1" si="6"/>
        <v>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746" t="s">
        <v>0</v>
      </c>
      <c r="B1" s="744" t="s">
        <v>1</v>
      </c>
      <c r="C1" s="746" t="s">
        <v>2</v>
      </c>
      <c r="D1" s="746" t="s">
        <v>3</v>
      </c>
      <c r="E1" s="562" t="s">
        <v>4</v>
      </c>
      <c r="F1" s="748" t="s">
        <v>515</v>
      </c>
      <c r="G1" s="746" t="s">
        <v>6</v>
      </c>
      <c r="H1" s="748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746" t="s">
        <v>31</v>
      </c>
      <c r="T1" s="562" t="s">
        <v>525</v>
      </c>
      <c r="U1" s="746" t="s">
        <v>526</v>
      </c>
      <c r="V1" s="746" t="s">
        <v>33</v>
      </c>
    </row>
    <row r="2" spans="1:22" ht="14.25" thickBot="1" x14ac:dyDescent="0.2">
      <c r="A2" s="747"/>
      <c r="B2" s="745"/>
      <c r="C2" s="747"/>
      <c r="D2" s="747"/>
      <c r="E2" s="563" t="s">
        <v>5</v>
      </c>
      <c r="F2" s="749"/>
      <c r="G2" s="747"/>
      <c r="H2" s="749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747"/>
      <c r="T2" s="563" t="s">
        <v>6</v>
      </c>
      <c r="U2" s="747"/>
      <c r="V2" s="747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44" t="s">
        <v>0</v>
      </c>
      <c r="B1" s="744" t="s">
        <v>1</v>
      </c>
      <c r="C1" s="744" t="s">
        <v>2</v>
      </c>
      <c r="D1" s="744" t="s">
        <v>3</v>
      </c>
      <c r="E1" s="558" t="s">
        <v>4</v>
      </c>
      <c r="F1" s="744" t="s">
        <v>6</v>
      </c>
      <c r="G1" s="744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44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44" t="s">
        <v>31</v>
      </c>
      <c r="X1" s="744" t="s">
        <v>32</v>
      </c>
      <c r="Y1" s="746" t="s">
        <v>33</v>
      </c>
    </row>
    <row r="2" spans="1:25" ht="14.25" thickBot="1" x14ac:dyDescent="0.2">
      <c r="A2" s="745"/>
      <c r="B2" s="745"/>
      <c r="C2" s="745"/>
      <c r="D2" s="745"/>
      <c r="E2" s="559" t="s">
        <v>5</v>
      </c>
      <c r="F2" s="745"/>
      <c r="G2" s="745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45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45"/>
      <c r="X2" s="745"/>
      <c r="Y2" s="74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674" t="s">
        <v>405</v>
      </c>
      <c r="B19" s="674" t="s">
        <v>399</v>
      </c>
      <c r="C19" s="674" t="s">
        <v>401</v>
      </c>
      <c r="D19" s="674" t="s">
        <v>403</v>
      </c>
      <c r="E19" s="674" t="s">
        <v>309</v>
      </c>
      <c r="F19" s="674" t="s">
        <v>310</v>
      </c>
      <c r="G19" s="674" t="s">
        <v>311</v>
      </c>
      <c r="H19" s="674" t="s">
        <v>297</v>
      </c>
      <c r="I19" s="548" t="s">
        <v>313</v>
      </c>
      <c r="J19" s="674" t="s">
        <v>315</v>
      </c>
      <c r="K19" s="674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74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58" t="s">
        <v>340</v>
      </c>
      <c r="AB19" s="674" t="s">
        <v>341</v>
      </c>
      <c r="AC19" s="675" t="s">
        <v>342</v>
      </c>
    </row>
    <row r="20" spans="1:29" ht="14.25" thickBot="1" x14ac:dyDescent="0.2">
      <c r="A20" s="659"/>
      <c r="B20" s="659" t="s">
        <v>399</v>
      </c>
      <c r="C20" s="659" t="s">
        <v>401</v>
      </c>
      <c r="D20" s="659" t="s">
        <v>403</v>
      </c>
      <c r="E20" s="659"/>
      <c r="F20" s="659"/>
      <c r="G20" s="659"/>
      <c r="H20" s="659"/>
      <c r="I20" s="547" t="s">
        <v>314</v>
      </c>
      <c r="J20" s="659"/>
      <c r="K20" s="65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59"/>
      <c r="AB20" s="659"/>
      <c r="AC20" s="661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0.03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1.107</v>
      </c>
      <c r="H21" s="310">
        <f t="shared" ca="1" si="6"/>
        <v>-2.7000000000000001E-3</v>
      </c>
      <c r="I21" s="309">
        <f t="shared" ca="1" si="6"/>
        <v>71.14</v>
      </c>
      <c r="J21" s="51">
        <f t="shared" ca="1" si="6"/>
        <v>1.0689</v>
      </c>
      <c r="K21" s="311">
        <f t="shared" ca="1" si="6"/>
        <v>-3.56E-2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5.305E-2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1.6999999999999999E-3</v>
      </c>
      <c r="S21" s="56">
        <f t="shared" ca="1" si="6"/>
        <v>0.17599999999999999</v>
      </c>
      <c r="T21" s="311">
        <f t="shared" ca="1" si="6"/>
        <v>-2.9899999999999999E-2</v>
      </c>
      <c r="U21" s="311">
        <f t="shared" ca="1" si="6"/>
        <v>0.87429999999999997</v>
      </c>
      <c r="V21" s="311">
        <f t="shared" ca="1" si="6"/>
        <v>-6.6E-3</v>
      </c>
      <c r="W21" s="311">
        <f t="shared" ca="1" si="6"/>
        <v>-4.4000000000000003E-3</v>
      </c>
      <c r="X21" s="311">
        <f t="shared" ca="1" si="6"/>
        <v>-4.1999999999999997E-3</v>
      </c>
      <c r="Y21" s="309">
        <f t="shared" ca="1" si="6"/>
        <v>6151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1.0369999999999999</v>
      </c>
      <c r="H22" s="310">
        <f t="shared" ca="1" si="6"/>
        <v>-1E-3</v>
      </c>
      <c r="I22" s="309">
        <f t="shared" ca="1" si="6"/>
        <v>141.26</v>
      </c>
      <c r="J22" s="51">
        <f t="shared" ca="1" si="6"/>
        <v>1.0289999999999999</v>
      </c>
      <c r="K22" s="311">
        <f t="shared" ca="1" si="6"/>
        <v>-7.7999999999999996E-3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4.4639999999999999E-2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5.4000000000000003E-3</v>
      </c>
      <c r="S22" s="56">
        <f t="shared" ca="1" si="6"/>
        <v>0.46889999999999998</v>
      </c>
      <c r="T22" s="311">
        <f t="shared" ca="1" si="6"/>
        <v>-1.0699999999999999E-2</v>
      </c>
      <c r="U22" s="311">
        <f t="shared" ca="1" si="6"/>
        <v>0.2457</v>
      </c>
      <c r="V22" s="311">
        <f t="shared" ca="1" si="6"/>
        <v>-2.5999999999999999E-3</v>
      </c>
      <c r="W22" s="311">
        <f t="shared" ca="1" si="6"/>
        <v>-4.0000000000000002E-4</v>
      </c>
      <c r="X22" s="311">
        <f t="shared" ca="1" si="6"/>
        <v>-4.8999999999999998E-3</v>
      </c>
      <c r="Y22" s="309">
        <f t="shared" ca="1" si="6"/>
        <v>22395</v>
      </c>
      <c r="Z22" s="309">
        <f t="shared" ca="1" si="6"/>
        <v>19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1.0469999999999999</v>
      </c>
      <c r="H23" s="310">
        <f t="shared" ca="1" si="6"/>
        <v>1E-3</v>
      </c>
      <c r="I23" s="309">
        <f t="shared" ca="1" si="6"/>
        <v>19.25</v>
      </c>
      <c r="J23" s="51">
        <f t="shared" ca="1" si="6"/>
        <v>1.034</v>
      </c>
      <c r="K23" s="311">
        <f t="shared" ca="1" si="6"/>
        <v>-1.26E-2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4.9360000000000001E-2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4.0000000000000002E-4</v>
      </c>
      <c r="S23" s="56">
        <f t="shared" ca="1" si="6"/>
        <v>0.18559999999999999</v>
      </c>
      <c r="T23" s="311">
        <f t="shared" ca="1" si="6"/>
        <v>-1.35E-2</v>
      </c>
      <c r="U23" s="311">
        <f t="shared" ca="1" si="6"/>
        <v>0.90280000000000005</v>
      </c>
      <c r="V23" s="311">
        <f t="shared" ca="1" si="6"/>
        <v>1.4800000000000001E-2</v>
      </c>
      <c r="W23" s="311">
        <f t="shared" ca="1" si="6"/>
        <v>1.14E-2</v>
      </c>
      <c r="X23" s="311">
        <f t="shared" ca="1" si="6"/>
        <v>1.1999999999999999E-3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0.99099999999999999</v>
      </c>
      <c r="H24" s="310">
        <f t="shared" ca="1" si="6"/>
        <v>1E-3</v>
      </c>
      <c r="I24" s="309">
        <f t="shared" ca="1" si="6"/>
        <v>9463.2000000000007</v>
      </c>
      <c r="J24" s="51">
        <f t="shared" ca="1" si="6"/>
        <v>1.0361</v>
      </c>
      <c r="K24" s="311">
        <f t="shared" ca="1" si="6"/>
        <v>4.3499999999999997E-2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5.2359999999999997E-2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-1.6000000000000001E-3</v>
      </c>
      <c r="S24" s="56">
        <f t="shared" ca="1" si="6"/>
        <v>0.31309999999999999</v>
      </c>
      <c r="T24" s="311" t="str">
        <f t="shared" ca="1" si="6"/>
        <v>无下折</v>
      </c>
      <c r="U24" s="311">
        <f t="shared" ca="1" si="6"/>
        <v>0.66659999999999997</v>
      </c>
      <c r="V24" s="311">
        <f t="shared" ca="1" si="6"/>
        <v>-1.11E-2</v>
      </c>
      <c r="W24" s="311">
        <f t="shared" ca="1" si="6"/>
        <v>-1.43E-2</v>
      </c>
      <c r="X24" s="311">
        <f t="shared" ca="1" si="6"/>
        <v>-2.0000000000000001E-4</v>
      </c>
      <c r="Y24" s="309">
        <f t="shared" ca="1" si="6"/>
        <v>380176</v>
      </c>
      <c r="Z24" s="309">
        <f t="shared" ca="1" si="6"/>
        <v>-1584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6"/>
        <v>0.76500000000000001</v>
      </c>
      <c r="V25" s="311">
        <f t="shared" ca="1" si="6"/>
        <v>2.0000000000000001E-4</v>
      </c>
      <c r="W25" s="311">
        <f t="shared" ca="1" si="6"/>
        <v>4.7000000000000002E-3</v>
      </c>
      <c r="X25" s="311">
        <f t="shared" ca="1" si="6"/>
        <v>0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1.0780000000000001</v>
      </c>
      <c r="H26" s="310">
        <f t="shared" ca="1" si="6"/>
        <v>-8.9999999999999998E-4</v>
      </c>
      <c r="I26" s="309">
        <f t="shared" ca="1" si="6"/>
        <v>6322.73</v>
      </c>
      <c r="J26" s="51">
        <f t="shared" ca="1" si="6"/>
        <v>1.038</v>
      </c>
      <c r="K26" s="311">
        <f t="shared" ca="1" si="6"/>
        <v>-3.85E-2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5.2880000000000003E-2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1E-3</v>
      </c>
      <c r="S26" s="56">
        <f t="shared" ca="1" si="6"/>
        <v>0.20369999999999999</v>
      </c>
      <c r="T26" s="311">
        <f t="shared" ca="1" si="6"/>
        <v>-3.2399999999999998E-2</v>
      </c>
      <c r="U26" s="311">
        <f t="shared" ca="1" si="6"/>
        <v>0.85470000000000002</v>
      </c>
      <c r="V26" s="311">
        <f t="shared" ca="1" si="6"/>
        <v>2.0999999999999999E-3</v>
      </c>
      <c r="W26" s="311">
        <f t="shared" ca="1" si="6"/>
        <v>1.1999999999999999E-3</v>
      </c>
      <c r="X26" s="311">
        <f t="shared" ca="1" si="6"/>
        <v>3.0999999999999999E-3</v>
      </c>
      <c r="Y26" s="309">
        <f t="shared" ca="1" si="6"/>
        <v>118730</v>
      </c>
      <c r="Z26" s="309">
        <f t="shared" ca="1" si="6"/>
        <v>2445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6"/>
        <v>0.55189999999999995</v>
      </c>
      <c r="V27" s="569">
        <f t="shared" ca="1" si="6"/>
        <v>-5.7999999999999996E-3</v>
      </c>
      <c r="W27" s="569">
        <f t="shared" ca="1" si="6"/>
        <v>-4.1999999999999997E-3</v>
      </c>
      <c r="X27" s="569">
        <f t="shared" ca="1" si="6"/>
        <v>-1.6000000000000001E-3</v>
      </c>
      <c r="Y27" s="566">
        <f t="shared" ca="1" si="6"/>
        <v>14669</v>
      </c>
      <c r="Z27" s="566">
        <f t="shared" ca="1" si="6"/>
        <v>-135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50" t="s">
        <v>0</v>
      </c>
      <c r="B1" s="750" t="s">
        <v>1</v>
      </c>
      <c r="C1" s="750" t="s">
        <v>2</v>
      </c>
      <c r="D1" s="750" t="s">
        <v>3</v>
      </c>
      <c r="E1" s="616" t="s">
        <v>4</v>
      </c>
      <c r="F1" s="750" t="s">
        <v>6</v>
      </c>
      <c r="G1" s="750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750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750" t="s">
        <v>31</v>
      </c>
      <c r="X1" s="750" t="s">
        <v>32</v>
      </c>
      <c r="Y1" s="752" t="s">
        <v>33</v>
      </c>
    </row>
    <row r="2" spans="1:25" ht="14.25" thickBot="1" x14ac:dyDescent="0.2">
      <c r="A2" s="751"/>
      <c r="B2" s="751"/>
      <c r="C2" s="751"/>
      <c r="D2" s="751"/>
      <c r="E2" s="618" t="s">
        <v>5</v>
      </c>
      <c r="F2" s="751"/>
      <c r="G2" s="751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751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751"/>
      <c r="X2" s="751"/>
      <c r="Y2" s="753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674" t="s">
        <v>405</v>
      </c>
      <c r="B19" s="674" t="s">
        <v>399</v>
      </c>
      <c r="C19" s="674" t="s">
        <v>401</v>
      </c>
      <c r="D19" s="674" t="s">
        <v>403</v>
      </c>
      <c r="E19" s="674" t="s">
        <v>309</v>
      </c>
      <c r="F19" s="674" t="s">
        <v>310</v>
      </c>
      <c r="G19" s="674" t="s">
        <v>311</v>
      </c>
      <c r="H19" s="674" t="s">
        <v>297</v>
      </c>
      <c r="I19" s="557" t="s">
        <v>313</v>
      </c>
      <c r="J19" s="674" t="s">
        <v>315</v>
      </c>
      <c r="K19" s="674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674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658" t="s">
        <v>340</v>
      </c>
      <c r="AB19" s="674" t="s">
        <v>341</v>
      </c>
      <c r="AC19" s="675" t="s">
        <v>342</v>
      </c>
    </row>
    <row r="20" spans="1:29" ht="14.25" thickBot="1" x14ac:dyDescent="0.2">
      <c r="A20" s="659"/>
      <c r="B20" s="659" t="s">
        <v>399</v>
      </c>
      <c r="C20" s="659" t="s">
        <v>401</v>
      </c>
      <c r="D20" s="659" t="s">
        <v>403</v>
      </c>
      <c r="E20" s="659"/>
      <c r="F20" s="659"/>
      <c r="G20" s="659"/>
      <c r="H20" s="659"/>
      <c r="I20" s="556" t="s">
        <v>314</v>
      </c>
      <c r="J20" s="659"/>
      <c r="K20" s="65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659"/>
      <c r="AB20" s="659"/>
      <c r="AC20" s="66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3" ca="1" si="6">F21</f>
        <v>H股A</v>
      </c>
      <c r="D21" s="310">
        <v>8.8800000000000004E-2</v>
      </c>
      <c r="E21" s="51">
        <f t="shared" ref="E21:T23" ca="1" si="7">VLOOKUP($B21,INDIRECT($B$2 &amp; "!$A$3:$Y$207"),COLUMN()-4,0)</f>
        <v>150175</v>
      </c>
      <c r="F21" s="309" t="str">
        <f t="shared" ref="F21:AC23" ca="1" si="8">VLOOKUP($B21,INDIRECT($B$2 &amp; "!$A$3:$Y$207"),COLUMN()-4,0)</f>
        <v>H股A</v>
      </c>
      <c r="G21" s="51">
        <f t="shared" ca="1" si="8"/>
        <v>0.97399999999999998</v>
      </c>
      <c r="H21" s="310">
        <f t="shared" ca="1" si="8"/>
        <v>-1.72E-2</v>
      </c>
      <c r="I21" s="309">
        <f t="shared" ca="1" si="8"/>
        <v>11109.99</v>
      </c>
      <c r="J21" s="51">
        <f t="shared" ca="1" si="8"/>
        <v>1.0362</v>
      </c>
      <c r="K21" s="311">
        <f t="shared" ca="1" si="8"/>
        <v>0.06</v>
      </c>
      <c r="L21" s="311">
        <f t="shared" ca="1" si="8"/>
        <v>3.5000000000000003E-2</v>
      </c>
      <c r="M21" s="309">
        <f t="shared" ca="1" si="8"/>
        <v>5</v>
      </c>
      <c r="N21" s="309">
        <f t="shared" ca="1" si="8"/>
        <v>5</v>
      </c>
      <c r="O21" s="311">
        <f t="shared" ca="1" si="8"/>
        <v>5.3319999999999999E-2</v>
      </c>
      <c r="P21" s="309" t="str">
        <f t="shared" ca="1" si="8"/>
        <v>永续</v>
      </c>
      <c r="Q21" s="51" t="str">
        <f t="shared" ca="1" si="8"/>
        <v>恒生国企</v>
      </c>
      <c r="R21" s="310">
        <f t="shared" ca="1" si="8"/>
        <v>-1.12E-2</v>
      </c>
      <c r="S21" s="56">
        <f t="shared" ca="1" si="8"/>
        <v>0.3049</v>
      </c>
      <c r="T21" s="311" t="str">
        <f t="shared" ca="1" si="8"/>
        <v>无下折</v>
      </c>
      <c r="U21" s="311">
        <f t="shared" ca="1" si="8"/>
        <v>0.68630000000000002</v>
      </c>
      <c r="V21" s="311">
        <f t="shared" ca="1" si="8"/>
        <v>-7.9000000000000008E-3</v>
      </c>
      <c r="W21" s="311">
        <f t="shared" ca="1" si="8"/>
        <v>-0.01</v>
      </c>
      <c r="X21" s="311">
        <f t="shared" ca="1" si="8"/>
        <v>-1.43E-2</v>
      </c>
      <c r="Y21" s="309">
        <f t="shared" ca="1" si="8"/>
        <v>375354</v>
      </c>
      <c r="Z21" s="309">
        <f t="shared" ca="1" si="8"/>
        <v>-4821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t="shared" ca="1" si="6"/>
        <v>钢铁A</v>
      </c>
      <c r="D22" s="310">
        <v>3.9800000000000002E-2</v>
      </c>
      <c r="E22" s="51">
        <f t="shared" ca="1" si="7"/>
        <v>150287</v>
      </c>
      <c r="F22" s="309" t="str">
        <f t="shared" ca="1" si="8"/>
        <v>钢铁A</v>
      </c>
      <c r="G22" s="51">
        <f t="shared" ca="1" si="8"/>
        <v>1.071</v>
      </c>
      <c r="H22" s="310">
        <f t="shared" ca="1" si="8"/>
        <v>-6.4999999999999997E-3</v>
      </c>
      <c r="I22" s="309">
        <f t="shared" ca="1" si="8"/>
        <v>8090.9</v>
      </c>
      <c r="J22" s="51">
        <f t="shared" ca="1" si="8"/>
        <v>1.038</v>
      </c>
      <c r="K22" s="311">
        <f t="shared" ca="1" si="8"/>
        <v>-3.1800000000000002E-2</v>
      </c>
      <c r="L22" s="311">
        <f t="shared" ca="1" si="8"/>
        <v>0.04</v>
      </c>
      <c r="M22" s="309">
        <f t="shared" ca="1" si="8"/>
        <v>5.5</v>
      </c>
      <c r="N22" s="309">
        <f t="shared" ca="1" si="8"/>
        <v>5.5</v>
      </c>
      <c r="O22" s="311">
        <f t="shared" ca="1" si="8"/>
        <v>5.3240000000000003E-2</v>
      </c>
      <c r="P22" s="309" t="str">
        <f t="shared" ca="1" si="8"/>
        <v>永续</v>
      </c>
      <c r="Q22" s="51" t="str">
        <f t="shared" ca="1" si="8"/>
        <v>国证钢铁</v>
      </c>
      <c r="R22" s="310">
        <f t="shared" ca="1" si="8"/>
        <v>3.8999999999999998E-3</v>
      </c>
      <c r="S22" s="56">
        <f t="shared" ca="1" si="8"/>
        <v>0.2069</v>
      </c>
      <c r="T22" s="311">
        <f t="shared" ca="1" si="8"/>
        <v>-2.7300000000000001E-2</v>
      </c>
      <c r="U22" s="311">
        <f t="shared" ca="1" si="8"/>
        <v>0.84730000000000005</v>
      </c>
      <c r="V22" s="311">
        <f t="shared" ca="1" si="8"/>
        <v>-1.8E-3</v>
      </c>
      <c r="W22" s="311">
        <f t="shared" ca="1" si="8"/>
        <v>1.8E-3</v>
      </c>
      <c r="X22" s="311">
        <f t="shared" ca="1" si="8"/>
        <v>1.1999999999999999E-3</v>
      </c>
      <c r="Y22" s="309">
        <f t="shared" ca="1" si="8"/>
        <v>121054</v>
      </c>
      <c r="Z22" s="309">
        <f t="shared" ca="1" si="8"/>
        <v>2324</v>
      </c>
      <c r="AA22" s="312">
        <f t="shared" ca="1" si="8"/>
        <v>0.21180555555555555</v>
      </c>
      <c r="AB22" s="313">
        <f t="shared" ca="1" si="8"/>
        <v>42719</v>
      </c>
      <c r="AC22" s="59" t="str">
        <f t="shared" ca="1" si="8"/>
        <v>   </v>
      </c>
    </row>
    <row r="23" spans="1:29" s="60" customFormat="1" ht="18" x14ac:dyDescent="0.15">
      <c r="A23" s="73"/>
      <c r="B23" s="566">
        <v>150329</v>
      </c>
      <c r="C23" s="566" t="str">
        <f t="shared" ca="1" si="6"/>
        <v>保险A</v>
      </c>
      <c r="D23" s="567">
        <v>2.9899999999999999E-2</v>
      </c>
      <c r="E23" s="568">
        <f t="shared" ca="1" si="7"/>
        <v>150329</v>
      </c>
      <c r="F23" s="566" t="str">
        <f t="shared" ca="1" si="7"/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8"/>
        <v>0.56659999999999999</v>
      </c>
      <c r="V23" s="569">
        <f t="shared" ca="1" si="8"/>
        <v>-5.7000000000000002E-3</v>
      </c>
      <c r="W23" s="569">
        <f t="shared" ca="1" si="8"/>
        <v>-5.1999999999999998E-3</v>
      </c>
      <c r="X23" s="569">
        <f t="shared" ca="1" si="8"/>
        <v>-4.1999999999999997E-3</v>
      </c>
      <c r="Y23" s="566">
        <f t="shared" ca="1" si="8"/>
        <v>14300</v>
      </c>
      <c r="Z23" s="566">
        <f t="shared" ca="1" si="8"/>
        <v>-369</v>
      </c>
      <c r="AA23" s="571">
        <f t="shared" ca="1" si="8"/>
        <v>0.21180555555555555</v>
      </c>
      <c r="AB23" s="572">
        <f t="shared" ca="1" si="8"/>
        <v>42719</v>
      </c>
      <c r="AC23" s="573" t="str">
        <f t="shared" ca="1" si="8"/>
        <v>   </v>
      </c>
    </row>
    <row r="25" spans="1:29" x14ac:dyDescent="0.15">
      <c r="A25" s="273" t="s">
        <v>302</v>
      </c>
      <c r="B25" s="754" t="s">
        <v>539</v>
      </c>
      <c r="C25" s="754"/>
      <c r="D25" s="754"/>
      <c r="E25" s="754"/>
      <c r="F25" s="754"/>
      <c r="G25" s="754"/>
      <c r="H25" s="754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9">VLOOKUP($B33,INDIRECT($B$2 &amp; "!$A$3:$Y$207"),COLUMN()-4,0)</f>
        <v>1.054</v>
      </c>
      <c r="H33" s="290">
        <f t="shared" ca="1" si="9"/>
        <v>0</v>
      </c>
      <c r="I33">
        <f t="shared" ca="1" si="9"/>
        <v>14.01</v>
      </c>
      <c r="J33">
        <f t="shared" ca="1" si="9"/>
        <v>1</v>
      </c>
      <c r="K33" s="291">
        <f t="shared" ca="1" si="9"/>
        <v>-5.3999999999999999E-2</v>
      </c>
      <c r="L33" t="str">
        <f t="shared" ca="1" si="9"/>
        <v>无约定</v>
      </c>
      <c r="M33">
        <f t="shared" ca="1" si="9"/>
        <v>0</v>
      </c>
      <c r="N33">
        <f t="shared" ca="1" si="9"/>
        <v>0</v>
      </c>
      <c r="O33" s="285">
        <f t="shared" ca="1" si="9"/>
        <v>-1.9640000000000001E-2</v>
      </c>
      <c r="P33">
        <f t="shared" ca="1" si="9"/>
        <v>2.65</v>
      </c>
      <c r="Q33" t="str">
        <f t="shared" ca="1" si="9"/>
        <v>主动基金</v>
      </c>
      <c r="R33" s="315">
        <f t="shared" ca="1" si="9"/>
        <v>-3.5999999999999999E-3</v>
      </c>
      <c r="S33" s="315">
        <f t="shared" ca="1" si="9"/>
        <v>0.55030000000000001</v>
      </c>
      <c r="T33" t="str">
        <f t="shared" ca="1" si="9"/>
        <v>-</v>
      </c>
      <c r="U33" t="str">
        <f t="shared" ca="1" si="9"/>
        <v>-</v>
      </c>
      <c r="V33">
        <f t="shared" ca="1" si="9"/>
        <v>1.3899999999999999E-2</v>
      </c>
      <c r="W33">
        <f t="shared" ca="1" si="9"/>
        <v>8.2000000000000007E-3</v>
      </c>
      <c r="X33">
        <f t="shared" ca="1" si="9"/>
        <v>1.4500000000000001E-2</v>
      </c>
      <c r="Y33">
        <f t="shared" ca="1" si="9"/>
        <v>3140</v>
      </c>
      <c r="Z33">
        <f t="shared" ca="1" si="9"/>
        <v>6</v>
      </c>
      <c r="AA33">
        <f t="shared" ca="1" si="9"/>
        <v>0.17083333333333331</v>
      </c>
      <c r="AB33">
        <f t="shared" ca="1" si="9"/>
        <v>43574</v>
      </c>
      <c r="AC33" t="str">
        <f t="shared" ca="1" si="9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10">VLOOKUP($B34,INDIRECT($B$2 &amp; "!$A$3:$Y$207"),COLUMN()-4,0)</f>
        <v>150188</v>
      </c>
      <c r="F34" t="str">
        <f t="shared" ca="1" si="10"/>
        <v>转债优先</v>
      </c>
      <c r="G34">
        <f t="shared" ca="1" si="9"/>
        <v>1.052</v>
      </c>
      <c r="H34" s="290">
        <f t="shared" ca="1" si="9"/>
        <v>-1.9599999999999999E-2</v>
      </c>
      <c r="I34">
        <f t="shared" ca="1" si="9"/>
        <v>0.12</v>
      </c>
      <c r="J34">
        <f t="shared" ca="1" si="9"/>
        <v>1.038</v>
      </c>
      <c r="K34" s="291">
        <f t="shared" ca="1" si="9"/>
        <v>-1.35E-2</v>
      </c>
      <c r="L34" t="str">
        <f t="shared" ca="1" si="9"/>
        <v>其它</v>
      </c>
      <c r="M34">
        <f t="shared" ca="1" si="9"/>
        <v>5.5</v>
      </c>
      <c r="N34">
        <f t="shared" ca="1" si="9"/>
        <v>5.5</v>
      </c>
      <c r="O34" s="285">
        <f t="shared" ca="1" si="9"/>
        <v>9.2399999999999999E-3</v>
      </c>
      <c r="P34">
        <f t="shared" ca="1" si="9"/>
        <v>0.31</v>
      </c>
      <c r="Q34" t="str">
        <f t="shared" ca="1" si="9"/>
        <v>标普转债</v>
      </c>
      <c r="R34" s="315">
        <f t="shared" ca="1" si="9"/>
        <v>-1.9E-3</v>
      </c>
      <c r="S34" s="315">
        <f t="shared" ca="1" si="9"/>
        <v>0.1394</v>
      </c>
      <c r="T34">
        <f t="shared" ca="1" si="9"/>
        <v>-3.5400000000000001E-2</v>
      </c>
      <c r="U34">
        <f t="shared" ca="1" si="9"/>
        <v>0.39829999999999999</v>
      </c>
      <c r="V34">
        <f t="shared" ca="1" si="9"/>
        <v>-5.3E-3</v>
      </c>
      <c r="W34">
        <f t="shared" ca="1" si="9"/>
        <v>6.1000000000000004E-3</v>
      </c>
      <c r="X34">
        <f t="shared" ca="1" si="9"/>
        <v>1.2999999999999999E-3</v>
      </c>
      <c r="Y34">
        <f t="shared" ca="1" si="9"/>
        <v>29481</v>
      </c>
      <c r="Z34">
        <f t="shared" ca="1" si="9"/>
        <v>0</v>
      </c>
      <c r="AA34">
        <f t="shared" ca="1" si="9"/>
        <v>0.29375000000000001</v>
      </c>
      <c r="AB34">
        <f t="shared" ca="1" si="9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10"/>
        <v>150096</v>
      </c>
      <c r="F35" t="str">
        <f t="shared" ca="1" si="10"/>
        <v>商品A</v>
      </c>
      <c r="G35">
        <f t="shared" ca="1" si="9"/>
        <v>1.1100000000000001</v>
      </c>
      <c r="H35" s="290">
        <f t="shared" ca="1" si="9"/>
        <v>3.5999999999999999E-3</v>
      </c>
      <c r="I35">
        <f t="shared" ca="1" si="9"/>
        <v>0.17</v>
      </c>
      <c r="J35">
        <f t="shared" ca="1" si="9"/>
        <v>1.032</v>
      </c>
      <c r="K35" s="291">
        <f t="shared" ca="1" si="9"/>
        <v>-7.5600000000000001E-2</v>
      </c>
      <c r="L35">
        <f t="shared" ca="1" si="9"/>
        <v>3.5000000000000003E-2</v>
      </c>
      <c r="M35">
        <f t="shared" ca="1" si="9"/>
        <v>5</v>
      </c>
      <c r="N35">
        <f t="shared" ca="1" si="9"/>
        <v>5</v>
      </c>
      <c r="O35" s="285">
        <f t="shared" ca="1" si="9"/>
        <v>-3.95E-2</v>
      </c>
      <c r="P35">
        <f t="shared" ca="1" si="9"/>
        <v>0.84</v>
      </c>
      <c r="Q35" t="str">
        <f t="shared" ca="1" si="9"/>
        <v>大宗商品</v>
      </c>
      <c r="R35" s="315">
        <f t="shared" ca="1" si="9"/>
        <v>-3.0000000000000001E-3</v>
      </c>
      <c r="S35" s="315">
        <f t="shared" ca="1" si="9"/>
        <v>0.35970000000000002</v>
      </c>
      <c r="T35" t="str">
        <f t="shared" ca="1" si="9"/>
        <v>-</v>
      </c>
      <c r="U35">
        <f t="shared" ca="1" si="9"/>
        <v>0.99770000000000003</v>
      </c>
      <c r="V35">
        <f t="shared" ca="1" si="9"/>
        <v>-2.0999999999999999E-3</v>
      </c>
      <c r="W35">
        <f t="shared" ca="1" si="9"/>
        <v>-0.01</v>
      </c>
      <c r="X35">
        <f t="shared" ca="1" si="9"/>
        <v>-0.01</v>
      </c>
      <c r="Y35">
        <f t="shared" ca="1" si="9"/>
        <v>12556</v>
      </c>
      <c r="Z35">
        <f t="shared" ca="1" si="9"/>
        <v>-4</v>
      </c>
      <c r="AA35">
        <f t="shared" ca="1" si="9"/>
        <v>0.21180555555555555</v>
      </c>
      <c r="AB35">
        <f t="shared" ca="1" si="9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10"/>
        <v>#N/A</v>
      </c>
      <c r="F36" t="e">
        <f t="shared" ca="1" si="10"/>
        <v>#N/A</v>
      </c>
      <c r="G36" t="e">
        <f t="shared" ca="1" si="9"/>
        <v>#N/A</v>
      </c>
      <c r="H36" t="e">
        <f t="shared" ca="1" si="9"/>
        <v>#N/A</v>
      </c>
      <c r="I36" t="e">
        <f t="shared" ca="1" si="9"/>
        <v>#N/A</v>
      </c>
      <c r="J36" t="e">
        <f t="shared" ca="1" si="9"/>
        <v>#N/A</v>
      </c>
      <c r="K36" s="291" t="e">
        <f t="shared" ca="1" si="9"/>
        <v>#N/A</v>
      </c>
      <c r="L36" t="e">
        <f t="shared" ca="1" si="9"/>
        <v>#N/A</v>
      </c>
      <c r="M36" t="e">
        <f t="shared" ca="1" si="9"/>
        <v>#N/A</v>
      </c>
      <c r="N36" t="e">
        <f t="shared" ca="1" si="9"/>
        <v>#N/A</v>
      </c>
      <c r="O36" s="285" t="e">
        <f t="shared" ca="1" si="9"/>
        <v>#N/A</v>
      </c>
      <c r="P36" t="e">
        <f t="shared" ca="1" si="9"/>
        <v>#N/A</v>
      </c>
      <c r="Q36" t="e">
        <f t="shared" ca="1" si="9"/>
        <v>#N/A</v>
      </c>
      <c r="R36" t="e">
        <f t="shared" ca="1" si="9"/>
        <v>#N/A</v>
      </c>
      <c r="S36" t="e">
        <f t="shared" ca="1" si="9"/>
        <v>#N/A</v>
      </c>
      <c r="T36" t="e">
        <f t="shared" ca="1" si="9"/>
        <v>#N/A</v>
      </c>
      <c r="U36" t="e">
        <f t="shared" ca="1" si="9"/>
        <v>#N/A</v>
      </c>
      <c r="V36" t="e">
        <f t="shared" ca="1" si="9"/>
        <v>#N/A</v>
      </c>
      <c r="W36" t="e">
        <f t="shared" ca="1" si="9"/>
        <v>#N/A</v>
      </c>
      <c r="X36" t="e">
        <f t="shared" ca="1" si="9"/>
        <v>#N/A</v>
      </c>
      <c r="Y36" t="e">
        <f t="shared" ca="1" si="9"/>
        <v>#N/A</v>
      </c>
      <c r="Z36" t="e">
        <f t="shared" ca="1" si="9"/>
        <v>#N/A</v>
      </c>
      <c r="AA36" t="e">
        <f t="shared" ca="1" si="9"/>
        <v>#N/A</v>
      </c>
      <c r="AB36" t="e">
        <f t="shared" ca="1" si="9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10"/>
        <v>150108</v>
      </c>
      <c r="F37" t="str">
        <f t="shared" ca="1" si="10"/>
        <v>同辉100A</v>
      </c>
      <c r="G37" s="492">
        <f t="shared" ca="1" si="9"/>
        <v>1.1579999999999999</v>
      </c>
      <c r="H37" s="388">
        <f t="shared" ca="1" si="9"/>
        <v>0</v>
      </c>
      <c r="I37" s="492">
        <f t="shared" ca="1" si="9"/>
        <v>0</v>
      </c>
      <c r="J37" s="492">
        <f t="shared" ca="1" si="9"/>
        <v>1.0660000000000001</v>
      </c>
      <c r="K37" s="389">
        <f t="shared" ca="1" si="9"/>
        <v>-8.6300000000000002E-2</v>
      </c>
      <c r="L37" s="492">
        <f t="shared" ca="1" si="9"/>
        <v>7.0000000000000007E-2</v>
      </c>
      <c r="M37">
        <f t="shared" ca="1" si="9"/>
        <v>7</v>
      </c>
      <c r="N37" s="492">
        <f t="shared" ca="1" si="9"/>
        <v>7</v>
      </c>
      <c r="O37" s="493">
        <f t="shared" ca="1" si="9"/>
        <v>-1.5570000000000001E-2</v>
      </c>
      <c r="P37" s="492">
        <f t="shared" ca="1" si="9"/>
        <v>1.05</v>
      </c>
      <c r="Q37" t="str">
        <f t="shared" ca="1" si="9"/>
        <v>深100EW</v>
      </c>
      <c r="R37" s="315">
        <f t="shared" ca="1" si="9"/>
        <v>-6.9999999999999999E-4</v>
      </c>
      <c r="S37" s="315">
        <f t="shared" ca="1" si="9"/>
        <v>0.38919999999999999</v>
      </c>
      <c r="T37" t="str">
        <f t="shared" ca="1" si="9"/>
        <v>-</v>
      </c>
      <c r="U37">
        <f t="shared" ca="1" si="9"/>
        <v>0.85650000000000004</v>
      </c>
      <c r="V37">
        <f t="shared" ca="1" si="9"/>
        <v>-2.5999999999999999E-3</v>
      </c>
      <c r="W37">
        <f t="shared" ca="1" si="9"/>
        <v>-2.8E-3</v>
      </c>
      <c r="X37">
        <f t="shared" ca="1" si="9"/>
        <v>-1.0200000000000001E-2</v>
      </c>
      <c r="Y37">
        <f t="shared" ca="1" si="9"/>
        <v>917</v>
      </c>
      <c r="Z37">
        <f t="shared" ca="1" si="9"/>
        <v>0</v>
      </c>
      <c r="AA37">
        <f t="shared" ca="1" si="9"/>
        <v>0.21180555555555555</v>
      </c>
      <c r="AB37">
        <f t="shared" ca="1" si="9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55" t="s">
        <v>0</v>
      </c>
      <c r="B1" s="755" t="s">
        <v>1</v>
      </c>
      <c r="C1" s="755" t="s">
        <v>2</v>
      </c>
      <c r="D1" s="755" t="s">
        <v>3</v>
      </c>
      <c r="E1" s="625" t="s">
        <v>4</v>
      </c>
      <c r="F1" s="755" t="s">
        <v>6</v>
      </c>
      <c r="G1" s="755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755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755" t="s">
        <v>31</v>
      </c>
      <c r="X1" s="755" t="s">
        <v>32</v>
      </c>
      <c r="Y1" s="757" t="s">
        <v>33</v>
      </c>
    </row>
    <row r="2" spans="1:25" ht="14.25" thickBot="1" x14ac:dyDescent="0.2">
      <c r="A2" s="756"/>
      <c r="B2" s="756"/>
      <c r="C2" s="756"/>
      <c r="D2" s="756"/>
      <c r="E2" s="626" t="s">
        <v>5</v>
      </c>
      <c r="F2" s="756"/>
      <c r="G2" s="756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756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756"/>
      <c r="X2" s="756"/>
      <c r="Y2" s="758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674" t="s">
        <v>405</v>
      </c>
      <c r="B19" s="674" t="s">
        <v>399</v>
      </c>
      <c r="C19" s="674" t="s">
        <v>401</v>
      </c>
      <c r="D19" s="674" t="s">
        <v>403</v>
      </c>
      <c r="E19" s="674" t="s">
        <v>309</v>
      </c>
      <c r="F19" s="674" t="s">
        <v>310</v>
      </c>
      <c r="G19" s="674" t="s">
        <v>311</v>
      </c>
      <c r="H19" s="674" t="s">
        <v>297</v>
      </c>
      <c r="I19" s="615" t="s">
        <v>313</v>
      </c>
      <c r="J19" s="674" t="s">
        <v>315</v>
      </c>
      <c r="K19" s="674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674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658" t="s">
        <v>340</v>
      </c>
      <c r="AB19" s="674" t="s">
        <v>341</v>
      </c>
      <c r="AC19" s="675" t="s">
        <v>342</v>
      </c>
    </row>
    <row r="20" spans="1:29" ht="14.25" thickBot="1" x14ac:dyDescent="0.2">
      <c r="A20" s="659"/>
      <c r="B20" s="659" t="s">
        <v>399</v>
      </c>
      <c r="C20" s="659" t="s">
        <v>401</v>
      </c>
      <c r="D20" s="659" t="s">
        <v>403</v>
      </c>
      <c r="E20" s="659"/>
      <c r="F20" s="659"/>
      <c r="G20" s="659"/>
      <c r="H20" s="659"/>
      <c r="I20" s="614" t="s">
        <v>314</v>
      </c>
      <c r="J20" s="659"/>
      <c r="K20" s="65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659"/>
      <c r="AB20" s="659"/>
      <c r="AC20" s="66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0.04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0.97699999999999998</v>
      </c>
      <c r="H21" s="310">
        <f t="shared" ca="1" si="7"/>
        <v>3.0999999999999999E-3</v>
      </c>
      <c r="I21" s="309">
        <f t="shared" ca="1" si="7"/>
        <v>8223.69</v>
      </c>
      <c r="J21" s="51">
        <f t="shared" ca="1" si="7"/>
        <v>1.0364</v>
      </c>
      <c r="K21" s="311">
        <f t="shared" ca="1" si="7"/>
        <v>5.7299999999999997E-2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5.3159999999999999E-2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1E-4</v>
      </c>
      <c r="S21" s="56">
        <f t="shared" ca="1" si="7"/>
        <v>0.30480000000000002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0.6865</v>
      </c>
      <c r="V21" s="311">
        <f t="shared" ca="1" si="8"/>
        <v>-1.6000000000000001E-3</v>
      </c>
      <c r="W21" s="311">
        <f t="shared" ca="1" si="8"/>
        <v>-7.4000000000000003E-3</v>
      </c>
      <c r="X21" s="311">
        <f t="shared" ca="1" si="8"/>
        <v>-0.01</v>
      </c>
      <c r="Y21" s="309">
        <f t="shared" ca="1" si="8"/>
        <v>371581</v>
      </c>
      <c r="Z21" s="309">
        <f t="shared" ca="1" si="8"/>
        <v>-3772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0.03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1.034</v>
      </c>
      <c r="H22" s="567">
        <f t="shared" ca="1" si="7"/>
        <v>2.8999999999999998E-3</v>
      </c>
      <c r="I22" s="566">
        <f t="shared" ca="1" si="7"/>
        <v>19.41</v>
      </c>
      <c r="J22" s="568">
        <f t="shared" ca="1" si="7"/>
        <v>1.0309999999999999</v>
      </c>
      <c r="K22" s="569">
        <f t="shared" ca="1" si="7"/>
        <v>-2.8999999999999998E-3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4.487E-2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-3.7000000000000002E-3</v>
      </c>
      <c r="S22" s="570">
        <f t="shared" ca="1" si="7"/>
        <v>0.3291</v>
      </c>
      <c r="T22" s="569">
        <f t="shared" ca="1" si="7"/>
        <v>-6.7000000000000002E-3</v>
      </c>
      <c r="U22" s="569">
        <f t="shared" ca="1" si="8"/>
        <v>0.57130000000000003</v>
      </c>
      <c r="V22" s="569">
        <f t="shared" ca="1" si="8"/>
        <v>-3.3E-3</v>
      </c>
      <c r="W22" s="569">
        <f t="shared" ca="1" si="8"/>
        <v>-6.3E-3</v>
      </c>
      <c r="X22" s="569">
        <f t="shared" ca="1" si="8"/>
        <v>-5.1999999999999998E-3</v>
      </c>
      <c r="Y22" s="566">
        <f t="shared" ca="1" si="8"/>
        <v>14300</v>
      </c>
      <c r="Z22" s="566">
        <f t="shared" ca="1" si="8"/>
        <v>0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54" t="s">
        <v>543</v>
      </c>
      <c r="C24" s="754"/>
      <c r="D24" s="754"/>
      <c r="E24" s="754"/>
      <c r="F24" s="754"/>
      <c r="G24" s="754"/>
      <c r="H24" s="75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</v>
      </c>
      <c r="H32" s="290">
        <f t="shared" ca="1" si="9"/>
        <v>-3.8E-3</v>
      </c>
      <c r="I32">
        <f t="shared" ca="1" si="9"/>
        <v>6.6</v>
      </c>
      <c r="J32">
        <f t="shared" ca="1" si="9"/>
        <v>1</v>
      </c>
      <c r="K32" s="291">
        <f t="shared" ca="1" si="9"/>
        <v>-0.05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-1.8249999999999999E-2</v>
      </c>
      <c r="P32">
        <f t="shared" ca="1" si="9"/>
        <v>2.65</v>
      </c>
      <c r="Q32" t="str">
        <f t="shared" ca="1" si="9"/>
        <v>主动基金</v>
      </c>
      <c r="R32" s="315">
        <f t="shared" ca="1" si="9"/>
        <v>-6.3E-3</v>
      </c>
      <c r="S32" s="315">
        <f t="shared" ca="1" si="9"/>
        <v>0.55069999999999997</v>
      </c>
      <c r="T32" t="str">
        <f t="shared" ca="1" si="9"/>
        <v>-</v>
      </c>
      <c r="U32" t="str">
        <f t="shared" ca="1" si="9"/>
        <v>-</v>
      </c>
      <c r="V32">
        <f t="shared" ca="1" si="9"/>
        <v>1.2E-2</v>
      </c>
      <c r="W32">
        <f t="shared" ca="1" si="9"/>
        <v>7.7999999999999996E-3</v>
      </c>
      <c r="X32">
        <f t="shared" ca="1" si="9"/>
        <v>8.2000000000000007E-3</v>
      </c>
      <c r="Y32">
        <f t="shared" ca="1" si="9"/>
        <v>3134</v>
      </c>
      <c r="Z32">
        <f t="shared" ca="1" si="9"/>
        <v>-6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1.052</v>
      </c>
      <c r="H33" s="290">
        <f t="shared" ca="1" si="9"/>
        <v>0</v>
      </c>
      <c r="I33">
        <f t="shared" ca="1" si="9"/>
        <v>1.1299999999999999</v>
      </c>
      <c r="J33">
        <f t="shared" ca="1" si="9"/>
        <v>1.038</v>
      </c>
      <c r="K33" s="291">
        <f t="shared" ca="1" si="9"/>
        <v>-1.35E-2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9.3200000000000002E-3</v>
      </c>
      <c r="P33">
        <f t="shared" ca="1" si="9"/>
        <v>0.31</v>
      </c>
      <c r="Q33" t="str">
        <f t="shared" ca="1" si="9"/>
        <v>标普转债</v>
      </c>
      <c r="R33" s="315">
        <f t="shared" ca="1" si="9"/>
        <v>-2.9999999999999997E-4</v>
      </c>
      <c r="S33" s="315">
        <f t="shared" ca="1" si="9"/>
        <v>0.13819999999999999</v>
      </c>
      <c r="T33">
        <f t="shared" ca="1" si="9"/>
        <v>-3.5400000000000001E-2</v>
      </c>
      <c r="U33">
        <f t="shared" ca="1" si="9"/>
        <v>0.40039999999999998</v>
      </c>
      <c r="V33">
        <f t="shared" ca="1" si="9"/>
        <v>-6.1999999999999998E-3</v>
      </c>
      <c r="W33">
        <f t="shared" ca="1" si="9"/>
        <v>-4.1000000000000003E-3</v>
      </c>
      <c r="X33">
        <f t="shared" ca="1" si="9"/>
        <v>6.1000000000000004E-3</v>
      </c>
      <c r="Y33">
        <f t="shared" ca="1" si="9"/>
        <v>29481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1.1020000000000001</v>
      </c>
      <c r="H34" s="290">
        <f t="shared" ca="1" si="9"/>
        <v>-7.1999999999999998E-3</v>
      </c>
      <c r="I34">
        <f t="shared" ca="1" si="9"/>
        <v>3.37</v>
      </c>
      <c r="J34">
        <f t="shared" ca="1" si="9"/>
        <v>1.032</v>
      </c>
      <c r="K34" s="291">
        <f t="shared" ca="1" si="9"/>
        <v>-6.7799999999999999E-2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-3.1109999999999999E-2</v>
      </c>
      <c r="P34">
        <f t="shared" ca="1" si="9"/>
        <v>0.84</v>
      </c>
      <c r="Q34" t="str">
        <f t="shared" ca="1" si="9"/>
        <v>大宗商品</v>
      </c>
      <c r="R34" s="315">
        <f t="shared" ca="1" si="9"/>
        <v>-8.6E-3</v>
      </c>
      <c r="S34" s="315">
        <f t="shared" ca="1" si="9"/>
        <v>0.35499999999999998</v>
      </c>
      <c r="T34" t="str">
        <f t="shared" ca="1" si="9"/>
        <v>-</v>
      </c>
      <c r="U34">
        <f t="shared" ca="1" si="9"/>
        <v>1.0124</v>
      </c>
      <c r="V34">
        <f t="shared" ca="1" si="9"/>
        <v>-3.3E-3</v>
      </c>
      <c r="W34">
        <f t="shared" ca="1" si="9"/>
        <v>-3.0000000000000001E-3</v>
      </c>
      <c r="X34">
        <f t="shared" ca="1" si="9"/>
        <v>-0.01</v>
      </c>
      <c r="Y34">
        <f t="shared" ca="1" si="9"/>
        <v>12557</v>
      </c>
      <c r="Z34">
        <f t="shared" ca="1" si="9"/>
        <v>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1.0660000000000001</v>
      </c>
      <c r="K36" s="389">
        <f t="shared" ca="1" si="9"/>
        <v>-8.6300000000000002E-2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-1.5779999999999999E-2</v>
      </c>
      <c r="P36" s="492">
        <f t="shared" ca="1" si="9"/>
        <v>1.05</v>
      </c>
      <c r="Q36" t="str">
        <f t="shared" ca="1" si="9"/>
        <v>深100EW</v>
      </c>
      <c r="R36" s="315">
        <f t="shared" ca="1" si="9"/>
        <v>-7.7999999999999996E-3</v>
      </c>
      <c r="S36" s="315">
        <f t="shared" ca="1" si="9"/>
        <v>0.38450000000000001</v>
      </c>
      <c r="T36" t="str">
        <f t="shared" ca="1" si="9"/>
        <v>-</v>
      </c>
      <c r="U36">
        <f t="shared" ca="1" si="9"/>
        <v>0.87090000000000001</v>
      </c>
      <c r="V36">
        <f t="shared" ca="1" si="9"/>
        <v>6.1000000000000004E-3</v>
      </c>
      <c r="W36">
        <f t="shared" ca="1" si="9"/>
        <v>-2.3E-3</v>
      </c>
      <c r="X36">
        <f t="shared" ca="1" si="9"/>
        <v>-2.8E-3</v>
      </c>
      <c r="Y36">
        <f t="shared" ca="1" si="9"/>
        <v>917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59" t="s">
        <v>0</v>
      </c>
      <c r="B1" s="759" t="s">
        <v>1</v>
      </c>
      <c r="C1" s="759" t="s">
        <v>2</v>
      </c>
      <c r="D1" s="759" t="s">
        <v>3</v>
      </c>
      <c r="E1" s="634" t="s">
        <v>4</v>
      </c>
      <c r="F1" s="759" t="s">
        <v>6</v>
      </c>
      <c r="G1" s="759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759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759" t="s">
        <v>31</v>
      </c>
      <c r="X1" s="759" t="s">
        <v>32</v>
      </c>
      <c r="Y1" s="761" t="s">
        <v>33</v>
      </c>
    </row>
    <row r="2" spans="1:25" ht="14.25" thickBot="1" x14ac:dyDescent="0.2">
      <c r="A2" s="760"/>
      <c r="B2" s="760"/>
      <c r="C2" s="760"/>
      <c r="D2" s="760"/>
      <c r="E2" s="635" t="s">
        <v>5</v>
      </c>
      <c r="F2" s="760"/>
      <c r="G2" s="760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760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760"/>
      <c r="X2" s="760"/>
      <c r="Y2" s="76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674" t="s">
        <v>405</v>
      </c>
      <c r="B19" s="674" t="s">
        <v>399</v>
      </c>
      <c r="C19" s="674" t="s">
        <v>401</v>
      </c>
      <c r="D19" s="674" t="s">
        <v>403</v>
      </c>
      <c r="E19" s="674" t="s">
        <v>309</v>
      </c>
      <c r="F19" s="674" t="s">
        <v>310</v>
      </c>
      <c r="G19" s="674" t="s">
        <v>311</v>
      </c>
      <c r="H19" s="674" t="s">
        <v>297</v>
      </c>
      <c r="I19" s="624" t="s">
        <v>313</v>
      </c>
      <c r="J19" s="674" t="s">
        <v>315</v>
      </c>
      <c r="K19" s="674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674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658" t="s">
        <v>340</v>
      </c>
      <c r="AB19" s="674" t="s">
        <v>341</v>
      </c>
      <c r="AC19" s="675" t="s">
        <v>342</v>
      </c>
    </row>
    <row r="20" spans="1:29" ht="14.25" thickBot="1" x14ac:dyDescent="0.2">
      <c r="A20" s="659"/>
      <c r="B20" s="659" t="s">
        <v>399</v>
      </c>
      <c r="C20" s="659" t="s">
        <v>401</v>
      </c>
      <c r="D20" s="659" t="s">
        <v>403</v>
      </c>
      <c r="E20" s="659"/>
      <c r="F20" s="659"/>
      <c r="G20" s="659"/>
      <c r="H20" s="659"/>
      <c r="I20" s="623" t="s">
        <v>314</v>
      </c>
      <c r="J20" s="659"/>
      <c r="K20" s="65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659"/>
      <c r="AB20" s="659"/>
      <c r="AC20" s="66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3.0099999999999998E-2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0.98</v>
      </c>
      <c r="H21" s="310">
        <f t="shared" ca="1" si="7"/>
        <v>3.0999999999999999E-3</v>
      </c>
      <c r="I21" s="309">
        <f t="shared" ca="1" si="7"/>
        <v>6174.56</v>
      </c>
      <c r="J21" s="51">
        <f t="shared" ca="1" si="7"/>
        <v>1.0365</v>
      </c>
      <c r="K21" s="311">
        <f t="shared" ca="1" si="7"/>
        <v>5.45E-2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5.2990000000000002E-2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4.3E-3</v>
      </c>
      <c r="S21" s="56">
        <f t="shared" ca="1" si="7"/>
        <v>0.30769999999999997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0.67930000000000001</v>
      </c>
      <c r="V21" s="311">
        <f t="shared" ca="1" si="8"/>
        <v>-4.7000000000000002E-3</v>
      </c>
      <c r="W21" s="311">
        <f t="shared" ca="1" si="8"/>
        <v>-1.8E-3</v>
      </c>
      <c r="X21" s="311">
        <f t="shared" ca="1" si="8"/>
        <v>-7.4000000000000003E-3</v>
      </c>
      <c r="Y21" s="309">
        <f t="shared" ca="1" si="8"/>
        <v>367826</v>
      </c>
      <c r="Z21" s="309">
        <f t="shared" ca="1" si="8"/>
        <v>-3757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3.0099999999999998E-2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1.038</v>
      </c>
      <c r="H22" s="567">
        <f t="shared" ca="1" si="7"/>
        <v>3.8999999999999998E-3</v>
      </c>
      <c r="I22" s="566">
        <f t="shared" ca="1" si="7"/>
        <v>202.25</v>
      </c>
      <c r="J22" s="568">
        <f t="shared" ca="1" si="7"/>
        <v>1.0309999999999999</v>
      </c>
      <c r="K22" s="569">
        <f t="shared" ca="1" si="7"/>
        <v>-6.7999999999999996E-3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4.4690000000000001E-2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4.0000000000000002E-4</v>
      </c>
      <c r="S22" s="570">
        <f t="shared" ca="1" si="7"/>
        <v>0.32890000000000003</v>
      </c>
      <c r="T22" s="569">
        <f t="shared" ca="1" si="7"/>
        <v>-9.4999999999999998E-3</v>
      </c>
      <c r="U22" s="569">
        <f t="shared" ca="1" si="8"/>
        <v>0.57169999999999999</v>
      </c>
      <c r="V22" s="569">
        <f t="shared" ca="1" si="8"/>
        <v>-5.1000000000000004E-3</v>
      </c>
      <c r="W22" s="569">
        <f t="shared" ca="1" si="8"/>
        <v>-2.5999999999999999E-3</v>
      </c>
      <c r="X22" s="569">
        <f t="shared" ca="1" si="8"/>
        <v>-6.3E-3</v>
      </c>
      <c r="Y22" s="566">
        <f t="shared" ca="1" si="8"/>
        <v>14350</v>
      </c>
      <c r="Z22" s="566">
        <f t="shared" ca="1" si="8"/>
        <v>50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54" t="s">
        <v>547</v>
      </c>
      <c r="C24" s="754"/>
      <c r="D24" s="754"/>
      <c r="E24" s="754"/>
      <c r="F24" s="754"/>
      <c r="G24" s="754"/>
      <c r="H24" s="75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1.0509999999999999</v>
      </c>
      <c r="H32" s="290">
        <f t="shared" ca="1" si="9"/>
        <v>1E-3</v>
      </c>
      <c r="I32">
        <f t="shared" ca="1" si="9"/>
        <v>14.68</v>
      </c>
      <c r="J32">
        <f t="shared" ca="1" si="9"/>
        <v>1</v>
      </c>
      <c r="K32" s="291">
        <f t="shared" ca="1" si="9"/>
        <v>-5.0999999999999997E-2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-1.8620000000000001E-2</v>
      </c>
      <c r="P32">
        <f t="shared" ca="1" si="9"/>
        <v>2.65</v>
      </c>
      <c r="Q32" t="str">
        <f t="shared" ca="1" si="9"/>
        <v>主动基金</v>
      </c>
      <c r="R32" s="315">
        <f t="shared" ca="1" si="9"/>
        <v>-5.9999999999999995E-4</v>
      </c>
      <c r="S32" s="315">
        <f t="shared" ca="1" si="9"/>
        <v>0.55430000000000001</v>
      </c>
      <c r="T32" t="str">
        <f t="shared" ca="1" si="9"/>
        <v>-</v>
      </c>
      <c r="U32" t="str">
        <f t="shared" ca="1" si="9"/>
        <v>-</v>
      </c>
      <c r="V32">
        <f t="shared" ca="1" si="9"/>
        <v>7.4000000000000003E-3</v>
      </c>
      <c r="W32">
        <f t="shared" ca="1" si="9"/>
        <v>3.3999999999999998E-3</v>
      </c>
      <c r="X32">
        <f t="shared" ca="1" si="9"/>
        <v>7.7999999999999996E-3</v>
      </c>
      <c r="Y32">
        <f t="shared" ca="1" si="9"/>
        <v>3138</v>
      </c>
      <c r="Z32">
        <f t="shared" ca="1" si="9"/>
        <v>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1.0549999999999999</v>
      </c>
      <c r="H33" s="290">
        <f t="shared" ca="1" si="9"/>
        <v>2.8999999999999998E-3</v>
      </c>
      <c r="I33">
        <f t="shared" ca="1" si="9"/>
        <v>1.1499999999999999</v>
      </c>
      <c r="J33">
        <f t="shared" ca="1" si="9"/>
        <v>1.038</v>
      </c>
      <c r="K33" s="291">
        <f t="shared" ca="1" si="9"/>
        <v>-1.6400000000000001E-2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0</v>
      </c>
      <c r="P33">
        <f t="shared" ca="1" si="9"/>
        <v>0.3</v>
      </c>
      <c r="Q33" t="str">
        <f t="shared" ca="1" si="9"/>
        <v>标普转债</v>
      </c>
      <c r="R33" s="315">
        <f t="shared" ca="1" si="9"/>
        <v>-2.9999999999999997E-4</v>
      </c>
      <c r="S33" s="315">
        <f t="shared" ca="1" si="9"/>
        <v>0.13730000000000001</v>
      </c>
      <c r="T33">
        <f t="shared" ca="1" si="9"/>
        <v>-3.8100000000000002E-2</v>
      </c>
      <c r="U33">
        <f t="shared" ca="1" si="9"/>
        <v>0.40179999999999999</v>
      </c>
      <c r="V33">
        <f t="shared" ca="1" si="9"/>
        <v>-2.2000000000000001E-3</v>
      </c>
      <c r="W33">
        <f t="shared" ca="1" si="9"/>
        <v>-5.4999999999999997E-3</v>
      </c>
      <c r="X33">
        <f t="shared" ca="1" si="9"/>
        <v>-4.1000000000000003E-3</v>
      </c>
      <c r="Y33">
        <f t="shared" ca="1" si="9"/>
        <v>29477</v>
      </c>
      <c r="Z33">
        <f t="shared" ca="1" si="9"/>
        <v>-4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1.1020000000000001</v>
      </c>
      <c r="H34" s="290">
        <f t="shared" ca="1" si="9"/>
        <v>0</v>
      </c>
      <c r="I34">
        <f t="shared" ca="1" si="9"/>
        <v>4.82</v>
      </c>
      <c r="J34">
        <f t="shared" ca="1" si="9"/>
        <v>1.0329999999999999</v>
      </c>
      <c r="K34" s="291">
        <f t="shared" ca="1" si="9"/>
        <v>-6.6799999999999998E-2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-3.1220000000000001E-2</v>
      </c>
      <c r="P34">
        <f t="shared" ca="1" si="9"/>
        <v>0.84</v>
      </c>
      <c r="Q34" t="str">
        <f t="shared" ca="1" si="9"/>
        <v>大宗商品</v>
      </c>
      <c r="R34" s="315">
        <f t="shared" ca="1" si="9"/>
        <v>6.9999999999999999E-4</v>
      </c>
      <c r="S34" s="315">
        <f t="shared" ca="1" si="9"/>
        <v>0.35510000000000003</v>
      </c>
      <c r="T34" t="str">
        <f t="shared" ca="1" si="9"/>
        <v>-</v>
      </c>
      <c r="U34">
        <f t="shared" ca="1" si="9"/>
        <v>1.0106999999999999</v>
      </c>
      <c r="V34">
        <f t="shared" ca="1" si="9"/>
        <v>-3.2000000000000002E-3</v>
      </c>
      <c r="W34">
        <f t="shared" ca="1" si="9"/>
        <v>-3.5000000000000001E-3</v>
      </c>
      <c r="X34">
        <f t="shared" ca="1" si="9"/>
        <v>-3.0000000000000001E-3</v>
      </c>
      <c r="Y34">
        <f t="shared" ca="1" si="9"/>
        <v>12558</v>
      </c>
      <c r="Z34">
        <f t="shared" ca="1" si="9"/>
        <v>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1.1399999999999999</v>
      </c>
      <c r="J36" s="492">
        <f t="shared" ca="1" si="9"/>
        <v>1.0669999999999999</v>
      </c>
      <c r="K36" s="389">
        <f t="shared" ca="1" si="9"/>
        <v>-8.5300000000000001E-2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-1.5129999999999999E-2</v>
      </c>
      <c r="P36" s="492">
        <f t="shared" ca="1" si="9"/>
        <v>1.05</v>
      </c>
      <c r="Q36" t="str">
        <f t="shared" ca="1" si="9"/>
        <v>深100EW</v>
      </c>
      <c r="R36" s="315">
        <f t="shared" ca="1" si="9"/>
        <v>0</v>
      </c>
      <c r="S36" s="315">
        <f t="shared" ca="1" si="9"/>
        <v>0.38400000000000001</v>
      </c>
      <c r="T36" t="str">
        <f t="shared" ca="1" si="9"/>
        <v>-</v>
      </c>
      <c r="U36">
        <f t="shared" ca="1" si="9"/>
        <v>0.87090000000000001</v>
      </c>
      <c r="V36">
        <f t="shared" ca="1" si="9"/>
        <v>4.7000000000000002E-3</v>
      </c>
      <c r="W36">
        <f t="shared" ca="1" si="9"/>
        <v>6.1000000000000004E-3</v>
      </c>
      <c r="X36">
        <f t="shared" ca="1" si="9"/>
        <v>-2.3E-3</v>
      </c>
      <c r="Y36">
        <f t="shared" ca="1" si="9"/>
        <v>917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763" t="s">
        <v>0</v>
      </c>
      <c r="B1" s="763" t="s">
        <v>1</v>
      </c>
      <c r="C1" s="763" t="s">
        <v>2</v>
      </c>
      <c r="D1" s="763" t="s">
        <v>3</v>
      </c>
      <c r="E1" s="643" t="s">
        <v>4</v>
      </c>
      <c r="F1" s="763" t="s">
        <v>6</v>
      </c>
      <c r="G1" s="763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763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763" t="s">
        <v>31</v>
      </c>
      <c r="X1" s="763" t="s">
        <v>32</v>
      </c>
      <c r="Y1" s="765" t="s">
        <v>33</v>
      </c>
    </row>
    <row r="2" spans="1:25" ht="14.25" thickBot="1" x14ac:dyDescent="0.2">
      <c r="A2" s="764"/>
      <c r="B2" s="764"/>
      <c r="C2" s="764"/>
      <c r="D2" s="764"/>
      <c r="E2" s="644" t="s">
        <v>5</v>
      </c>
      <c r="F2" s="764"/>
      <c r="G2" s="764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764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764"/>
      <c r="X2" s="764"/>
      <c r="Y2" s="766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674" t="s">
        <v>405</v>
      </c>
      <c r="B19" s="674" t="s">
        <v>399</v>
      </c>
      <c r="C19" s="674" t="s">
        <v>401</v>
      </c>
      <c r="D19" s="674" t="s">
        <v>403</v>
      </c>
      <c r="E19" s="674" t="s">
        <v>309</v>
      </c>
      <c r="F19" s="674" t="s">
        <v>310</v>
      </c>
      <c r="G19" s="674" t="s">
        <v>311</v>
      </c>
      <c r="H19" s="674" t="s">
        <v>297</v>
      </c>
      <c r="I19" s="633" t="s">
        <v>313</v>
      </c>
      <c r="J19" s="674" t="s">
        <v>315</v>
      </c>
      <c r="K19" s="674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674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658" t="s">
        <v>340</v>
      </c>
      <c r="AB19" s="674" t="s">
        <v>341</v>
      </c>
      <c r="AC19" s="675" t="s">
        <v>342</v>
      </c>
    </row>
    <row r="20" spans="1:29" ht="14.25" thickBot="1" x14ac:dyDescent="0.2">
      <c r="A20" s="659"/>
      <c r="B20" s="659" t="s">
        <v>399</v>
      </c>
      <c r="C20" s="659" t="s">
        <v>401</v>
      </c>
      <c r="D20" s="659" t="s">
        <v>403</v>
      </c>
      <c r="E20" s="659"/>
      <c r="F20" s="659"/>
      <c r="G20" s="659"/>
      <c r="H20" s="659"/>
      <c r="I20" s="632" t="s">
        <v>314</v>
      </c>
      <c r="J20" s="659"/>
      <c r="K20" s="65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659"/>
      <c r="AB20" s="659"/>
      <c r="AC20" s="66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2.9899999999999999E-2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0.97399999999999998</v>
      </c>
      <c r="H21" s="310">
        <f t="shared" ca="1" si="7"/>
        <v>-6.1000000000000004E-3</v>
      </c>
      <c r="I21" s="309">
        <f t="shared" ca="1" si="7"/>
        <v>8380.86</v>
      </c>
      <c r="J21" s="51">
        <f t="shared" ca="1" si="7"/>
        <v>1.0366</v>
      </c>
      <c r="K21" s="311">
        <f t="shared" ca="1" si="7"/>
        <v>6.0400000000000002E-2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5.3339999999999999E-2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-8.0000000000000002E-3</v>
      </c>
      <c r="S21" s="56">
        <f t="shared" ca="1" si="7"/>
        <v>0.30270000000000002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0.69059999999999999</v>
      </c>
      <c r="V21" s="311">
        <f t="shared" ca="1" si="8"/>
        <v>-1.4E-3</v>
      </c>
      <c r="W21" s="311">
        <f t="shared" ca="1" si="8"/>
        <v>-5.1999999999999998E-3</v>
      </c>
      <c r="X21" s="311">
        <f t="shared" ca="1" si="8"/>
        <v>-1.8E-3</v>
      </c>
      <c r="Y21" s="309">
        <f t="shared" ca="1" si="8"/>
        <v>367942</v>
      </c>
      <c r="Z21" s="309">
        <f t="shared" ca="1" si="8"/>
        <v>118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3.0099999999999998E-2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1.0369999999999999</v>
      </c>
      <c r="H22" s="567">
        <f t="shared" ca="1" si="7"/>
        <v>-1E-3</v>
      </c>
      <c r="I22" s="566">
        <f t="shared" ca="1" si="7"/>
        <v>77.66</v>
      </c>
      <c r="J22" s="568">
        <f t="shared" ca="1" si="7"/>
        <v>1.0309999999999999</v>
      </c>
      <c r="K22" s="569">
        <f t="shared" ca="1" si="7"/>
        <v>-5.7999999999999996E-3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4.4729999999999999E-2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1.4E-3</v>
      </c>
      <c r="S22" s="570">
        <f t="shared" ca="1" si="7"/>
        <v>0.32950000000000002</v>
      </c>
      <c r="T22" s="569">
        <f t="shared" ca="1" si="7"/>
        <v>-8.8000000000000005E-3</v>
      </c>
      <c r="U22" s="569">
        <f t="shared" ca="1" si="8"/>
        <v>0.57020000000000004</v>
      </c>
      <c r="V22" s="569">
        <f t="shared" ca="1" si="8"/>
        <v>-5.4999999999999997E-3</v>
      </c>
      <c r="W22" s="569">
        <f t="shared" ca="1" si="8"/>
        <v>-4.7000000000000002E-3</v>
      </c>
      <c r="X22" s="569">
        <f t="shared" ca="1" si="8"/>
        <v>-2.5999999999999999E-3</v>
      </c>
      <c r="Y22" s="566">
        <f t="shared" ca="1" si="8"/>
        <v>14329</v>
      </c>
      <c r="Z22" s="566">
        <f t="shared" ca="1" si="8"/>
        <v>-21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54" t="s">
        <v>549</v>
      </c>
      <c r="C24" s="754"/>
      <c r="D24" s="754"/>
      <c r="E24" s="754"/>
      <c r="F24" s="754"/>
      <c r="G24" s="754"/>
      <c r="H24" s="75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1.0509999999999999</v>
      </c>
      <c r="H32" s="290">
        <f t="shared" ca="1" si="9"/>
        <v>0</v>
      </c>
      <c r="I32">
        <f t="shared" ca="1" si="9"/>
        <v>24.23</v>
      </c>
      <c r="J32">
        <f t="shared" ca="1" si="9"/>
        <v>1</v>
      </c>
      <c r="K32" s="291">
        <f t="shared" ca="1" si="9"/>
        <v>-5.0999999999999997E-2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-1.8679999999999999E-2</v>
      </c>
      <c r="P32">
        <f t="shared" ca="1" si="9"/>
        <v>2.64</v>
      </c>
      <c r="Q32" t="str">
        <f t="shared" ca="1" si="9"/>
        <v>主动基金</v>
      </c>
      <c r="R32" s="315">
        <f t="shared" ca="1" si="9"/>
        <v>2.0000000000000001E-4</v>
      </c>
      <c r="S32" s="315">
        <f t="shared" ca="1" si="9"/>
        <v>0.55549999999999999</v>
      </c>
      <c r="T32" t="str">
        <f t="shared" ca="1" si="9"/>
        <v>-</v>
      </c>
      <c r="U32" t="str">
        <f t="shared" ca="1" si="9"/>
        <v>-</v>
      </c>
      <c r="V32">
        <f t="shared" ca="1" si="9"/>
        <v>6.3E-3</v>
      </c>
      <c r="W32">
        <f t="shared" ca="1" si="9"/>
        <v>4.8999999999999998E-3</v>
      </c>
      <c r="X32">
        <f t="shared" ca="1" si="9"/>
        <v>3.3999999999999998E-3</v>
      </c>
      <c r="Y32">
        <f t="shared" ca="1" si="9"/>
        <v>3154</v>
      </c>
      <c r="Z32">
        <f t="shared" ca="1" si="9"/>
        <v>16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1.0549999999999999</v>
      </c>
      <c r="H33" s="290">
        <f t="shared" ca="1" si="9"/>
        <v>0</v>
      </c>
      <c r="I33">
        <f t="shared" ca="1" si="9"/>
        <v>40.14</v>
      </c>
      <c r="J33">
        <f t="shared" ca="1" si="9"/>
        <v>1.038</v>
      </c>
      <c r="K33" s="291">
        <f t="shared" ca="1" si="9"/>
        <v>-1.6400000000000001E-2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0</v>
      </c>
      <c r="P33">
        <f t="shared" ca="1" si="9"/>
        <v>0.3</v>
      </c>
      <c r="Q33" t="str">
        <f t="shared" ca="1" si="9"/>
        <v>标普转债</v>
      </c>
      <c r="R33" s="315">
        <f t="shared" ca="1" si="9"/>
        <v>-2.5000000000000001E-3</v>
      </c>
      <c r="S33" s="315">
        <f t="shared" ca="1" si="9"/>
        <v>0.13719999999999999</v>
      </c>
      <c r="T33">
        <f t="shared" ca="1" si="9"/>
        <v>-3.8100000000000002E-2</v>
      </c>
      <c r="U33">
        <f t="shared" ca="1" si="9"/>
        <v>0.40189999999999998</v>
      </c>
      <c r="V33">
        <f t="shared" ca="1" si="9"/>
        <v>-5.1000000000000004E-3</v>
      </c>
      <c r="W33">
        <f t="shared" ca="1" si="9"/>
        <v>-4.4999999999999997E-3</v>
      </c>
      <c r="X33">
        <f t="shared" ca="1" si="9"/>
        <v>-5.4999999999999997E-3</v>
      </c>
      <c r="Y33">
        <f t="shared" ca="1" si="9"/>
        <v>29477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1.099</v>
      </c>
      <c r="H34" s="290">
        <f t="shared" ca="1" si="9"/>
        <v>-2.7000000000000001E-3</v>
      </c>
      <c r="I34">
        <f t="shared" ca="1" si="9"/>
        <v>0.05</v>
      </c>
      <c r="J34">
        <f t="shared" ca="1" si="9"/>
        <v>1.0329999999999999</v>
      </c>
      <c r="K34" s="291">
        <f t="shared" ca="1" si="9"/>
        <v>-6.3899999999999998E-2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-2.826E-2</v>
      </c>
      <c r="P34">
        <f t="shared" ca="1" si="9"/>
        <v>0.83</v>
      </c>
      <c r="Q34" t="str">
        <f t="shared" ca="1" si="9"/>
        <v>大宗商品</v>
      </c>
      <c r="R34" s="315">
        <f t="shared" ca="1" si="9"/>
        <v>-1E-4</v>
      </c>
      <c r="S34" s="315">
        <f t="shared" ca="1" si="9"/>
        <v>0.35520000000000002</v>
      </c>
      <c r="T34" t="str">
        <f t="shared" ca="1" si="9"/>
        <v>-</v>
      </c>
      <c r="U34">
        <f t="shared" ca="1" si="9"/>
        <v>1.0102</v>
      </c>
      <c r="V34">
        <f t="shared" ca="1" si="9"/>
        <v>-7.4000000000000003E-3</v>
      </c>
      <c r="W34">
        <f t="shared" ca="1" si="9"/>
        <v>-3.5000000000000001E-3</v>
      </c>
      <c r="X34">
        <f t="shared" ca="1" si="9"/>
        <v>-3.5000000000000001E-3</v>
      </c>
      <c r="Y34">
        <f t="shared" ca="1" si="9"/>
        <v>12558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1.0669999999999999</v>
      </c>
      <c r="K36" s="389">
        <f t="shared" ca="1" si="9"/>
        <v>-8.5300000000000001E-2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-1.575E-2</v>
      </c>
      <c r="P36" s="492">
        <f t="shared" ca="1" si="9"/>
        <v>1.04</v>
      </c>
      <c r="Q36" t="str">
        <f t="shared" ca="1" si="9"/>
        <v>深100EW</v>
      </c>
      <c r="R36" s="315">
        <f t="shared" ca="1" si="9"/>
        <v>3.8E-3</v>
      </c>
      <c r="S36" s="315">
        <f t="shared" ca="1" si="9"/>
        <v>0.38619999999999999</v>
      </c>
      <c r="T36" t="str">
        <f t="shared" ca="1" si="9"/>
        <v>-</v>
      </c>
      <c r="U36">
        <f t="shared" ca="1" si="9"/>
        <v>0.86419999999999997</v>
      </c>
      <c r="V36">
        <f t="shared" ca="1" si="9"/>
        <v>2.8999999999999998E-3</v>
      </c>
      <c r="W36">
        <f t="shared" ca="1" si="9"/>
        <v>4.7000000000000002E-3</v>
      </c>
      <c r="X36">
        <f t="shared" ca="1" si="9"/>
        <v>6.1000000000000004E-3</v>
      </c>
      <c r="Y36">
        <f t="shared" ca="1" si="9"/>
        <v>919</v>
      </c>
      <c r="Z36">
        <f t="shared" ca="1" si="9"/>
        <v>2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67" t="s">
        <v>0</v>
      </c>
      <c r="B1" s="767" t="s">
        <v>1</v>
      </c>
      <c r="C1" s="767" t="s">
        <v>2</v>
      </c>
      <c r="D1" s="767" t="s">
        <v>3</v>
      </c>
      <c r="E1" s="652" t="s">
        <v>4</v>
      </c>
      <c r="F1" s="767" t="s">
        <v>6</v>
      </c>
      <c r="G1" s="767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767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767" t="s">
        <v>31</v>
      </c>
      <c r="X1" s="767" t="s">
        <v>32</v>
      </c>
      <c r="Y1" s="769" t="s">
        <v>33</v>
      </c>
    </row>
    <row r="2" spans="1:25" ht="14.25" thickBot="1" x14ac:dyDescent="0.2">
      <c r="A2" s="768"/>
      <c r="B2" s="768"/>
      <c r="C2" s="768"/>
      <c r="D2" s="768"/>
      <c r="E2" s="653" t="s">
        <v>5</v>
      </c>
      <c r="F2" s="768"/>
      <c r="G2" s="768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768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768"/>
      <c r="X2" s="768"/>
      <c r="Y2" s="77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37" workbookViewId="0">
      <selection activeCell="B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674" t="s">
        <v>405</v>
      </c>
      <c r="B19" s="674" t="s">
        <v>399</v>
      </c>
      <c r="C19" s="674" t="s">
        <v>401</v>
      </c>
      <c r="D19" s="674" t="s">
        <v>403</v>
      </c>
      <c r="E19" s="674" t="s">
        <v>309</v>
      </c>
      <c r="F19" s="674" t="s">
        <v>310</v>
      </c>
      <c r="G19" s="674" t="s">
        <v>311</v>
      </c>
      <c r="H19" s="674" t="s">
        <v>297</v>
      </c>
      <c r="I19" s="642" t="s">
        <v>313</v>
      </c>
      <c r="J19" s="674" t="s">
        <v>315</v>
      </c>
      <c r="K19" s="674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674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658" t="s">
        <v>340</v>
      </c>
      <c r="AB19" s="674" t="s">
        <v>341</v>
      </c>
      <c r="AC19" s="675" t="s">
        <v>342</v>
      </c>
    </row>
    <row r="20" spans="1:29" ht="14.25" thickBot="1" x14ac:dyDescent="0.2">
      <c r="A20" s="659"/>
      <c r="B20" s="659" t="s">
        <v>399</v>
      </c>
      <c r="C20" s="659" t="s">
        <v>401</v>
      </c>
      <c r="D20" s="659" t="s">
        <v>403</v>
      </c>
      <c r="E20" s="659"/>
      <c r="F20" s="659"/>
      <c r="G20" s="659"/>
      <c r="H20" s="659"/>
      <c r="I20" s="641" t="s">
        <v>314</v>
      </c>
      <c r="J20" s="659"/>
      <c r="K20" s="65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659"/>
      <c r="AB20" s="659"/>
      <c r="AC20" s="66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3.0099999999999998E-2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0.98</v>
      </c>
      <c r="H21" s="310">
        <f t="shared" ca="1" si="7"/>
        <v>6.1999999999999998E-3</v>
      </c>
      <c r="I21" s="309">
        <f t="shared" ca="1" si="7"/>
        <v>14512.7</v>
      </c>
      <c r="J21" s="51">
        <f t="shared" ca="1" si="7"/>
        <v>1.0370999999999999</v>
      </c>
      <c r="K21" s="311">
        <f t="shared" ca="1" si="7"/>
        <v>5.5100000000000003E-2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5.3030000000000001E-2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1.11E-2</v>
      </c>
      <c r="S21" s="56">
        <f t="shared" ca="1" si="7"/>
        <v>0.31440000000000001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0.66220000000000001</v>
      </c>
      <c r="V21" s="311">
        <f t="shared" ca="1" si="8"/>
        <v>-9.2999999999999992E-3</v>
      </c>
      <c r="W21" s="311">
        <f t="shared" ca="1" si="8"/>
        <v>-8.0000000000000002E-3</v>
      </c>
      <c r="X21" s="311">
        <f t="shared" ca="1" si="8"/>
        <v>-5.1999999999999998E-3</v>
      </c>
      <c r="Y21" s="309">
        <f t="shared" ca="1" si="8"/>
        <v>361135</v>
      </c>
      <c r="Z21" s="309">
        <f t="shared" ca="1" si="8"/>
        <v>-6807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3.0099999999999998E-2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1.038</v>
      </c>
      <c r="H22" s="567">
        <f t="shared" ca="1" si="7"/>
        <v>1E-3</v>
      </c>
      <c r="I22" s="566">
        <f t="shared" ca="1" si="7"/>
        <v>144.74</v>
      </c>
      <c r="J22" s="568">
        <f t="shared" ca="1" si="7"/>
        <v>1.032</v>
      </c>
      <c r="K22" s="569">
        <f t="shared" ca="1" si="7"/>
        <v>-5.7999999999999996E-3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4.4729999999999999E-2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1.4E-3</v>
      </c>
      <c r="S22" s="570">
        <f t="shared" ca="1" si="7"/>
        <v>0.32900000000000001</v>
      </c>
      <c r="T22" s="569">
        <f t="shared" ca="1" si="7"/>
        <v>-8.8000000000000005E-3</v>
      </c>
      <c r="U22" s="569">
        <f t="shared" ca="1" si="8"/>
        <v>0.57020000000000004</v>
      </c>
      <c r="V22" s="569">
        <f t="shared" ca="1" si="8"/>
        <v>-4.4999999999999997E-3</v>
      </c>
      <c r="W22" s="569">
        <f t="shared" ca="1" si="8"/>
        <v>-4.1999999999999997E-3</v>
      </c>
      <c r="X22" s="569">
        <f t="shared" ca="1" si="8"/>
        <v>-4.7000000000000002E-3</v>
      </c>
      <c r="Y22" s="566">
        <f t="shared" ca="1" si="8"/>
        <v>14345</v>
      </c>
      <c r="Z22" s="566">
        <f t="shared" ca="1" si="8"/>
        <v>16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54" t="s">
        <v>553</v>
      </c>
      <c r="C24" s="754"/>
      <c r="D24" s="754"/>
      <c r="E24" s="754"/>
      <c r="F24" s="754"/>
      <c r="G24" s="754"/>
      <c r="H24" s="75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1.052</v>
      </c>
      <c r="H32" s="290">
        <f t="shared" ca="1" si="9"/>
        <v>1E-3</v>
      </c>
      <c r="I32">
        <f t="shared" ca="1" si="9"/>
        <v>20.23</v>
      </c>
      <c r="J32">
        <f t="shared" ca="1" si="9"/>
        <v>1</v>
      </c>
      <c r="K32" s="291">
        <f t="shared" ca="1" si="9"/>
        <v>-5.1999999999999998E-2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-1.9050000000000001E-2</v>
      </c>
      <c r="P32">
        <f t="shared" ca="1" si="9"/>
        <v>2.64</v>
      </c>
      <c r="Q32" t="str">
        <f t="shared" ca="1" si="9"/>
        <v>主动基金</v>
      </c>
      <c r="R32" s="315">
        <f t="shared" ca="1" si="9"/>
        <v>1.2999999999999999E-3</v>
      </c>
      <c r="S32" s="315">
        <f t="shared" ca="1" si="9"/>
        <v>0.55759999999999998</v>
      </c>
      <c r="T32" t="str">
        <f t="shared" ca="1" si="9"/>
        <v>-</v>
      </c>
      <c r="U32" t="str">
        <f t="shared" ca="1" si="9"/>
        <v>-</v>
      </c>
      <c r="V32">
        <f t="shared" ca="1" si="9"/>
        <v>5.1000000000000004E-3</v>
      </c>
      <c r="W32">
        <f t="shared" ca="1" si="9"/>
        <v>2.5999999999999999E-3</v>
      </c>
      <c r="X32">
        <f t="shared" ca="1" si="9"/>
        <v>4.8999999999999998E-3</v>
      </c>
      <c r="Y32">
        <f t="shared" ca="1" si="9"/>
        <v>3162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1.054</v>
      </c>
      <c r="H33" s="290">
        <f t="shared" ca="1" si="9"/>
        <v>-8.9999999999999998E-4</v>
      </c>
      <c r="I33">
        <f t="shared" ca="1" si="9"/>
        <v>28.82</v>
      </c>
      <c r="J33">
        <f t="shared" ca="1" si="9"/>
        <v>1.0389999999999999</v>
      </c>
      <c r="K33" s="291">
        <f t="shared" ca="1" si="9"/>
        <v>-1.44E-2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3.2399999999999998E-3</v>
      </c>
      <c r="P33">
        <f t="shared" ca="1" si="9"/>
        <v>0.28999999999999998</v>
      </c>
      <c r="Q33" t="str">
        <f t="shared" ca="1" si="9"/>
        <v>标普转债</v>
      </c>
      <c r="R33" s="315">
        <f t="shared" ca="1" si="9"/>
        <v>-1.6999999999999999E-3</v>
      </c>
      <c r="S33" s="315">
        <f t="shared" ca="1" si="9"/>
        <v>0.1363</v>
      </c>
      <c r="T33">
        <f t="shared" ca="1" si="9"/>
        <v>-3.6200000000000003E-2</v>
      </c>
      <c r="U33">
        <f t="shared" ca="1" si="9"/>
        <v>0.40229999999999999</v>
      </c>
      <c r="V33">
        <f t="shared" ca="1" si="9"/>
        <v>-5.0000000000000001E-3</v>
      </c>
      <c r="W33">
        <f t="shared" ca="1" si="9"/>
        <v>-6.4999999999999997E-3</v>
      </c>
      <c r="X33">
        <f t="shared" ca="1" si="9"/>
        <v>-4.4999999999999997E-3</v>
      </c>
      <c r="Y33">
        <f t="shared" ca="1" si="9"/>
        <v>29440</v>
      </c>
      <c r="Z33">
        <f t="shared" ca="1" si="9"/>
        <v>-37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1.099</v>
      </c>
      <c r="H34" s="290">
        <f t="shared" ca="1" si="9"/>
        <v>0</v>
      </c>
      <c r="I34">
        <f t="shared" ca="1" si="9"/>
        <v>0.18</v>
      </c>
      <c r="J34">
        <f t="shared" ca="1" si="9"/>
        <v>1.0329999999999999</v>
      </c>
      <c r="K34" s="291">
        <f t="shared" ca="1" si="9"/>
        <v>-6.3899999999999998E-2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-2.835E-2</v>
      </c>
      <c r="P34">
        <f t="shared" ca="1" si="9"/>
        <v>0.83</v>
      </c>
      <c r="Q34" t="str">
        <f t="shared" ca="1" si="9"/>
        <v>大宗商品</v>
      </c>
      <c r="R34" s="315">
        <f t="shared" ca="1" si="9"/>
        <v>1.9E-3</v>
      </c>
      <c r="S34" s="315">
        <f t="shared" ca="1" si="9"/>
        <v>0.35639999999999999</v>
      </c>
      <c r="T34" t="str">
        <f t="shared" ca="1" si="9"/>
        <v>-</v>
      </c>
      <c r="U34">
        <f t="shared" ca="1" si="9"/>
        <v>1.0064</v>
      </c>
      <c r="V34">
        <f t="shared" ca="1" si="9"/>
        <v>-9.2999999999999992E-3</v>
      </c>
      <c r="W34">
        <f t="shared" ca="1" si="9"/>
        <v>-7.4999999999999997E-3</v>
      </c>
      <c r="X34">
        <f t="shared" ca="1" si="9"/>
        <v>-3.5000000000000001E-3</v>
      </c>
      <c r="Y34">
        <f t="shared" ca="1" si="9"/>
        <v>12558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1.0669999999999999</v>
      </c>
      <c r="K36" s="389">
        <f t="shared" ca="1" si="9"/>
        <v>-8.5300000000000001E-2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-1.5959999999999998E-2</v>
      </c>
      <c r="P36" s="492">
        <f t="shared" ca="1" si="9"/>
        <v>1.04</v>
      </c>
      <c r="Q36" t="str">
        <f t="shared" ca="1" si="9"/>
        <v>深100EW</v>
      </c>
      <c r="R36" s="315">
        <f t="shared" ca="1" si="9"/>
        <v>5.0000000000000001E-4</v>
      </c>
      <c r="S36" s="315">
        <f t="shared" ca="1" si="9"/>
        <v>0.3866</v>
      </c>
      <c r="T36" t="str">
        <f t="shared" ca="1" si="9"/>
        <v>-</v>
      </c>
      <c r="U36">
        <f t="shared" ca="1" si="9"/>
        <v>0.86299999999999999</v>
      </c>
      <c r="V36">
        <f t="shared" ca="1" si="9"/>
        <v>1.8E-3</v>
      </c>
      <c r="W36">
        <f t="shared" ca="1" si="9"/>
        <v>2.8E-3</v>
      </c>
      <c r="X36">
        <f t="shared" ca="1" si="9"/>
        <v>4.7000000000000002E-3</v>
      </c>
      <c r="Y36">
        <f t="shared" ca="1" si="9"/>
        <v>919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I7" sqref="I7"/>
    </sheetView>
  </sheetViews>
  <sheetFormatPr defaultRowHeight="13.5" x14ac:dyDescent="0.15"/>
  <sheetData>
    <row r="1" spans="1:25" x14ac:dyDescent="0.15">
      <c r="A1" s="777" t="s">
        <v>0</v>
      </c>
      <c r="B1" s="777" t="s">
        <v>1</v>
      </c>
      <c r="C1" s="777" t="s">
        <v>2</v>
      </c>
      <c r="D1" s="777" t="s">
        <v>3</v>
      </c>
      <c r="E1" s="771" t="s">
        <v>4</v>
      </c>
      <c r="F1" s="777" t="s">
        <v>6</v>
      </c>
      <c r="G1" s="777" t="s">
        <v>7</v>
      </c>
      <c r="H1" s="773" t="s">
        <v>8</v>
      </c>
      <c r="I1" s="771" t="s">
        <v>10</v>
      </c>
      <c r="J1" s="775" t="s">
        <v>11</v>
      </c>
      <c r="K1" s="775" t="s">
        <v>12</v>
      </c>
      <c r="L1" s="771" t="s">
        <v>14</v>
      </c>
      <c r="M1" s="777" t="s">
        <v>16</v>
      </c>
      <c r="N1" s="771" t="s">
        <v>17</v>
      </c>
      <c r="O1" s="771" t="s">
        <v>18</v>
      </c>
      <c r="P1" s="775" t="s">
        <v>20</v>
      </c>
      <c r="Q1" s="771" t="s">
        <v>22</v>
      </c>
      <c r="R1" s="775" t="s">
        <v>24</v>
      </c>
      <c r="S1" s="771" t="s">
        <v>26</v>
      </c>
      <c r="T1" s="771" t="s">
        <v>27</v>
      </c>
      <c r="U1" s="771" t="s">
        <v>28</v>
      </c>
      <c r="V1" s="775" t="s">
        <v>30</v>
      </c>
      <c r="W1" s="777" t="s">
        <v>31</v>
      </c>
      <c r="X1" s="777" t="s">
        <v>32</v>
      </c>
      <c r="Y1" s="779" t="s">
        <v>33</v>
      </c>
    </row>
    <row r="2" spans="1:25" ht="14.25" thickBot="1" x14ac:dyDescent="0.2">
      <c r="A2" s="778"/>
      <c r="B2" s="778"/>
      <c r="C2" s="778"/>
      <c r="D2" s="778"/>
      <c r="E2" s="772" t="s">
        <v>5</v>
      </c>
      <c r="F2" s="778"/>
      <c r="G2" s="778"/>
      <c r="H2" s="774" t="s">
        <v>9</v>
      </c>
      <c r="I2" s="772" t="s">
        <v>8</v>
      </c>
      <c r="J2" s="776" t="s">
        <v>8</v>
      </c>
      <c r="K2" s="776" t="s">
        <v>13</v>
      </c>
      <c r="L2" s="772" t="s">
        <v>15</v>
      </c>
      <c r="M2" s="778"/>
      <c r="N2" s="772" t="s">
        <v>3</v>
      </c>
      <c r="O2" s="772" t="s">
        <v>19</v>
      </c>
      <c r="P2" s="776" t="s">
        <v>21</v>
      </c>
      <c r="Q2" s="772" t="s">
        <v>23</v>
      </c>
      <c r="R2" s="776" t="s">
        <v>25</v>
      </c>
      <c r="S2" s="772" t="s">
        <v>25</v>
      </c>
      <c r="T2" s="772" t="s">
        <v>25</v>
      </c>
      <c r="U2" s="772" t="s">
        <v>29</v>
      </c>
      <c r="V2" s="776" t="s">
        <v>29</v>
      </c>
      <c r="W2" s="778"/>
      <c r="X2" s="778"/>
      <c r="Y2" s="780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 x14ac:dyDescent="0.2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abSelected="1" topLeftCell="A40" workbookViewId="0">
      <selection activeCell="J50" sqref="J50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0.04</v>
      </c>
    </row>
    <row r="19" spans="1:29" x14ac:dyDescent="0.15">
      <c r="A19" s="674" t="s">
        <v>405</v>
      </c>
      <c r="B19" s="674" t="s">
        <v>399</v>
      </c>
      <c r="C19" s="674" t="s">
        <v>401</v>
      </c>
      <c r="D19" s="674" t="s">
        <v>403</v>
      </c>
      <c r="E19" s="674" t="s">
        <v>309</v>
      </c>
      <c r="F19" s="674" t="s">
        <v>310</v>
      </c>
      <c r="G19" s="674" t="s">
        <v>311</v>
      </c>
      <c r="H19" s="674" t="s">
        <v>297</v>
      </c>
      <c r="I19" s="651" t="s">
        <v>313</v>
      </c>
      <c r="J19" s="674" t="s">
        <v>315</v>
      </c>
      <c r="K19" s="674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674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658" t="s">
        <v>340</v>
      </c>
      <c r="AB19" s="674" t="s">
        <v>341</v>
      </c>
      <c r="AC19" s="675" t="s">
        <v>342</v>
      </c>
    </row>
    <row r="20" spans="1:29" ht="14.25" thickBot="1" x14ac:dyDescent="0.2">
      <c r="A20" s="659"/>
      <c r="B20" s="659" t="s">
        <v>399</v>
      </c>
      <c r="C20" s="659" t="s">
        <v>401</v>
      </c>
      <c r="D20" s="659" t="s">
        <v>403</v>
      </c>
      <c r="E20" s="659"/>
      <c r="F20" s="659"/>
      <c r="G20" s="659"/>
      <c r="H20" s="659"/>
      <c r="I20" s="650" t="s">
        <v>314</v>
      </c>
      <c r="J20" s="659"/>
      <c r="K20" s="659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59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659"/>
      <c r="AB20" s="659"/>
      <c r="AC20" s="661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0.02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0.98</v>
      </c>
      <c r="H21" s="310">
        <f t="shared" ca="1" si="7"/>
        <v>0</v>
      </c>
      <c r="I21" s="309">
        <f t="shared" ca="1" si="7"/>
        <v>5094.6499999999996</v>
      </c>
      <c r="J21" s="51">
        <f t="shared" ca="1" si="7"/>
        <v>1.0371999999999999</v>
      </c>
      <c r="K21" s="311">
        <f t="shared" ca="1" si="7"/>
        <v>5.5100000000000003E-2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5.3030000000000001E-2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-5.7999999999999996E-3</v>
      </c>
      <c r="S21" s="56">
        <f t="shared" ca="1" si="7"/>
        <v>0.31009999999999999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0.67259999999999998</v>
      </c>
      <c r="V21" s="311">
        <f t="shared" ca="1" si="8"/>
        <v>-3.2000000000000002E-3</v>
      </c>
      <c r="W21" s="311">
        <f t="shared" ca="1" si="8"/>
        <v>-8.6E-3</v>
      </c>
      <c r="X21" s="311">
        <f t="shared" ca="1" si="8"/>
        <v>-8.0000000000000002E-3</v>
      </c>
      <c r="Y21" s="309">
        <f t="shared" ca="1" si="8"/>
        <v>360271</v>
      </c>
      <c r="Z21" s="309">
        <f t="shared" ca="1" si="8"/>
        <v>-863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0.02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1.0409999999999999</v>
      </c>
      <c r="H22" s="567">
        <f t="shared" ca="1" si="7"/>
        <v>2.8999999999999998E-3</v>
      </c>
      <c r="I22" s="566">
        <f t="shared" ca="1" si="7"/>
        <v>407.47</v>
      </c>
      <c r="J22" s="568">
        <f t="shared" ca="1" si="7"/>
        <v>1.032</v>
      </c>
      <c r="K22" s="569">
        <f t="shared" ca="1" si="7"/>
        <v>-8.6999999999999994E-3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4.4600000000000001E-2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9.9000000000000008E-3</v>
      </c>
      <c r="S22" s="570">
        <f t="shared" ca="1" si="7"/>
        <v>0.3357</v>
      </c>
      <c r="T22" s="569">
        <f t="shared" ca="1" si="7"/>
        <v>-1.12E-2</v>
      </c>
      <c r="U22" s="569">
        <f t="shared" ca="1" si="8"/>
        <v>0.5544</v>
      </c>
      <c r="V22" s="569">
        <f t="shared" ca="1" si="8"/>
        <v>-5.7000000000000002E-3</v>
      </c>
      <c r="W22" s="569">
        <f t="shared" ca="1" si="8"/>
        <v>-5.1999999999999998E-3</v>
      </c>
      <c r="X22" s="569">
        <f t="shared" ca="1" si="8"/>
        <v>-4.1999999999999997E-3</v>
      </c>
      <c r="Y22" s="566">
        <f t="shared" ca="1" si="8"/>
        <v>14344</v>
      </c>
      <c r="Z22" s="566">
        <f t="shared" ca="1" si="8"/>
        <v>-1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54" t="s">
        <v>558</v>
      </c>
      <c r="C24" s="754"/>
      <c r="D24" s="754"/>
      <c r="E24" s="754"/>
      <c r="F24" s="754"/>
      <c r="G24" s="754"/>
      <c r="H24" s="754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1.0529999999999999</v>
      </c>
      <c r="H32" s="290">
        <f t="shared" ca="1" si="9"/>
        <v>1E-3</v>
      </c>
      <c r="I32">
        <f t="shared" ca="1" si="9"/>
        <v>17.98</v>
      </c>
      <c r="J32">
        <f t="shared" ca="1" si="9"/>
        <v>1</v>
      </c>
      <c r="K32" s="291">
        <f t="shared" ca="1" si="9"/>
        <v>-5.2999999999999999E-2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-1.942E-2</v>
      </c>
      <c r="P32">
        <f t="shared" ca="1" si="9"/>
        <v>2.63</v>
      </c>
      <c r="Q32" t="str">
        <f t="shared" ca="1" si="9"/>
        <v>主动基金</v>
      </c>
      <c r="R32" s="315">
        <f t="shared" ca="1" si="9"/>
        <v>4.7999999999999996E-3</v>
      </c>
      <c r="S32" s="315">
        <f t="shared" ca="1" si="9"/>
        <v>0.55889999999999995</v>
      </c>
      <c r="T32" t="str">
        <f t="shared" ca="1" si="9"/>
        <v>-</v>
      </c>
      <c r="U32" t="str">
        <f t="shared" ca="1" si="9"/>
        <v>-</v>
      </c>
      <c r="V32">
        <f t="shared" ca="1" si="9"/>
        <v>2.5000000000000001E-3</v>
      </c>
      <c r="W32">
        <f t="shared" ca="1" si="9"/>
        <v>6.0000000000000001E-3</v>
      </c>
      <c r="X32">
        <f t="shared" ca="1" si="9"/>
        <v>2.5999999999999999E-3</v>
      </c>
      <c r="Y32">
        <f t="shared" ca="1" si="9"/>
        <v>3162</v>
      </c>
      <c r="Z32">
        <f t="shared" ca="1" si="9"/>
        <v>0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1.0569999999999999</v>
      </c>
      <c r="H33" s="290">
        <f t="shared" ca="1" si="9"/>
        <v>2.8E-3</v>
      </c>
      <c r="I33">
        <f t="shared" ca="1" si="9"/>
        <v>159.1</v>
      </c>
      <c r="J33">
        <f t="shared" ca="1" si="9"/>
        <v>1.0389999999999999</v>
      </c>
      <c r="K33" s="291">
        <f t="shared" ca="1" si="9"/>
        <v>-1.7299999999999999E-2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-6.4999999999999997E-3</v>
      </c>
      <c r="P33">
        <f t="shared" ca="1" si="9"/>
        <v>0.28999999999999998</v>
      </c>
      <c r="Q33" t="str">
        <f t="shared" ca="1" si="9"/>
        <v>标普转债</v>
      </c>
      <c r="R33" s="315">
        <f t="shared" ca="1" si="9"/>
        <v>-5.9999999999999995E-4</v>
      </c>
      <c r="S33" s="315">
        <f t="shared" ca="1" si="9"/>
        <v>0.1363</v>
      </c>
      <c r="T33">
        <f t="shared" ca="1" si="9"/>
        <v>-3.9E-2</v>
      </c>
      <c r="U33">
        <f t="shared" ca="1" si="9"/>
        <v>0.4022</v>
      </c>
      <c r="V33">
        <f t="shared" ca="1" si="9"/>
        <v>-2.5999999999999999E-3</v>
      </c>
      <c r="W33">
        <f t="shared" ca="1" si="9"/>
        <v>-5.5999999999999999E-3</v>
      </c>
      <c r="X33">
        <f t="shared" ca="1" si="9"/>
        <v>-6.4999999999999997E-3</v>
      </c>
      <c r="Y33">
        <f t="shared" ca="1" si="9"/>
        <v>29415</v>
      </c>
      <c r="Z33">
        <f t="shared" ca="1" si="9"/>
        <v>-25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1.1040000000000001</v>
      </c>
      <c r="H34" s="290">
        <f t="shared" ca="1" si="9"/>
        <v>4.4999999999999997E-3</v>
      </c>
      <c r="I34">
        <f t="shared" ca="1" si="9"/>
        <v>1.93</v>
      </c>
      <c r="J34">
        <f t="shared" ca="1" si="9"/>
        <v>1.0329999999999999</v>
      </c>
      <c r="K34" s="291">
        <f t="shared" ca="1" si="9"/>
        <v>-6.8699999999999997E-2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-3.3930000000000002E-2</v>
      </c>
      <c r="P34">
        <f t="shared" ca="1" si="9"/>
        <v>0.82</v>
      </c>
      <c r="Q34" t="str">
        <f t="shared" ca="1" si="9"/>
        <v>大宗商品</v>
      </c>
      <c r="R34" s="315">
        <f t="shared" ca="1" si="9"/>
        <v>2.7000000000000001E-3</v>
      </c>
      <c r="S34" s="315">
        <f t="shared" ca="1" si="9"/>
        <v>0.35820000000000002</v>
      </c>
      <c r="T34" t="str">
        <f t="shared" ca="1" si="9"/>
        <v>-</v>
      </c>
      <c r="U34">
        <f t="shared" ca="1" si="9"/>
        <v>1.0008999999999999</v>
      </c>
      <c r="V34">
        <f t="shared" ca="1" si="9"/>
        <v>-8.0999999999999996E-3</v>
      </c>
      <c r="W34">
        <f t="shared" ca="1" si="9"/>
        <v>-9.4999999999999998E-3</v>
      </c>
      <c r="X34">
        <f t="shared" ca="1" si="9"/>
        <v>-7.4999999999999997E-3</v>
      </c>
      <c r="Y34">
        <f t="shared" ca="1" si="9"/>
        <v>12556</v>
      </c>
      <c r="Z34">
        <f t="shared" ca="1" si="9"/>
        <v>-2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1.139</v>
      </c>
      <c r="H36" s="388">
        <f t="shared" ca="1" si="9"/>
        <v>-1.6400000000000001E-2</v>
      </c>
      <c r="I36" s="492">
        <f t="shared" ca="1" si="9"/>
        <v>2.79</v>
      </c>
      <c r="J36" s="492">
        <f t="shared" ca="1" si="9"/>
        <v>1.0680000000000001</v>
      </c>
      <c r="K36" s="389">
        <f t="shared" ca="1" si="9"/>
        <v>-6.6500000000000004E-2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1.5200000000000001E-3</v>
      </c>
      <c r="P36" s="492">
        <f t="shared" ca="1" si="9"/>
        <v>1.04</v>
      </c>
      <c r="Q36" t="str">
        <f t="shared" ca="1" si="9"/>
        <v>深100EW</v>
      </c>
      <c r="R36" s="315">
        <f t="shared" ca="1" si="9"/>
        <v>2.5999999999999999E-3</v>
      </c>
      <c r="S36" s="315">
        <f t="shared" ca="1" si="9"/>
        <v>0.38679999999999998</v>
      </c>
      <c r="T36" t="str">
        <f t="shared" ca="1" si="9"/>
        <v>-</v>
      </c>
      <c r="U36">
        <f t="shared" ca="1" si="9"/>
        <v>0.86109999999999998</v>
      </c>
      <c r="V36">
        <f t="shared" ca="1" si="9"/>
        <v>-8.0999999999999996E-3</v>
      </c>
      <c r="W36">
        <f t="shared" ca="1" si="9"/>
        <v>3.3E-3</v>
      </c>
      <c r="X36">
        <f t="shared" ca="1" si="9"/>
        <v>2.8E-3</v>
      </c>
      <c r="Y36">
        <f t="shared" ca="1" si="9"/>
        <v>915</v>
      </c>
      <c r="Z36">
        <f t="shared" ca="1" si="9"/>
        <v>-4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60</vt:i4>
      </vt:variant>
    </vt:vector>
  </HeadingPairs>
  <TitlesOfParts>
    <vt:vector size="60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2016-08-31T08:48:39Z</dcterms:modified>
</cp:coreProperties>
</file>