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vile\Desktop\Wallet\"/>
    </mc:Choice>
  </mc:AlternateContent>
  <xr:revisionPtr revIDLastSave="0" documentId="13_ncr:1_{040FB42D-5E78-4130-B16F-9EC8A17452F8}" xr6:coauthVersionLast="47" xr6:coauthVersionMax="47" xr10:uidLastSave="{00000000-0000-0000-0000-000000000000}"/>
  <bookViews>
    <workbookView xWindow="-110" yWindow="-110" windowWidth="25820" windowHeight="15500" xr2:uid="{107A0EE1-797D-45B4-A040-8CCE78027CD2}"/>
  </bookViews>
  <sheets>
    <sheet name="Maj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C37" i="1"/>
  <c r="B29" i="1" s="1"/>
  <c r="D21" i="1"/>
  <c r="C21" i="1"/>
  <c r="C7" i="1"/>
  <c r="B7" i="1"/>
  <c r="B1" i="1" s="1"/>
  <c r="B14" i="1" l="1"/>
</calcChain>
</file>

<file path=xl/sharedStrings.xml><?xml version="1.0" encoding="utf-8"?>
<sst xmlns="http://schemas.openxmlformats.org/spreadsheetml/2006/main" count="93" uniqueCount="63">
  <si>
    <t>Ingrés</t>
  </si>
  <si>
    <t>Càrrec</t>
  </si>
  <si>
    <t>C</t>
  </si>
  <si>
    <t>A</t>
  </si>
  <si>
    <t>Am7</t>
  </si>
  <si>
    <t>Bajo</t>
  </si>
  <si>
    <t>Acorde 4</t>
  </si>
  <si>
    <t>Acorde 3</t>
  </si>
  <si>
    <t>Dm</t>
  </si>
  <si>
    <t>B</t>
  </si>
  <si>
    <t>Em</t>
  </si>
  <si>
    <t>CMaj7</t>
  </si>
  <si>
    <t>Patrón</t>
  </si>
  <si>
    <t>1 b3 5 b7</t>
  </si>
  <si>
    <t>1 3 5 7</t>
  </si>
  <si>
    <t>1 b3 b5 b7</t>
  </si>
  <si>
    <t>F</t>
  </si>
  <si>
    <t>D</t>
  </si>
  <si>
    <t>Dm7</t>
  </si>
  <si>
    <t>Dº</t>
  </si>
  <si>
    <t>1 3 b5 bb7</t>
  </si>
  <si>
    <t>B⌀     Bm7b5</t>
  </si>
  <si>
    <t>G</t>
  </si>
  <si>
    <t>E</t>
  </si>
  <si>
    <t>Em7</t>
  </si>
  <si>
    <t>1  b3  5  b7</t>
  </si>
  <si>
    <t>Am</t>
  </si>
  <si>
    <t>FMaj7</t>
  </si>
  <si>
    <t>1   3  5  7</t>
  </si>
  <si>
    <t>G7</t>
  </si>
  <si>
    <t>1  3  5  b7</t>
  </si>
  <si>
    <t>Ddim7</t>
  </si>
  <si>
    <t>Disminuido7</t>
  </si>
  <si>
    <t>Acorde</t>
  </si>
  <si>
    <t>I</t>
  </si>
  <si>
    <t>Intervalos</t>
  </si>
  <si>
    <t>1</t>
  </si>
  <si>
    <t>3</t>
  </si>
  <si>
    <t>5</t>
  </si>
  <si>
    <t>7</t>
  </si>
  <si>
    <t>R</t>
  </si>
  <si>
    <t>b3</t>
  </si>
  <si>
    <t>b7</t>
  </si>
  <si>
    <t>II</t>
  </si>
  <si>
    <t>III</t>
  </si>
  <si>
    <t>IV</t>
  </si>
  <si>
    <t>V</t>
  </si>
  <si>
    <t>VI</t>
  </si>
  <si>
    <t>VIII</t>
  </si>
  <si>
    <t>T</t>
  </si>
  <si>
    <t>½T</t>
  </si>
  <si>
    <t>A_7</t>
  </si>
  <si>
    <t>Establiment</t>
  </si>
  <si>
    <t>Calmar 2020</t>
  </si>
  <si>
    <t>Joieria Conesa</t>
  </si>
  <si>
    <t>Espiga d'Or</t>
  </si>
  <si>
    <t>Saldo 18/12/2024</t>
  </si>
  <si>
    <t>Saldo 21/12/2024</t>
  </si>
  <si>
    <t>Norton Soft</t>
  </si>
  <si>
    <t>SongSterr</t>
  </si>
  <si>
    <t>Amazon DEL</t>
  </si>
  <si>
    <t>Brilliant</t>
  </si>
  <si>
    <t>Amazon PO241884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</si>
</sst>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#,##0.00\ &quot;€&quot;;[Red]\-#,##0.00\ &quot;€&quot;"/>
  </numFmts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8" fontId="0" fillId="0" borderId="0" xfId="0" applyNumberFormat="1"/>
    <xf numFmtId="4" fontId="0" fillId="0" borderId="0" xfId="0" applyNumberFormat="1"/>
    <xf numFmtId="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22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border>
        <bottom style="thin">
          <color indexed="64"/>
        </bottom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07E06FBF-EC01-40CD-A54C-2B9532EEE4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38100</xdr:rowOff>
    </xdr:from>
    <xdr:to>
      <xdr:col>2</xdr:col>
      <xdr:colOff>1466850</xdr:colOff>
      <xdr:row>0</xdr:row>
      <xdr:rowOff>812800</xdr:rowOff>
    </xdr:to>
    <xdr:sp macro="" textlink="$B$1">
      <xdr:nvSpPr>
        <xdr:cNvPr id="2" name="Rectángulo: una sola esquina cortada 1">
          <a:extLst>
            <a:ext uri="{FF2B5EF4-FFF2-40B4-BE49-F238E27FC236}">
              <a16:creationId xmlns:a16="http://schemas.microsoft.com/office/drawing/2014/main" id="{D5C4DD10-6C6E-A924-ADA9-2A3E0C77663B}"/>
            </a:ext>
          </a:extLst>
        </xdr:cNvPr>
        <xdr:cNvSpPr/>
      </xdr:nvSpPr>
      <xdr:spPr>
        <a:xfrm>
          <a:off x="38100" y="38100"/>
          <a:ext cx="2495550" cy="774700"/>
        </a:xfrm>
        <a:prstGeom prst="snip1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fld id="{2059D6E5-A7D2-4CD0-A304-4BB67CAB71CC}" type="TxLink">
            <a:rPr lang="en-US" sz="2000" b="1" i="0" u="none" strike="noStrike" kern="1200">
              <a:solidFill>
                <a:srgbClr val="000000"/>
              </a:solidFill>
              <a:latin typeface="Aptos Narrow"/>
            </a:rPr>
            <a:pPr algn="l"/>
            <a:t>Saldo: 5,00 €</a:t>
          </a:fld>
          <a:endParaRPr lang="es-ES" sz="2000" b="1" kern="1200"/>
        </a:p>
      </xdr:txBody>
    </xdr:sp>
    <xdr:clientData/>
  </xdr:twoCellAnchor>
  <xdr:twoCellAnchor>
    <xdr:from>
      <xdr:col>1</xdr:col>
      <xdr:colOff>31750</xdr:colOff>
      <xdr:row>9</xdr:row>
      <xdr:rowOff>107950</xdr:rowOff>
    </xdr:from>
    <xdr:to>
      <xdr:col>2</xdr:col>
      <xdr:colOff>1460500</xdr:colOff>
      <xdr:row>13</xdr:row>
      <xdr:rowOff>146050</xdr:rowOff>
    </xdr:to>
    <xdr:sp macro="" textlink="$B$14">
      <xdr:nvSpPr>
        <xdr:cNvPr id="3" name="Rectángulo: una sola esquina cortada 2">
          <a:extLst>
            <a:ext uri="{FF2B5EF4-FFF2-40B4-BE49-F238E27FC236}">
              <a16:creationId xmlns:a16="http://schemas.microsoft.com/office/drawing/2014/main" id="{15F5BEB9-0403-40A4-8917-AEDA109E592F}"/>
            </a:ext>
          </a:extLst>
        </xdr:cNvPr>
        <xdr:cNvSpPr/>
      </xdr:nvSpPr>
      <xdr:spPr>
        <a:xfrm>
          <a:off x="139700" y="2470150"/>
          <a:ext cx="2654300" cy="774700"/>
        </a:xfrm>
        <a:prstGeom prst="snip1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l"/>
          <a:fld id="{C6348198-F975-45DF-9F69-DB3C54403767}" type="TxLink">
            <a:rPr lang="en-US" sz="2000" b="1" i="0" u="none" strike="noStrike" kern="1200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l"/>
            <a:t>Saldo: 7,60 €</a:t>
          </a:fld>
          <a:endParaRPr lang="es-ES" sz="2000" b="1" i="0" u="none" strike="noStrike" kern="1200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19050</xdr:colOff>
      <xdr:row>24</xdr:row>
      <xdr:rowOff>120650</xdr:rowOff>
    </xdr:from>
    <xdr:to>
      <xdr:col>2</xdr:col>
      <xdr:colOff>1447800</xdr:colOff>
      <xdr:row>28</xdr:row>
      <xdr:rowOff>158750</xdr:rowOff>
    </xdr:to>
    <xdr:sp macro="" textlink="$B$29">
      <xdr:nvSpPr>
        <xdr:cNvPr id="4" name="Rectángulo: una sola esquina cortada 3">
          <a:extLst>
            <a:ext uri="{FF2B5EF4-FFF2-40B4-BE49-F238E27FC236}">
              <a16:creationId xmlns:a16="http://schemas.microsoft.com/office/drawing/2014/main" id="{F36706B8-1E1D-479F-8354-BE65F1FD4F60}"/>
            </a:ext>
          </a:extLst>
        </xdr:cNvPr>
        <xdr:cNvSpPr/>
      </xdr:nvSpPr>
      <xdr:spPr>
        <a:xfrm>
          <a:off x="127000" y="5245100"/>
          <a:ext cx="2654300" cy="774700"/>
        </a:xfrm>
        <a:prstGeom prst="snip1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l"/>
          <a:fld id="{130FBDAF-7E87-41ED-A456-0FFE7A32E210}" type="TxLink">
            <a:rPr lang="en-US" sz="2000" b="1" i="0" u="none" strike="noStrike" kern="1200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l"/>
            <a:t>Saldo: -214,05 €</a:t>
          </a:fld>
          <a:endParaRPr lang="es-ES" sz="2000" b="1" i="0" u="none" strike="noStrike" kern="1200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7701E-1A22-4956-90E8-02D8F215B27D}" name="Tabla1" displayName="Tabla1" ref="B2:C7" totalsRowCount="1" headerRowBorderDxfId="21">
  <autoFilter ref="B2:C6" xr:uid="{4537701E-1A22-4956-90E8-02D8F215B27D}"/>
  <tableColumns count="2">
    <tableColumn id="1" xr3:uid="{CD744779-D84C-4A3F-8151-1BA892EE796B}" name="Ingrés" totalsRowFunction="sum"/>
    <tableColumn id="2" xr3:uid="{189A79D4-1624-4DB0-906E-91E51262A1BC}" name="Càrrec" totalsRowFunction="sum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8F6F14-CACE-4D29-ACF6-EA5358D9CC45}" name="Tabla2" displayName="Tabla2" ref="G2:J9" totalsRowShown="0" dataDxfId="20">
  <autoFilter ref="G2:J9" xr:uid="{3F8F6F14-CACE-4D29-ACF6-EA5358D9CC45}"/>
  <tableColumns count="4">
    <tableColumn id="1" xr3:uid="{BE1C2C8C-C2BE-4F7B-8E09-55F8AD976606}" name="Acorde 3" dataDxfId="19"/>
    <tableColumn id="2" xr3:uid="{AE8773F4-D602-421C-91FE-4A396A729759}" name="Bajo" dataDxfId="18"/>
    <tableColumn id="3" xr3:uid="{54941BB7-92C4-4E1D-85DF-D240A120A906}" name="Acorde 4" dataDxfId="17"/>
    <tableColumn id="4" xr3:uid="{AF94B9CF-D253-471D-8F80-D57C8BA7A909}" name="Patrón" dataDxfId="1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8FBBA-259C-4BFD-BB6A-8120E9427AA2}" name="Tabla3" displayName="Tabla3" ref="G12:K14" totalsRowShown="0" headerRowDxfId="15" dataDxfId="14">
  <tableColumns count="5">
    <tableColumn id="1" xr3:uid="{2314DA57-1F08-402F-9396-A4B3FB3EE2AE}" name="Acorde"/>
    <tableColumn id="2" xr3:uid="{3D7BE4EF-8702-4DC1-8DA1-AD8B34B74E5D}" name="1" dataDxfId="13"/>
    <tableColumn id="3" xr3:uid="{4125C2BB-65EF-402C-A629-A175B365D9EE}" name="3" dataDxfId="12"/>
    <tableColumn id="4" xr3:uid="{F7C3F633-4038-4183-A92B-E488209C8201}" name="5" dataDxfId="11"/>
    <tableColumn id="5" xr3:uid="{BA53DA72-2D09-4C07-86A0-98811B8F481A}" name="7" dataDxfId="1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C57192-1E67-45CA-8EFC-DCE954DE3F55}" name="Tabla15" displayName="Tabla15" ref="B15:D21" totalsRowCount="1" headerRowBorderDxfId="9">
  <autoFilter ref="B15:D20" xr:uid="{6AC57192-1E67-45CA-8EFC-DCE954DE3F55}"/>
  <tableColumns count="3">
    <tableColumn id="3" xr3:uid="{7EAB856F-C910-426C-970E-EC0B536C3D60}" name="Establiment"/>
    <tableColumn id="1" xr3:uid="{D178BE06-7AF7-4719-8CB4-95ADB9E78FF2}" name="Ingrés" totalsRowFunction="sum" dataDxfId="8" totalsRowDxfId="7"/>
    <tableColumn id="2" xr3:uid="{5C6622AE-1861-48E9-B44D-19EE056C6514}" name="Càrrec" totalsRowFunction="sum" dataDxfId="6" totalsRowDxfId="5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0B414E-ABB0-4DDD-9A92-FFFC0DDD68AC}" name="Tabla156" displayName="Tabla156" ref="B30:D37" totalsRowCount="1" headerRowBorderDxfId="4">
  <autoFilter ref="B30:D36" xr:uid="{950B414E-ABB0-4DDD-9A92-FFFC0DDD68AC}"/>
  <tableColumns count="3">
    <tableColumn id="3" xr3:uid="{C13B49EC-030F-4AD2-AAC5-9411A253EACD}" name="Establiment"/>
    <tableColumn id="1" xr3:uid="{68B6F8B5-32F0-4AAC-A748-D20BB2C37786}" name="Ingrés" totalsRowFunction="sum" dataDxfId="3" totalsRowDxfId="1"/>
    <tableColumn id="2" xr3:uid="{D96D36CA-5890-4D51-8C78-8C5F4AEA9AF9}" name="Càrrec" totalsRowFunction="sum" dataDxfId="2" totals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8563-7440-4184-B00C-C208FEBA8687}">
  <dimension ref="B1:P37"/>
  <sheetViews>
    <sheetView tabSelected="1" topLeftCell="A3" workbookViewId="0">
      <selection activeCell="D31" sqref="D31"/>
    </sheetView>
  </sheetViews>
  <sheetFormatPr baseColWidth="10" defaultRowHeight="14.5" x14ac:dyDescent="0.35"/>
  <cols>
    <col min="1" max="1" width="1.54296875" customWidth="1"/>
    <col min="2" max="2" width="17.54296875" bestFit="1" customWidth="1"/>
    <col min="3" max="3" width="21.453125" customWidth="1"/>
    <col min="7" max="7" width="15.54296875" customWidth="1"/>
    <col min="8" max="8" width="12.453125" customWidth="1"/>
    <col min="9" max="9" width="19.54296875" customWidth="1"/>
    <col min="10" max="10" width="18.81640625" customWidth="1"/>
    <col min="14" max="14" width="17.54296875" customWidth="1"/>
    <col min="15" max="15" width="16.7265625" customWidth="1"/>
  </cols>
  <sheetData>
    <row r="1" spans="2:16" ht="66" customHeight="1" x14ac:dyDescent="0.35">
      <c r="B1" s="2" t="str">
        <f>"Saldo: "&amp;TEXT(Tabla1[[#Totals],[Ingrés]]-Tabla1[[#Totals],[Càrrec]],"0,00 ""€""")</f>
        <v>Saldo: 5,00 €</v>
      </c>
      <c r="C1" s="4"/>
    </row>
    <row r="2" spans="2:16" x14ac:dyDescent="0.35">
      <c r="B2" s="1" t="s">
        <v>0</v>
      </c>
      <c r="C2" s="1" t="s">
        <v>1</v>
      </c>
      <c r="G2" t="s">
        <v>7</v>
      </c>
      <c r="H2" t="s">
        <v>5</v>
      </c>
      <c r="I2" t="s">
        <v>6</v>
      </c>
      <c r="J2" t="s">
        <v>12</v>
      </c>
    </row>
    <row r="3" spans="2:16" x14ac:dyDescent="0.35">
      <c r="B3">
        <v>800</v>
      </c>
      <c r="G3" s="3" t="s">
        <v>2</v>
      </c>
      <c r="H3" s="3" t="s">
        <v>3</v>
      </c>
      <c r="I3" s="3" t="s">
        <v>4</v>
      </c>
      <c r="J3" s="3" t="s">
        <v>13</v>
      </c>
    </row>
    <row r="4" spans="2:16" ht="18.5" x14ac:dyDescent="0.45">
      <c r="C4">
        <v>500</v>
      </c>
      <c r="G4" s="3" t="s">
        <v>8</v>
      </c>
      <c r="H4" s="3" t="s">
        <v>9</v>
      </c>
      <c r="I4" s="3" t="s">
        <v>21</v>
      </c>
      <c r="J4" s="3" t="s">
        <v>15</v>
      </c>
      <c r="M4" s="7" t="s">
        <v>19</v>
      </c>
      <c r="N4" s="6" t="s">
        <v>20</v>
      </c>
      <c r="O4" s="7" t="s">
        <v>32</v>
      </c>
      <c r="P4" t="s">
        <v>31</v>
      </c>
    </row>
    <row r="5" spans="2:16" x14ac:dyDescent="0.35">
      <c r="C5">
        <v>115</v>
      </c>
      <c r="G5" s="3" t="s">
        <v>10</v>
      </c>
      <c r="H5" s="3" t="s">
        <v>2</v>
      </c>
      <c r="I5" s="3" t="s">
        <v>11</v>
      </c>
      <c r="J5" s="3" t="s">
        <v>14</v>
      </c>
    </row>
    <row r="6" spans="2:16" x14ac:dyDescent="0.35">
      <c r="C6">
        <v>180</v>
      </c>
      <c r="G6" s="3" t="s">
        <v>16</v>
      </c>
      <c r="H6" s="3" t="s">
        <v>17</v>
      </c>
      <c r="I6" s="3" t="s">
        <v>18</v>
      </c>
      <c r="J6" s="3" t="s">
        <v>13</v>
      </c>
    </row>
    <row r="7" spans="2:16" x14ac:dyDescent="0.35">
      <c r="B7">
        <f>SUBTOTAL(109,Tabla1[Ingrés])</f>
        <v>800</v>
      </c>
      <c r="C7">
        <f>SUBTOTAL(109,Tabla1[Càrrec])</f>
        <v>795</v>
      </c>
      <c r="G7" s="3" t="s">
        <v>22</v>
      </c>
      <c r="H7" s="3" t="s">
        <v>23</v>
      </c>
      <c r="I7" s="3" t="s">
        <v>24</v>
      </c>
      <c r="J7" s="3" t="s">
        <v>25</v>
      </c>
    </row>
    <row r="8" spans="2:16" x14ac:dyDescent="0.35">
      <c r="G8" s="3" t="s">
        <v>26</v>
      </c>
      <c r="H8" s="3" t="s">
        <v>16</v>
      </c>
      <c r="I8" s="3" t="s">
        <v>27</v>
      </c>
      <c r="J8" s="3" t="s">
        <v>28</v>
      </c>
    </row>
    <row r="9" spans="2:16" x14ac:dyDescent="0.35">
      <c r="G9" s="3" t="s">
        <v>9</v>
      </c>
      <c r="H9" s="3" t="s">
        <v>22</v>
      </c>
      <c r="I9" s="3" t="s">
        <v>29</v>
      </c>
      <c r="J9" s="3" t="s">
        <v>30</v>
      </c>
    </row>
    <row r="10" spans="2:16" x14ac:dyDescent="0.35">
      <c r="L10" s="5"/>
    </row>
    <row r="11" spans="2:16" x14ac:dyDescent="0.35">
      <c r="H11" s="8" t="s">
        <v>35</v>
      </c>
      <c r="I11" s="9"/>
      <c r="J11" s="9"/>
      <c r="K11" s="10"/>
    </row>
    <row r="12" spans="2:16" x14ac:dyDescent="0.35">
      <c r="G12" t="s">
        <v>33</v>
      </c>
      <c r="H12" s="11" t="s">
        <v>36</v>
      </c>
      <c r="I12" s="11" t="s">
        <v>37</v>
      </c>
      <c r="J12" s="11" t="s">
        <v>38</v>
      </c>
      <c r="K12" s="11" t="s">
        <v>39</v>
      </c>
    </row>
    <row r="13" spans="2:16" x14ac:dyDescent="0.35">
      <c r="G13" t="s">
        <v>4</v>
      </c>
      <c r="H13" s="3" t="s">
        <v>3</v>
      </c>
      <c r="I13" s="3" t="s">
        <v>2</v>
      </c>
      <c r="J13" s="3" t="s">
        <v>23</v>
      </c>
      <c r="K13" s="3" t="s">
        <v>22</v>
      </c>
    </row>
    <row r="14" spans="2:16" x14ac:dyDescent="0.35">
      <c r="B14" s="14" t="str">
        <f>"Saldo: "&amp;TEXT(Tabla15[[#Totals],[Ingrés]]-Tabla15[[#Totals],[Càrrec]],"0,00 ""€""")</f>
        <v>Saldo: 7,60 €</v>
      </c>
      <c r="G14" t="s">
        <v>51</v>
      </c>
      <c r="H14" s="3" t="s">
        <v>40</v>
      </c>
      <c r="I14" s="3" t="s">
        <v>41</v>
      </c>
      <c r="J14" s="3">
        <v>5</v>
      </c>
      <c r="K14" s="3" t="s">
        <v>42</v>
      </c>
    </row>
    <row r="15" spans="2:16" x14ac:dyDescent="0.35">
      <c r="B15" s="1" t="s">
        <v>52</v>
      </c>
      <c r="C15" s="16" t="s">
        <v>0</v>
      </c>
      <c r="D15" s="1" t="s">
        <v>1</v>
      </c>
    </row>
    <row r="16" spans="2:16" x14ac:dyDescent="0.35">
      <c r="B16" t="s">
        <v>56</v>
      </c>
      <c r="C16" s="15">
        <v>50</v>
      </c>
      <c r="D16" s="15"/>
    </row>
    <row r="17" spans="2:15" x14ac:dyDescent="0.35">
      <c r="B17" t="s">
        <v>53</v>
      </c>
      <c r="C17" s="15"/>
      <c r="D17" s="15">
        <v>8.65</v>
      </c>
    </row>
    <row r="18" spans="2:15" x14ac:dyDescent="0.35">
      <c r="B18" t="s">
        <v>53</v>
      </c>
      <c r="C18" s="15"/>
      <c r="D18" s="15">
        <v>17.95</v>
      </c>
      <c r="H18" s="11" t="s">
        <v>34</v>
      </c>
      <c r="I18" s="11" t="s">
        <v>43</v>
      </c>
      <c r="J18" s="11" t="s">
        <v>44</v>
      </c>
      <c r="K18" s="11" t="s">
        <v>45</v>
      </c>
      <c r="L18" s="11" t="s">
        <v>46</v>
      </c>
      <c r="M18" s="11" t="s">
        <v>47</v>
      </c>
      <c r="N18" s="11" t="s">
        <v>47</v>
      </c>
      <c r="O18" s="11" t="s">
        <v>48</v>
      </c>
    </row>
    <row r="19" spans="2:15" x14ac:dyDescent="0.35">
      <c r="B19" t="s">
        <v>54</v>
      </c>
      <c r="C19" s="15"/>
      <c r="D19" s="15">
        <v>7</v>
      </c>
      <c r="H19" s="12" t="s">
        <v>2</v>
      </c>
      <c r="I19" s="12" t="s">
        <v>17</v>
      </c>
      <c r="J19" s="12" t="s">
        <v>23</v>
      </c>
      <c r="K19" s="12" t="s">
        <v>16</v>
      </c>
      <c r="L19" s="12" t="s">
        <v>22</v>
      </c>
      <c r="M19" s="12" t="s">
        <v>3</v>
      </c>
      <c r="N19" s="12" t="s">
        <v>9</v>
      </c>
      <c r="O19" s="12" t="s">
        <v>2</v>
      </c>
    </row>
    <row r="20" spans="2:15" x14ac:dyDescent="0.35">
      <c r="B20" t="s">
        <v>55</v>
      </c>
      <c r="C20" s="15"/>
      <c r="D20" s="15">
        <v>8.8000000000000007</v>
      </c>
      <c r="H20" s="13"/>
      <c r="I20" s="12" t="s">
        <v>49</v>
      </c>
      <c r="J20" s="12" t="s">
        <v>49</v>
      </c>
      <c r="K20" s="12" t="s">
        <v>50</v>
      </c>
      <c r="L20" s="12" t="s">
        <v>49</v>
      </c>
      <c r="M20" s="12" t="s">
        <v>49</v>
      </c>
      <c r="N20" s="12" t="s">
        <v>49</v>
      </c>
      <c r="O20" s="12" t="s">
        <v>50</v>
      </c>
    </row>
    <row r="21" spans="2:15" x14ac:dyDescent="0.35">
      <c r="C21" s="15">
        <f>SUBTOTAL(109,Tabla15[Ingrés])</f>
        <v>50</v>
      </c>
      <c r="D21" s="15">
        <f>SUBTOTAL(109,Tabla15[Càrrec])</f>
        <v>42.400000000000006</v>
      </c>
    </row>
    <row r="25" spans="2:15" x14ac:dyDescent="0.35">
      <c r="D25" s="17"/>
    </row>
    <row r="29" spans="2:15" x14ac:dyDescent="0.35">
      <c r="B29" s="15" t="str">
        <f>"Saldo: "&amp;TEXT(Tabla156[[#Totals],[Ingrés]]-Tabla156[[#Totals],[Càrrec]],"0,00 ""€""")</f>
        <v>Saldo: -214,05 €</v>
      </c>
    </row>
    <row r="30" spans="2:15" x14ac:dyDescent="0.35">
      <c r="B30" s="1" t="s">
        <v>52</v>
      </c>
      <c r="C30" s="16" t="s">
        <v>0</v>
      </c>
      <c r="D30" s="1" t="s">
        <v>1</v>
      </c>
    </row>
    <row r="31" spans="2:15" x14ac:dyDescent="0.35">
      <c r="B31" t="s">
        <v>57</v>
      </c>
      <c r="C31" s="15">
        <v>0</v>
      </c>
      <c r="D31" s="15"/>
    </row>
    <row r="32" spans="2:15" x14ac:dyDescent="0.35">
      <c r="B32" t="s">
        <v>58</v>
      </c>
      <c r="C32" s="15"/>
      <c r="D32" s="15">
        <v>39.99</v>
      </c>
    </row>
    <row r="33" spans="2:4" x14ac:dyDescent="0.35">
      <c r="B33" t="s">
        <v>59</v>
      </c>
      <c r="C33" s="15"/>
      <c r="D33" s="15">
        <v>9.99</v>
      </c>
    </row>
    <row r="34" spans="2:4" x14ac:dyDescent="0.35">
      <c r="B34" t="s">
        <v>60</v>
      </c>
      <c r="C34" s="15"/>
      <c r="D34" s="15">
        <v>31.25</v>
      </c>
    </row>
    <row r="35" spans="2:4" x14ac:dyDescent="0.35">
      <c r="B35" t="s">
        <v>61</v>
      </c>
      <c r="C35" s="15"/>
      <c r="D35" s="15">
        <v>116.04</v>
      </c>
    </row>
    <row r="36" spans="2:4" x14ac:dyDescent="0.35">
      <c r="B36" t="s">
        <v>62</v>
      </c>
      <c r="C36" s="15"/>
      <c r="D36" s="15">
        <v>16.78</v>
      </c>
    </row>
    <row r="37" spans="2:4" x14ac:dyDescent="0.35">
      <c r="C37" s="15">
        <f>SUBTOTAL(109,Tabla156[Ingrés])</f>
        <v>0</v>
      </c>
      <c r="D37" s="15">
        <f>SUBTOTAL(109,Tabla156[Càrrec])</f>
        <v>214.05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Major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Joaquim Vilella Palomares</dc:creator>
  <cp:lastModifiedBy>Joaquim Vilella Palomares</cp:lastModifiedBy>
  <dcterms:created xsi:type="dcterms:W3CDTF">2024-12-15T15:50:20Z</dcterms:created>
  <dcterms:modified xsi:type="dcterms:W3CDTF">2024-12-21T18:42:40Z</dcterms:modified>
</cp:coreProperties>
</file>