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1_Dashboard" sheetId="1" state="visible" r:id="rId1"/>
    <sheet xmlns:r="http://schemas.openxmlformats.org/officeDocument/2006/relationships" name="3_Discounted Payback" sheetId="2" state="visible" r:id="rId2"/>
    <sheet xmlns:r="http://schemas.openxmlformats.org/officeDocument/2006/relationships" name="2_Payback Period" sheetId="3" state="visible" r:id="rId3"/>
    <sheet xmlns:r="http://schemas.openxmlformats.org/officeDocument/2006/relationships" name="4_NPV" sheetId="4" state="visible" r:id="rId4"/>
    <sheet xmlns:r="http://schemas.openxmlformats.org/officeDocument/2006/relationships" name="5_IRR" sheetId="5" state="visible" r:id="rId5"/>
    <sheet xmlns:r="http://schemas.openxmlformats.org/officeDocument/2006/relationships" name="6_ARR" sheetId="6" state="visible" r:id="rId6"/>
    <sheet xmlns:r="http://schemas.openxmlformats.org/officeDocument/2006/relationships" name="7_Method_Comparison" sheetId="7" state="visible" r:id="rId7"/>
    <sheet xmlns:r="http://schemas.openxmlformats.org/officeDocument/2006/relationships" name="8_Risk_Analysis" sheetId="8" state="visible" r:id="rId8"/>
    <sheet xmlns:r="http://schemas.openxmlformats.org/officeDocument/2006/relationships" name="9_Case_Study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ADD8E6"/>
        <bgColor rgb="00ADD8E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Capital Investment Decisions - Placeholder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Discounted Payback Period (DPP)</t>
        </is>
      </c>
    </row>
    <row r="3">
      <c r="A3" t="inlineStr">
        <is>
          <t>Definition: The time required to recover the initial investment from discounted project cash flows.</t>
        </is>
      </c>
    </row>
    <row r="5">
      <c r="A5" t="inlineStr">
        <is>
          <t>Key formula: DPP = Time until cumulative discounted cash flow ≥ 0</t>
        </is>
      </c>
    </row>
    <row r="7">
      <c r="G7" s="1" t="n">
        <v>0.1</v>
      </c>
    </row>
    <row r="10">
      <c r="A10" t="inlineStr">
        <is>
          <t>Year</t>
        </is>
      </c>
      <c r="B10" t="inlineStr">
        <is>
          <t>Cash Flow (£)</t>
        </is>
      </c>
      <c r="C10" t="inlineStr">
        <is>
          <t>Discount Factor (10%)</t>
        </is>
      </c>
      <c r="D10" t="inlineStr">
        <is>
          <t>Discounted CF (£)</t>
        </is>
      </c>
      <c r="E10" t="inlineStr">
        <is>
          <t>Cumulative DCF (£)</t>
        </is>
      </c>
    </row>
    <row r="11">
      <c r="A11" t="n">
        <v>0</v>
      </c>
      <c r="B11" s="1" t="n">
        <v>-500000</v>
      </c>
      <c r="C11" s="2">
        <f>1/(1+$G$7)^A11</f>
        <v/>
      </c>
      <c r="D11" s="2">
        <f>B11*C11</f>
        <v/>
      </c>
      <c r="E11" s="2">
        <f>D11</f>
        <v/>
      </c>
    </row>
    <row r="12">
      <c r="A12" t="n">
        <v>1</v>
      </c>
      <c r="B12" s="1" t="n">
        <v>150000</v>
      </c>
      <c r="C12" s="2">
        <f>1/(1+$G$7)^A12</f>
        <v/>
      </c>
      <c r="D12" s="2">
        <f>B12*C12</f>
        <v/>
      </c>
      <c r="E12" s="2">
        <f>E11+D12</f>
        <v/>
      </c>
    </row>
    <row r="13">
      <c r="A13" t="n">
        <v>2</v>
      </c>
      <c r="B13" s="1" t="n">
        <v>180000</v>
      </c>
      <c r="C13" s="2">
        <f>1/(1+$G$7)^A13</f>
        <v/>
      </c>
      <c r="D13" s="2">
        <f>B13*C13</f>
        <v/>
      </c>
      <c r="E13" s="2">
        <f>E12+D13</f>
        <v/>
      </c>
    </row>
    <row r="14">
      <c r="A14" t="n">
        <v>3</v>
      </c>
      <c r="B14" s="1" t="n">
        <v>200000</v>
      </c>
      <c r="C14" s="2">
        <f>1/(1+$G$7)^A14</f>
        <v/>
      </c>
      <c r="D14" s="2">
        <f>B14*C14</f>
        <v/>
      </c>
      <c r="E14" s="2">
        <f>E13+D14</f>
        <v/>
      </c>
    </row>
    <row r="15">
      <c r="A15" t="n">
        <v>4</v>
      </c>
      <c r="B15" s="1" t="n">
        <v>120000</v>
      </c>
      <c r="C15" s="2">
        <f>1/(1+$G$7)^A15</f>
        <v/>
      </c>
      <c r="D15" s="2">
        <f>B15*C15</f>
        <v/>
      </c>
      <c r="E15" s="2">
        <f>E14+D15</f>
        <v/>
      </c>
    </row>
    <row r="16">
      <c r="A16" t="n">
        <v>5</v>
      </c>
      <c r="B16" s="1" t="n">
        <v>100000</v>
      </c>
      <c r="C16" s="2">
        <f>1/(1+$G$7)^A16</f>
        <v/>
      </c>
      <c r="D16" s="2">
        <f>B16*C16</f>
        <v/>
      </c>
      <c r="E16" s="2">
        <f>E15+D16</f>
        <v/>
      </c>
    </row>
    <row r="18">
      <c r="A18" t="inlineStr">
        <is>
          <t>Discounted Payback Period Calculation:</t>
        </is>
      </c>
    </row>
    <row r="19">
      <c r="A19" t="inlineStr">
        <is>
          <t>Last Negative Year:</t>
        </is>
      </c>
      <c r="B19" s="2">
        <f>MATCH(TRUE,E11:E16&gt;=0,0)-2</f>
        <v/>
      </c>
    </row>
    <row r="20">
      <c r="A20" t="inlineStr">
        <is>
          <t>Cumulative DCF at Last Negative Year:</t>
        </is>
      </c>
      <c r="B20" s="2">
        <f>INDEX(E11:E16,B19+1)</f>
        <v/>
      </c>
    </row>
    <row r="21">
      <c r="A21" t="inlineStr">
        <is>
          <t>DCF in Following Year:</t>
        </is>
      </c>
      <c r="B21" s="2">
        <f>INDEX(D11:D16,B19+2)</f>
        <v/>
      </c>
    </row>
    <row r="22">
      <c r="A22" t="inlineStr">
        <is>
          <t>Fraction of Year Needed:</t>
        </is>
      </c>
      <c r="B22" s="2">
        <f>ABS(B20/B21)</f>
        <v/>
      </c>
    </row>
    <row r="23">
      <c r="A23" t="inlineStr">
        <is>
          <t>Discounted Payback Period (Years):</t>
        </is>
      </c>
      <c r="B23" s="2">
        <f>B19+B22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Payback Period (PP)</t>
        </is>
      </c>
    </row>
    <row r="3">
      <c r="A3" t="inlineStr">
        <is>
          <t>Definition: The time required to recover the initial investment from project cash flows.</t>
        </is>
      </c>
    </row>
    <row r="5">
      <c r="A5" t="inlineStr">
        <is>
          <t>Key formula: Payback Period = Time until cumulative cash flow ≥ 0</t>
        </is>
      </c>
    </row>
    <row r="7">
      <c r="A7" t="inlineStr">
        <is>
          <t>Example 1: Basic Project</t>
        </is>
      </c>
    </row>
    <row r="10">
      <c r="A10" t="inlineStr">
        <is>
          <t>Year</t>
        </is>
      </c>
      <c r="B10" t="inlineStr">
        <is>
          <t>Cash Flow (£)</t>
        </is>
      </c>
      <c r="C10" t="inlineStr">
        <is>
          <t>Cumulative Cash Flow (£)</t>
        </is>
      </c>
    </row>
    <row r="11">
      <c r="A11" t="n">
        <v>0</v>
      </c>
      <c r="B11" s="1" t="n">
        <v>-500000</v>
      </c>
      <c r="C11" s="2">
        <f>B11</f>
        <v/>
      </c>
    </row>
    <row r="12">
      <c r="A12" t="n">
        <v>1</v>
      </c>
      <c r="B12" s="1" t="n">
        <v>150000</v>
      </c>
      <c r="C12" s="2">
        <f>C11+B12</f>
        <v/>
      </c>
    </row>
    <row r="13">
      <c r="A13" t="n">
        <v>2</v>
      </c>
      <c r="B13" s="1" t="n">
        <v>180000</v>
      </c>
      <c r="C13" s="2">
        <f>C12+B13</f>
        <v/>
      </c>
    </row>
    <row r="14">
      <c r="A14" t="n">
        <v>3</v>
      </c>
      <c r="B14" s="1" t="n">
        <v>200000</v>
      </c>
      <c r="C14" s="2">
        <f>C13+B14</f>
        <v/>
      </c>
    </row>
    <row r="15">
      <c r="A15" t="n">
        <v>4</v>
      </c>
      <c r="B15" s="1" t="n">
        <v>120000</v>
      </c>
      <c r="C15" s="2">
        <f>C14+B15</f>
        <v/>
      </c>
    </row>
    <row r="16">
      <c r="A16" t="n">
        <v>5</v>
      </c>
      <c r="B16" s="1" t="n">
        <v>100000</v>
      </c>
      <c r="C16" s="2">
        <f>C15+B16</f>
        <v/>
      </c>
    </row>
    <row r="18">
      <c r="A18" t="inlineStr">
        <is>
          <t>Payback Period Calculation:</t>
        </is>
      </c>
    </row>
    <row r="19">
      <c r="A19" t="inlineStr">
        <is>
          <t>Last Negative Year:</t>
        </is>
      </c>
      <c r="B19" s="2">
        <f>MATCH(TRUE,C11:C16&gt;=0,0)-2</f>
        <v/>
      </c>
    </row>
    <row r="20">
      <c r="A20" t="inlineStr">
        <is>
          <t>Cumulative CF at Last Negative Year:</t>
        </is>
      </c>
      <c r="B20" s="2">
        <f>INDEX(C11:C16,B19+1)</f>
        <v/>
      </c>
    </row>
    <row r="21">
      <c r="A21" t="inlineStr">
        <is>
          <t>CF in Following Year:</t>
        </is>
      </c>
      <c r="B21" s="2">
        <f>INDEX(B11:B16,B19+2)</f>
        <v/>
      </c>
    </row>
    <row r="22">
      <c r="A22" t="inlineStr">
        <is>
          <t>Fraction of Year Needed:</t>
        </is>
      </c>
      <c r="B22" s="2">
        <f>ABS(B20/B21)</f>
        <v/>
      </c>
    </row>
    <row r="23">
      <c r="A23" t="inlineStr">
        <is>
          <t>Payback Period (Years):</t>
        </is>
      </c>
      <c r="B23" s="2">
        <f>B19+B22</f>
        <v/>
      </c>
    </row>
    <row r="25">
      <c r="A25" t="inlineStr">
        <is>
          <t>Example 2: Plumbing Business Case</t>
        </is>
      </c>
    </row>
    <row r="27">
      <c r="A27" t="inlineStr">
        <is>
          <t>Year</t>
        </is>
      </c>
      <c r="B27" t="inlineStr">
        <is>
          <t>Cash Flow (£)</t>
        </is>
      </c>
      <c r="C27" t="inlineStr">
        <is>
          <t>Cumulative Cash Flow (£)</t>
        </is>
      </c>
    </row>
    <row r="28">
      <c r="A28" t="n">
        <v>0</v>
      </c>
      <c r="B28" s="1" t="n">
        <v>-45000</v>
      </c>
      <c r="C28" s="2">
        <f>B28</f>
        <v/>
      </c>
    </row>
    <row r="29">
      <c r="A29" t="n">
        <v>1</v>
      </c>
      <c r="B29" s="1" t="n">
        <v>12000</v>
      </c>
      <c r="C29" s="2">
        <f>C28+B29</f>
        <v/>
      </c>
    </row>
    <row r="30">
      <c r="A30" t="n">
        <v>2</v>
      </c>
      <c r="B30" s="1" t="n">
        <v>18000</v>
      </c>
      <c r="C30" s="2">
        <f>C29+B30</f>
        <v/>
      </c>
    </row>
    <row r="31">
      <c r="A31" t="n">
        <v>3</v>
      </c>
      <c r="B31" s="1" t="n">
        <v>22000</v>
      </c>
      <c r="C31" s="2">
        <f>C30+B31</f>
        <v/>
      </c>
    </row>
    <row r="32">
      <c r="A32" t="n">
        <v>4</v>
      </c>
      <c r="B32" s="1" t="n">
        <v>25000</v>
      </c>
      <c r="C32" s="2">
        <f>C31+B32</f>
        <v/>
      </c>
    </row>
    <row r="33">
      <c r="A33" t="n">
        <v>5</v>
      </c>
      <c r="B33" s="1" t="n">
        <v>67000</v>
      </c>
      <c r="C33" s="2">
        <f>C32+B33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Net Present Value (NPV)</t>
        </is>
      </c>
    </row>
    <row r="3">
      <c r="A3" t="inlineStr">
        <is>
          <t>Definition: The sum of all project cash flows, discounted to present value.</t>
        </is>
      </c>
    </row>
    <row r="5">
      <c r="A5" t="inlineStr">
        <is>
          <t>Key formula: NPV = Σ(Cash Flow_t / (1+r)^t)</t>
        </is>
      </c>
    </row>
    <row r="7">
      <c r="A7" t="inlineStr">
        <is>
          <t>Example 1: Basic Project</t>
        </is>
      </c>
      <c r="G7" s="1" t="n">
        <v>0.1</v>
      </c>
    </row>
    <row r="10">
      <c r="A10" t="inlineStr">
        <is>
          <t>Year</t>
        </is>
      </c>
      <c r="B10" t="inlineStr">
        <is>
          <t>Cash Flow (£)</t>
        </is>
      </c>
      <c r="C10" t="inlineStr">
        <is>
          <t>Discount Factor (10%)</t>
        </is>
      </c>
      <c r="D10" t="inlineStr">
        <is>
          <t>Discounted CF (£)</t>
        </is>
      </c>
    </row>
    <row r="11">
      <c r="A11" t="n">
        <v>0</v>
      </c>
      <c r="B11" s="1" t="n">
        <v>-500000</v>
      </c>
      <c r="C11" s="2">
        <f>1/(1+$G$7)^A11</f>
        <v/>
      </c>
      <c r="D11" s="2">
        <f>B11*C11</f>
        <v/>
      </c>
    </row>
    <row r="12">
      <c r="A12" t="n">
        <v>1</v>
      </c>
      <c r="B12" s="1" t="n">
        <v>150000</v>
      </c>
      <c r="C12" s="2">
        <f>1/(1+$G$7)^A12</f>
        <v/>
      </c>
      <c r="D12" s="2">
        <f>B12*C12</f>
        <v/>
      </c>
    </row>
    <row r="13">
      <c r="A13" t="n">
        <v>2</v>
      </c>
      <c r="B13" s="1" t="n">
        <v>180000</v>
      </c>
      <c r="C13" s="2">
        <f>1/(1+$G$7)^A13</f>
        <v/>
      </c>
      <c r="D13" s="2">
        <f>B13*C13</f>
        <v/>
      </c>
    </row>
    <row r="14">
      <c r="A14" t="n">
        <v>3</v>
      </c>
      <c r="B14" s="1" t="n">
        <v>200000</v>
      </c>
      <c r="C14" s="2">
        <f>1/(1+$G$7)^A14</f>
        <v/>
      </c>
      <c r="D14" s="2">
        <f>B14*C14</f>
        <v/>
      </c>
    </row>
    <row r="15">
      <c r="A15" t="n">
        <v>4</v>
      </c>
      <c r="B15" s="1" t="n">
        <v>120000</v>
      </c>
      <c r="C15" s="2">
        <f>1/(1+$G$7)^A15</f>
        <v/>
      </c>
      <c r="D15" s="2">
        <f>B15*C15</f>
        <v/>
      </c>
    </row>
    <row r="16">
      <c r="A16" t="n">
        <v>5</v>
      </c>
      <c r="B16" s="1" t="n">
        <v>100000</v>
      </c>
      <c r="C16" s="2">
        <f>1/(1+$G$7)^A16</f>
        <v/>
      </c>
      <c r="D16" s="2">
        <f>B16*C16</f>
        <v/>
      </c>
    </row>
    <row r="19">
      <c r="A19" t="inlineStr">
        <is>
          <t>Net Present Value (NPV):</t>
        </is>
      </c>
      <c r="B19" s="2">
        <f>SUM(D11:D16)</f>
        <v/>
      </c>
    </row>
    <row r="20">
      <c r="A20" t="inlineStr">
        <is>
          <t>Decision Rule:</t>
        </is>
      </c>
      <c r="B20" s="2">
        <f>IF(B19&gt;0,"Accept Project","Reject Project")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Internal Rate of Return (IRR)</t>
        </is>
      </c>
    </row>
    <row r="3">
      <c r="A3" t="inlineStr">
        <is>
          <t>Definition: The discount rate that makes the NPV of the project equal to zero.</t>
        </is>
      </c>
    </row>
    <row r="5">
      <c r="A5" t="inlineStr">
        <is>
          <t>Key formula: IRR is the value of r that satisfies Σ(Cash Flow_t / (1+r)^t) = 0</t>
        </is>
      </c>
    </row>
    <row r="7">
      <c r="A7" t="inlineStr">
        <is>
          <t>Example 1: Basic Project</t>
        </is>
      </c>
    </row>
    <row r="9">
      <c r="A9" t="inlineStr">
        <is>
          <t>Year</t>
        </is>
      </c>
      <c r="B9" t="inlineStr">
        <is>
          <t>Cash Flow (£)</t>
        </is>
      </c>
    </row>
    <row r="11">
      <c r="A11" t="n">
        <v>0</v>
      </c>
      <c r="B11" s="1" t="n">
        <v>-500000</v>
      </c>
    </row>
    <row r="12">
      <c r="A12" t="n">
        <v>1</v>
      </c>
      <c r="B12" s="1" t="n">
        <v>150000</v>
      </c>
    </row>
    <row r="13">
      <c r="A13" t="n">
        <v>2</v>
      </c>
      <c r="B13" s="1" t="n">
        <v>180000</v>
      </c>
    </row>
    <row r="14">
      <c r="A14" t="n">
        <v>3</v>
      </c>
      <c r="B14" s="1" t="n">
        <v>200000</v>
      </c>
    </row>
    <row r="15">
      <c r="A15" t="n">
        <v>4</v>
      </c>
      <c r="B15" s="1" t="n">
        <v>120000</v>
      </c>
    </row>
    <row r="16">
      <c r="A16" t="n">
        <v>5</v>
      </c>
      <c r="B16" s="1" t="n">
        <v>100000</v>
      </c>
    </row>
    <row r="19">
      <c r="A19" t="inlineStr">
        <is>
          <t>IRR Calculation:</t>
        </is>
      </c>
    </row>
    <row r="20">
      <c r="A20" t="inlineStr">
        <is>
          <t>Internal Rate of Return (IRR):</t>
        </is>
      </c>
      <c r="B20" s="2">
        <f>IRR(B11:B16)</f>
        <v/>
      </c>
    </row>
    <row r="21">
      <c r="A21" t="inlineStr">
        <is>
          <t>IRR (Percentage):</t>
        </is>
      </c>
      <c r="B21" s="2">
        <f>TEXT(B20,"0.00%")</f>
        <v/>
      </c>
    </row>
    <row r="22">
      <c r="A22" t="inlineStr">
        <is>
          <t>Cost of Capital:</t>
        </is>
      </c>
      <c r="B22" s="1" t="n">
        <v>0.1</v>
      </c>
    </row>
    <row r="23">
      <c r="A23" t="inlineStr">
        <is>
          <t>Decision Rule:</t>
        </is>
      </c>
      <c r="B23" s="2">
        <f>IF(B20&gt;B22,"Accept Project","Reject Project")</f>
        <v/>
      </c>
    </row>
    <row r="25">
      <c r="A25" t="inlineStr">
        <is>
          <t>NPV-IRR Relationship</t>
        </is>
      </c>
    </row>
    <row r="26">
      <c r="A26" t="inlineStr">
        <is>
          <t>Discount Rate</t>
        </is>
      </c>
      <c r="B26" t="inlineStr">
        <is>
          <t>NPV</t>
        </is>
      </c>
    </row>
    <row r="27">
      <c r="A27" t="n">
        <v>0</v>
      </c>
      <c r="B27" s="2">
        <f>NPV(A27,B12:B16)+B11</f>
        <v/>
      </c>
    </row>
    <row r="28">
      <c r="A28" t="n">
        <v>0.05</v>
      </c>
      <c r="B28" s="2">
        <f>NPV(A28,B12:B16)+B11</f>
        <v/>
      </c>
    </row>
    <row r="29">
      <c r="A29" t="n">
        <v>0.1</v>
      </c>
      <c r="B29" s="2">
        <f>NPV(A29,B12:B16)+B11</f>
        <v/>
      </c>
    </row>
    <row r="30">
      <c r="A30" t="n">
        <v>0.15</v>
      </c>
      <c r="B30" s="2">
        <f>NPV(A30,B12:B16)+B11</f>
        <v/>
      </c>
    </row>
    <row r="31">
      <c r="A31" t="n">
        <v>0.2</v>
      </c>
      <c r="B31" s="2">
        <f>NPV(A31,B12:B16)+B11</f>
        <v/>
      </c>
    </row>
    <row r="32">
      <c r="A32" t="inlineStr">
        <is>
          <t>IRR</t>
        </is>
      </c>
      <c r="B32" s="2" t="n">
        <v>0</v>
      </c>
    </row>
    <row r="33">
      <c r="A33" t="inlineStr">
        <is>
          <t>Note: At the IRR, NPV equals zero</t>
        </is>
      </c>
    </row>
    <row r="35">
      <c r="A35" t="inlineStr">
        <is>
          <t>Example 2: Plumbing Business Case</t>
        </is>
      </c>
    </row>
    <row r="37">
      <c r="A37" t="inlineStr">
        <is>
          <t>Year</t>
        </is>
      </c>
      <c r="B37" t="inlineStr">
        <is>
          <t>Cash Flow (£)</t>
        </is>
      </c>
    </row>
    <row r="39">
      <c r="A39" t="n">
        <v>0</v>
      </c>
      <c r="B39" s="1" t="n">
        <v>-45000</v>
      </c>
    </row>
    <row r="40">
      <c r="A40" t="n">
        <v>1</v>
      </c>
      <c r="B40" s="1" t="n">
        <v>12000</v>
      </c>
    </row>
    <row r="41">
      <c r="A41" t="n">
        <v>2</v>
      </c>
      <c r="B41" s="1" t="n">
        <v>18000</v>
      </c>
    </row>
    <row r="42">
      <c r="A42" t="n">
        <v>3</v>
      </c>
      <c r="B42" s="1" t="n">
        <v>22000</v>
      </c>
    </row>
    <row r="43">
      <c r="A43" t="n">
        <v>4</v>
      </c>
      <c r="B43" s="1" t="n">
        <v>25000</v>
      </c>
    </row>
    <row r="44">
      <c r="A44" t="n">
        <v>5</v>
      </c>
      <c r="B44" s="1" t="n">
        <v>67000</v>
      </c>
    </row>
    <row r="46">
      <c r="A46" t="inlineStr">
        <is>
          <t>Internal Rate of Return (IRR):</t>
        </is>
      </c>
      <c r="B46" s="2">
        <f>IRR(B39:B44)</f>
        <v/>
      </c>
    </row>
    <row r="47">
      <c r="A47" t="inlineStr">
        <is>
          <t>Cost of Capital:</t>
        </is>
      </c>
      <c r="B47" s="1" t="n">
        <v>0.1</v>
      </c>
    </row>
    <row r="48">
      <c r="A48" t="inlineStr">
        <is>
          <t>Decision Rule:</t>
        </is>
      </c>
      <c r="B48" s="2">
        <f>IF(B46&gt;B47,"Accept Project","Reject Project")</f>
        <v/>
      </c>
    </row>
    <row r="50">
      <c r="A50" t="inlineStr">
        <is>
          <t>Practice Example</t>
        </is>
      </c>
    </row>
    <row r="52">
      <c r="A52" t="inlineStr">
        <is>
          <t>Instructions: Enter cash flows below and analyze the IRR</t>
        </is>
      </c>
    </row>
    <row r="54">
      <c r="A54" t="inlineStr">
        <is>
          <t>Year</t>
        </is>
      </c>
      <c r="B54" t="inlineStr">
        <is>
          <t>Cash Flow (£)</t>
        </is>
      </c>
    </row>
    <row r="56">
      <c r="A56" t="n">
        <v>0</v>
      </c>
      <c r="B56" s="1" t="n">
        <v>0</v>
      </c>
    </row>
    <row r="57">
      <c r="A57" t="n">
        <v>1</v>
      </c>
      <c r="B57" s="1" t="n">
        <v>0</v>
      </c>
    </row>
    <row r="58">
      <c r="A58" t="n">
        <v>2</v>
      </c>
      <c r="B58" s="1" t="n">
        <v>0</v>
      </c>
    </row>
    <row r="59">
      <c r="A59" t="n">
        <v>3</v>
      </c>
      <c r="B59" s="1" t="n">
        <v>0</v>
      </c>
    </row>
    <row r="60">
      <c r="A60" t="n">
        <v>4</v>
      </c>
      <c r="B60" s="1" t="n">
        <v>0</v>
      </c>
    </row>
    <row r="61">
      <c r="A61" t="n">
        <v>5</v>
      </c>
      <c r="B61" s="1" t="n">
        <v>0</v>
      </c>
    </row>
    <row r="63">
      <c r="A63" t="inlineStr">
        <is>
          <t>Internal Rate of Return (IRR):</t>
        </is>
      </c>
      <c r="B63" s="2">
        <f>IFERROR(IRR(B56:B61),"Enter valid cash flows")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Accounting Rate of Return (ARR)</t>
        </is>
      </c>
    </row>
    <row r="3">
      <c r="A3" t="inlineStr">
        <is>
          <t>Definition: The average annual profit divided by the average investment.</t>
        </is>
      </c>
    </row>
    <row r="5">
      <c r="A5" t="inlineStr">
        <is>
          <t>Key formula: ARR = (Average Annual Profit / Average Investment) × 100%</t>
        </is>
      </c>
    </row>
    <row r="7">
      <c r="A7" t="inlineStr">
        <is>
          <t>Example 1: Basic Project</t>
        </is>
      </c>
    </row>
    <row r="10">
      <c r="A10" t="inlineStr">
        <is>
          <t>Year</t>
        </is>
      </c>
      <c r="B10" t="inlineStr">
        <is>
          <t>Cash Flow (£)</t>
        </is>
      </c>
      <c r="C10" t="inlineStr">
        <is>
          <t>Depreciation (£)</t>
        </is>
      </c>
      <c r="D10" t="inlineStr">
        <is>
          <t>Accounting Profit (£)</t>
        </is>
      </c>
    </row>
    <row r="11">
      <c r="A11" t="n">
        <v>0</v>
      </c>
      <c r="B11" s="1" t="n">
        <v>-500000</v>
      </c>
      <c r="C11" t="inlineStr">
        <is>
          <t>-</t>
        </is>
      </c>
      <c r="D11" t="inlineStr">
        <is>
          <t>-</t>
        </is>
      </c>
      <c r="F11" t="inlineStr">
        <is>
          <t>Initial Investment</t>
        </is>
      </c>
      <c r="G11" s="2">
        <f>ABS(B11)</f>
        <v/>
      </c>
    </row>
    <row r="12">
      <c r="A12" t="n">
        <v>1</v>
      </c>
      <c r="B12" s="1" t="n">
        <v>150000</v>
      </c>
      <c r="C12" s="2">
        <f>F15/F16</f>
        <v/>
      </c>
      <c r="D12" s="2">
        <f>B12-C12</f>
        <v/>
      </c>
      <c r="F12" t="inlineStr">
        <is>
          <t>Residual Value</t>
        </is>
      </c>
      <c r="G12" s="1" t="n">
        <v>100000</v>
      </c>
    </row>
    <row r="13">
      <c r="A13" t="n">
        <v>2</v>
      </c>
      <c r="B13" s="1" t="n">
        <v>180000</v>
      </c>
      <c r="C13" s="2">
        <f>F15/F16</f>
        <v/>
      </c>
      <c r="D13" s="2">
        <f>B13-C13</f>
        <v/>
      </c>
    </row>
    <row r="14">
      <c r="A14" t="n">
        <v>3</v>
      </c>
      <c r="B14" s="1" t="n">
        <v>200000</v>
      </c>
      <c r="C14" s="2">
        <f>F15/F16</f>
        <v/>
      </c>
      <c r="D14" s="2">
        <f>B14-C14</f>
        <v/>
      </c>
    </row>
    <row r="15">
      <c r="A15" t="n">
        <v>4</v>
      </c>
      <c r="B15" s="1" t="n">
        <v>120000</v>
      </c>
      <c r="C15" s="2">
        <f>F15/F16</f>
        <v/>
      </c>
      <c r="D15" s="2">
        <f>B15-C15</f>
        <v/>
      </c>
      <c r="F15" t="inlineStr">
        <is>
          <t>Total Depreciation</t>
        </is>
      </c>
      <c r="G15" s="2">
        <f>G11-G12</f>
        <v/>
      </c>
    </row>
    <row r="16">
      <c r="A16" t="n">
        <v>5</v>
      </c>
      <c r="B16" s="1" t="n">
        <v>100000</v>
      </c>
      <c r="C16" s="2">
        <f>F15/F16</f>
        <v/>
      </c>
      <c r="D16" s="2">
        <f>B16-C16</f>
        <v/>
      </c>
      <c r="F16" t="inlineStr">
        <is>
          <t>Project Life (Years)</t>
        </is>
      </c>
      <c r="G16" s="2" t="n">
        <v>5</v>
      </c>
    </row>
    <row r="19">
      <c r="A19" t="inlineStr">
        <is>
          <t>ARR Calculation:</t>
        </is>
      </c>
    </row>
    <row r="20">
      <c r="A20" t="inlineStr">
        <is>
          <t>Total Profit:</t>
        </is>
      </c>
      <c r="B20" s="2">
        <f>SUM(D12:D16)</f>
        <v/>
      </c>
    </row>
    <row r="21">
      <c r="A21" t="inlineStr">
        <is>
          <t>Average Annual Profit:</t>
        </is>
      </c>
      <c r="B21" s="2">
        <f>B20/F16</f>
        <v/>
      </c>
    </row>
    <row r="22">
      <c r="A22" t="inlineStr">
        <is>
          <t>Average Investment:</t>
        </is>
      </c>
      <c r="B22" s="2">
        <f>(G11+G12)/2</f>
        <v/>
      </c>
    </row>
    <row r="23">
      <c r="A23" t="inlineStr">
        <is>
          <t>ARR:</t>
        </is>
      </c>
      <c r="B23" s="2">
        <f>B21/B22</f>
        <v/>
      </c>
    </row>
    <row r="24">
      <c r="A24" t="inlineStr">
        <is>
          <t>ARR (Percentage):</t>
        </is>
      </c>
      <c r="B24" s="2">
        <f>TEXT(B23,"0.00%")</f>
        <v/>
      </c>
    </row>
    <row r="25">
      <c r="A25" t="inlineStr">
        <is>
          <t>Minimum Required ARR:</t>
        </is>
      </c>
      <c r="B25" s="1" t="n">
        <v>0.15</v>
      </c>
    </row>
    <row r="26">
      <c r="A26" t="inlineStr">
        <is>
          <t>Decision Rule:</t>
        </is>
      </c>
      <c r="B26" s="2">
        <f>IF(B23&gt;B25,"Accept Project","Reject Project")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Investment Appraisal Method Comparison</t>
        </is>
      </c>
    </row>
    <row r="3">
      <c r="A3" t="inlineStr">
        <is>
          <t>This worksheet allows you to compare the results of different investment appraisal methods applied to the same project.</t>
        </is>
      </c>
    </row>
    <row r="5">
      <c r="A5" t="inlineStr">
        <is>
          <t>Project Inputs:</t>
        </is>
      </c>
    </row>
    <row r="8">
      <c r="A8" t="inlineStr">
        <is>
          <t>Year</t>
        </is>
      </c>
      <c r="B8" t="inlineStr">
        <is>
          <t>Cash Flow (£)</t>
        </is>
      </c>
    </row>
    <row r="9">
      <c r="A9" t="n">
        <v>0</v>
      </c>
      <c r="B9" s="1" t="n">
        <v>-500000</v>
      </c>
      <c r="F9" t="inlineStr">
        <is>
          <t>Discount Rate:</t>
        </is>
      </c>
      <c r="G9" s="1" t="n">
        <v>0.1</v>
      </c>
    </row>
    <row r="10">
      <c r="A10" t="n">
        <v>1</v>
      </c>
      <c r="B10" s="1" t="n">
        <v>150000</v>
      </c>
      <c r="F10" t="inlineStr">
        <is>
          <t>Residual Value:</t>
        </is>
      </c>
      <c r="G10" s="1" t="n">
        <v>100000</v>
      </c>
    </row>
    <row r="11">
      <c r="A11" t="n">
        <v>2</v>
      </c>
      <c r="B11" s="1" t="n">
        <v>180000</v>
      </c>
      <c r="F11" t="inlineStr">
        <is>
          <t>Minimum Required ARR:</t>
        </is>
      </c>
      <c r="G11" s="1" t="n">
        <v>0.15</v>
      </c>
    </row>
    <row r="12">
      <c r="A12" t="n">
        <v>3</v>
      </c>
      <c r="B12" s="1" t="n">
        <v>200000</v>
      </c>
      <c r="F12" t="inlineStr">
        <is>
          <t>Maximum Acceptable Payback:</t>
        </is>
      </c>
      <c r="G12" s="1" t="n">
        <v>3</v>
      </c>
    </row>
    <row r="13">
      <c r="A13" t="n">
        <v>4</v>
      </c>
      <c r="B13" s="1" t="n">
        <v>120000</v>
      </c>
    </row>
    <row r="14">
      <c r="A14" t="n">
        <v>5</v>
      </c>
      <c r="B14" s="1" t="n">
        <v>100000</v>
      </c>
    </row>
    <row r="17">
      <c r="A17" t="inlineStr">
        <is>
          <t>Method Comparison Results:</t>
        </is>
      </c>
    </row>
    <row r="20">
      <c r="A20" t="inlineStr">
        <is>
          <t>Method</t>
        </is>
      </c>
      <c r="B20" t="inlineStr">
        <is>
          <t>Result</t>
        </is>
      </c>
      <c r="C20" t="inlineStr">
        <is>
          <t>Acceptance Criterion</t>
        </is>
      </c>
      <c r="D20" t="inlineStr">
        <is>
          <t>Decision</t>
        </is>
      </c>
    </row>
    <row r="21">
      <c r="A21" t="inlineStr">
        <is>
          <t>Payback Period</t>
        </is>
      </c>
      <c r="B21" s="1" t="n">
        <v>2.5</v>
      </c>
      <c r="C21" t="inlineStr">
        <is>
          <t>&lt; [Max PP]</t>
        </is>
      </c>
      <c r="D21" s="2">
        <f>IF(B21&lt;G21,"Accept","Reject")</f>
        <v/>
      </c>
    </row>
    <row r="22">
      <c r="A22" t="inlineStr">
        <is>
          <t>Discounted Payback</t>
        </is>
      </c>
      <c r="B22" s="1" t="n">
        <v>3.79</v>
      </c>
      <c r="C22" t="inlineStr">
        <is>
          <t>&lt; [Max PP]</t>
        </is>
      </c>
      <c r="D22" s="2">
        <f>IF(B22&lt;G21,"Accept","Reject")</f>
        <v/>
      </c>
    </row>
    <row r="23">
      <c r="A23" t="inlineStr">
        <is>
          <t>Net Present Value</t>
        </is>
      </c>
      <c r="B23" s="1" t="n">
        <v>63830</v>
      </c>
      <c r="C23" t="inlineStr">
        <is>
          <t>&gt; 0</t>
        </is>
      </c>
      <c r="D23" s="2">
        <f>IF(B23&gt;0,"Accept","Reject")</f>
        <v/>
      </c>
    </row>
    <row r="24">
      <c r="A24" t="inlineStr">
        <is>
          <t>Internal Rate of Return</t>
        </is>
      </c>
      <c r="B24" s="1" t="n">
        <v>0.137</v>
      </c>
      <c r="C24" t="inlineStr">
        <is>
          <t>&gt; [Discount Rate]</t>
        </is>
      </c>
      <c r="D24" s="2">
        <f>IF(B24&gt;G9,"Accept","Reject")</f>
        <v/>
      </c>
    </row>
    <row r="25">
      <c r="A25" t="inlineStr">
        <is>
          <t>Accounting Rate of Return</t>
        </is>
      </c>
      <c r="B25" s="1" t="n">
        <v>0.18</v>
      </c>
      <c r="C25" t="inlineStr">
        <is>
          <t>&gt; [Min ARR]</t>
        </is>
      </c>
      <c r="D25" s="2">
        <f>IF(B25&gt;G11,"Accept","Reject")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Risk Analysis in Investment Decisions</t>
        </is>
      </c>
    </row>
    <row r="3">
      <c r="A3" t="inlineStr">
        <is>
          <t>This worksheet demonstrates different approaches to incorporating risk assessment into investment appraisal.</t>
        </is>
      </c>
    </row>
    <row r="5">
      <c r="A5" t="inlineStr">
        <is>
          <t>Project Inputs:</t>
        </is>
      </c>
    </row>
    <row r="7">
      <c r="A7" t="inlineStr">
        <is>
          <t>Year</t>
        </is>
      </c>
      <c r="B7" t="inlineStr">
        <is>
          <t>Cash Flow (£)</t>
        </is>
      </c>
    </row>
    <row r="8">
      <c r="A8" t="n">
        <v>0</v>
      </c>
      <c r="B8" s="1" t="n">
        <v>-500000</v>
      </c>
    </row>
    <row r="9">
      <c r="A9" t="n">
        <v>1</v>
      </c>
      <c r="B9" s="1" t="n">
        <v>150000</v>
      </c>
    </row>
    <row r="10">
      <c r="A10" t="n">
        <v>2</v>
      </c>
      <c r="B10" s="1" t="n">
        <v>180000</v>
      </c>
    </row>
    <row r="11">
      <c r="A11" t="n">
        <v>3</v>
      </c>
      <c r="B11" s="1" t="n">
        <v>200000</v>
      </c>
    </row>
    <row r="12">
      <c r="A12" t="n">
        <v>4</v>
      </c>
      <c r="B12" s="1" t="n">
        <v>120000</v>
      </c>
    </row>
    <row r="13">
      <c r="A13" t="n">
        <v>5</v>
      </c>
      <c r="B13" s="1" t="n">
        <v>100000</v>
      </c>
    </row>
    <row r="15">
      <c r="A15" t="inlineStr">
        <is>
          <t>Sensitivity Analysis:</t>
        </is>
      </c>
    </row>
    <row r="17">
      <c r="A17" t="inlineStr">
        <is>
          <t>Variable</t>
        </is>
      </c>
      <c r="B17" t="inlineStr">
        <is>
          <t>Base Value</t>
        </is>
      </c>
      <c r="C17" t="inlineStr">
        <is>
          <t>Change for Zero NPV</t>
        </is>
      </c>
      <c r="D17" t="inlineStr">
        <is>
          <t>Sensitivity</t>
        </is>
      </c>
    </row>
    <row r="18">
      <c r="A18" s="1" t="inlineStr">
        <is>
          <t>Initial Investment</t>
        </is>
      </c>
      <c r="B18" s="2">
        <f>ABS(B8)</f>
        <v/>
      </c>
      <c r="C18" s="1" t="inlineStr"/>
      <c r="D18" s="1" t="inlineStr"/>
    </row>
    <row r="19">
      <c r="A19" s="1" t="inlineStr">
        <is>
          <t>Annual Cash Flows</t>
        </is>
      </c>
      <c r="B19" s="1" t="inlineStr">
        <is>
          <t>As projected</t>
        </is>
      </c>
      <c r="C19" s="1" t="inlineStr"/>
      <c r="D19" s="1" t="inlineStr"/>
    </row>
    <row r="20">
      <c r="A20" s="1" t="inlineStr">
        <is>
          <t>Residual Value</t>
        </is>
      </c>
      <c r="B20" s="2">
        <f>G10</f>
        <v/>
      </c>
      <c r="C20" s="1" t="inlineStr"/>
      <c r="D20" s="1" t="inlineStr"/>
    </row>
    <row r="21">
      <c r="A21" s="1" t="inlineStr">
        <is>
          <t>Discount Rate</t>
        </is>
      </c>
      <c r="B21" s="2">
        <f>G9</f>
        <v/>
      </c>
      <c r="C21" s="1" t="inlineStr"/>
      <c r="D21" s="1" t="inlineStr"/>
    </row>
    <row r="25">
      <c r="A25" t="inlineStr">
        <is>
          <t>Scenario Analysis:</t>
        </is>
      </c>
    </row>
    <row r="27">
      <c r="A27" t="inlineStr">
        <is>
          <t>Scenario</t>
        </is>
      </c>
      <c r="B27" t="inlineStr">
        <is>
          <t>Probability</t>
        </is>
      </c>
      <c r="C27" t="inlineStr">
        <is>
          <t>Annual Growth</t>
        </is>
      </c>
      <c r="D27" t="inlineStr">
        <is>
          <t>Exit Multiple</t>
        </is>
      </c>
      <c r="E27" t="inlineStr">
        <is>
          <t>NPV</t>
        </is>
      </c>
      <c r="F27" t="inlineStr">
        <is>
          <t>IRR</t>
        </is>
      </c>
    </row>
    <row r="28">
      <c r="A28" t="inlineStr">
        <is>
          <t>Pessimistic</t>
        </is>
      </c>
      <c r="B28" s="1" t="n">
        <v>0.25</v>
      </c>
      <c r="C28" s="1" t="n">
        <v>0.05</v>
      </c>
      <c r="D28" s="1" t="n">
        <v>1</v>
      </c>
      <c r="E28" t="inlineStr"/>
      <c r="F28" t="inlineStr"/>
    </row>
    <row r="29">
      <c r="A29" t="inlineStr">
        <is>
          <t>Most Likely</t>
        </is>
      </c>
      <c r="B29" s="1" t="n">
        <v>0.5</v>
      </c>
      <c r="C29" s="1" t="n">
        <v>0.1</v>
      </c>
      <c r="D29" s="1" t="n">
        <v>1.5</v>
      </c>
      <c r="E29" t="inlineStr"/>
      <c r="F29" t="inlineStr"/>
    </row>
    <row r="30">
      <c r="A30" t="inlineStr">
        <is>
          <t>Optimistic</t>
        </is>
      </c>
      <c r="B30" s="1" t="n">
        <v>0.25</v>
      </c>
      <c r="C30" s="1" t="n">
        <v>0.15</v>
      </c>
      <c r="D30" s="1" t="n">
        <v>2</v>
      </c>
      <c r="E30" t="inlineStr"/>
      <c r="F30" t="inlineStr"/>
    </row>
    <row r="31">
      <c r="A31" t="inlineStr">
        <is>
          <t>Expected Value</t>
        </is>
      </c>
      <c r="B31" s="1" t="n">
        <v>1</v>
      </c>
      <c r="C31" t="inlineStr"/>
      <c r="D31" t="inlineStr"/>
      <c r="E31" t="inlineStr"/>
      <c r="F31" t="inlineStr"/>
    </row>
    <row r="35">
      <c r="A35" t="inlineStr">
        <is>
          <t>Expected NPV Calculation:</t>
        </is>
      </c>
    </row>
    <row r="40">
      <c r="A40" t="inlineStr">
        <is>
          <t>Risk-Adjusted Discount Rate:</t>
        </is>
      </c>
    </row>
    <row r="50">
      <c r="A50" t="inlineStr">
        <is>
          <t>Chart: Risk-Return Relationship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Case Study: Evaluating a New Plumbing Business Venture</t>
        </is>
      </c>
    </row>
    <row r="3">
      <c r="A3" t="inlineStr">
        <is>
          <t>This worksheet provides a complete analysis of the plumbing business case from the lecture slides.</t>
        </is>
      </c>
    </row>
    <row r="5">
      <c r="A5" t="inlineStr">
        <is>
          <t>Business Plan Overview:</t>
        </is>
      </c>
    </row>
    <row r="15">
      <c r="A15" t="inlineStr">
        <is>
          <t>Project Inputs:</t>
        </is>
      </c>
    </row>
    <row r="18">
      <c r="A18" t="inlineStr">
        <is>
          <t>Year</t>
        </is>
      </c>
      <c r="B18" t="inlineStr">
        <is>
          <t>Cash Flow (£)</t>
        </is>
      </c>
      <c r="C18" t="inlineStr">
        <is>
          <t>Notes</t>
        </is>
      </c>
    </row>
    <row r="19">
      <c r="A19" t="n">
        <v>0</v>
      </c>
      <c r="B19" s="1" t="n">
        <v>-45000</v>
      </c>
      <c r="C19" t="inlineStr">
        <is>
          <t>Initial investment (Equipment: £25,000, Van: £15,000, Advertising: £5,000)</t>
        </is>
      </c>
      <c r="F19" t="inlineStr">
        <is>
          <t>Discount Rate:</t>
        </is>
      </c>
      <c r="G19" s="1" t="n">
        <v>0.1</v>
      </c>
    </row>
    <row r="20">
      <c r="A20" t="n">
        <v>1</v>
      </c>
      <c r="B20" s="1" t="n">
        <v>12000</v>
      </c>
      <c r="C20" t="inlineStr">
        <is>
          <t>Year 1 operations</t>
        </is>
      </c>
    </row>
    <row r="21">
      <c r="A21" t="n">
        <v>2</v>
      </c>
      <c r="B21" s="1" t="n">
        <v>18000</v>
      </c>
      <c r="C21" t="inlineStr">
        <is>
          <t>Year 2 operations</t>
        </is>
      </c>
    </row>
    <row r="22">
      <c r="A22" t="n">
        <v>3</v>
      </c>
      <c r="B22" s="1" t="n">
        <v>22000</v>
      </c>
      <c r="C22" t="inlineStr">
        <is>
          <t>Year 3 operations</t>
        </is>
      </c>
    </row>
    <row r="23">
      <c r="A23" t="n">
        <v>4</v>
      </c>
      <c r="B23" s="1" t="n">
        <v>25000</v>
      </c>
      <c r="C23" t="inlineStr">
        <is>
          <t>Year 4 operations</t>
        </is>
      </c>
    </row>
    <row r="24">
      <c r="A24" t="n">
        <v>5</v>
      </c>
      <c r="B24" s="1" t="n">
        <v>67000</v>
      </c>
      <c r="C24" t="inlineStr">
        <is>
          <t>Year 5 operations + Exit value (Business: £30,000, Equipment: £8,000, Van: £3,000)</t>
        </is>
      </c>
    </row>
    <row r="27">
      <c r="A27" t="inlineStr">
        <is>
          <t>Comprehensive Appraisal:</t>
        </is>
      </c>
    </row>
    <row r="35">
      <c r="A35" t="inlineStr">
        <is>
          <t>Risk Assessment:</t>
        </is>
      </c>
    </row>
    <row r="45">
      <c r="A45" t="inlineStr">
        <is>
          <t>Decision Recommendation:</t>
        </is>
      </c>
    </row>
    <row r="50">
      <c r="A50" t="inlineStr">
        <is>
          <t>What-If Analysis: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2025-05-20T15:26:30Z</dcterms:created>
  <dcterms:modified xmlns:dcterms="http://purl.org/dc/terms/" xmlns:xsi="http://www.w3.org/2001/XMLSchema-instance" xsi:type="dcterms:W3CDTF">2025-05-20T15:26:30Z</dcterms:modified>
</cp:coreProperties>
</file>