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2120" windowHeight="15260" tabRatio="500" activeTab="1"/>
  </bookViews>
  <sheets>
    <sheet name="Raw Data Paste for Calculation" sheetId="1" r:id="rId1"/>
    <sheet name="Calculated Data" sheetId="2" r:id="rId2"/>
    <sheet name="Chart of errors" sheetId="3" r:id="rId3"/>
    <sheet name="Bad data" sheetId="5" r:id="rId4"/>
  </sheets>
  <definedNames>
    <definedName name="_xlnm._FilterDatabase" localSheetId="0" hidden="1">'Raw Data Paste for Calculation'!$A$1:$U$433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1" i="2" l="1"/>
  <c r="X16" i="2"/>
  <c r="I11" i="2"/>
  <c r="I10" i="2"/>
  <c r="I9" i="2"/>
  <c r="I8" i="2"/>
  <c r="K16" i="2"/>
  <c r="G11" i="2"/>
  <c r="J16" i="2"/>
  <c r="G10" i="2"/>
  <c r="I16" i="2"/>
  <c r="G9" i="2"/>
  <c r="H16" i="2"/>
  <c r="G8" i="2"/>
  <c r="B3" i="2"/>
  <c r="D11" i="2"/>
  <c r="D10" i="2"/>
  <c r="D8" i="2"/>
  <c r="D9" i="2"/>
  <c r="D3" i="2"/>
  <c r="F16" i="2"/>
  <c r="B11" i="2"/>
  <c r="E16" i="2"/>
  <c r="B10" i="2"/>
  <c r="D16" i="2"/>
  <c r="B9" i="2"/>
  <c r="C16" i="2"/>
  <c r="B8" i="2"/>
  <c r="G16" i="2"/>
  <c r="L16" i="2"/>
  <c r="M16" i="2"/>
  <c r="N16" i="2"/>
  <c r="O16" i="2"/>
  <c r="P16" i="2"/>
  <c r="Q16" i="2"/>
  <c r="R16" i="2"/>
  <c r="S16" i="2"/>
  <c r="T16" i="2"/>
  <c r="U16" i="2"/>
  <c r="V16" i="2"/>
  <c r="W16" i="2"/>
  <c r="U3" i="2"/>
  <c r="V3" i="2"/>
  <c r="W3" i="2"/>
  <c r="T3" i="2"/>
  <c r="Q3" i="2"/>
  <c r="R3" i="2"/>
  <c r="S3" i="2"/>
  <c r="P3" i="2"/>
  <c r="K3" i="2"/>
  <c r="J3" i="2"/>
  <c r="I3" i="2"/>
  <c r="H3" i="2"/>
  <c r="E3" i="2"/>
  <c r="F3" i="2"/>
  <c r="G3" i="2"/>
  <c r="C3" i="2"/>
  <c r="O3" i="2"/>
  <c r="N3" i="2"/>
  <c r="M3" i="2"/>
  <c r="L3" i="2"/>
</calcChain>
</file>

<file path=xl/sharedStrings.xml><?xml version="1.0" encoding="utf-8"?>
<sst xmlns="http://schemas.openxmlformats.org/spreadsheetml/2006/main" count="6645" uniqueCount="81">
  <si>
    <t>Block</t>
  </si>
  <si>
    <t>Cont</t>
  </si>
  <si>
    <t>Correct</t>
  </si>
  <si>
    <t>Distracter</t>
  </si>
  <si>
    <t>ErrorType</t>
  </si>
  <si>
    <t>ISPCdisplay.ACC</t>
  </si>
  <si>
    <t>ISPCdisplay.CRESP</t>
  </si>
  <si>
    <t>ISPCdisplay.DurationError</t>
  </si>
  <si>
    <t>ISPCdisplay.OnsetDelay</t>
  </si>
  <si>
    <t>ISPCdisplay.OnsetTime</t>
  </si>
  <si>
    <t>ISPCdisplay.OnsetToOnsetTime</t>
  </si>
  <si>
    <t>ISPCdisplay.RESP</t>
  </si>
  <si>
    <t>ISPCdisplay.RT</t>
  </si>
  <si>
    <t>ISPClist</t>
  </si>
  <si>
    <t>ISPClist.Cycle</t>
  </si>
  <si>
    <t>ISPClist.Sample</t>
  </si>
  <si>
    <t>n1Cont</t>
  </si>
  <si>
    <t>Predicted</t>
  </si>
  <si>
    <t>Procedure</t>
  </si>
  <si>
    <t>Running</t>
  </si>
  <si>
    <t>Target</t>
  </si>
  <si>
    <t>k</t>
  </si>
  <si>
    <t>CALL</t>
  </si>
  <si>
    <t>trialproc</t>
  </si>
  <si>
    <t>a</t>
  </si>
  <si>
    <t>TUBE</t>
  </si>
  <si>
    <t>m</t>
  </si>
  <si>
    <t>TrialProc</t>
  </si>
  <si>
    <t>blue</t>
  </si>
  <si>
    <t>LOOP</t>
  </si>
  <si>
    <t>FINS</t>
  </si>
  <si>
    <t>z</t>
  </si>
  <si>
    <t>SLID</t>
  </si>
  <si>
    <t>MEET</t>
  </si>
  <si>
    <t>green</t>
  </si>
  <si>
    <t>yellow</t>
  </si>
  <si>
    <t>Low</t>
  </si>
  <si>
    <t>Med</t>
  </si>
  <si>
    <t>High</t>
  </si>
  <si>
    <t>Low Adjusted</t>
  </si>
  <si>
    <t>Medium</t>
  </si>
  <si>
    <t>Data for Chart</t>
  </si>
  <si>
    <t>Errors % of Viable Trials</t>
  </si>
  <si>
    <t>All</t>
  </si>
  <si>
    <t>Too Late Errors % of all trials</t>
  </si>
  <si>
    <t>LowAdj</t>
  </si>
  <si>
    <t>Correct trials #</t>
  </si>
  <si>
    <t>Viable trials #</t>
  </si>
  <si>
    <t>ExperimentName</t>
  </si>
  <si>
    <t>Subject</t>
  </si>
  <si>
    <t>Session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</si>
  <si>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</si>
  <si>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</si>
  <si>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</si>
  <si>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</si>
  <si>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</si>
  <si>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</si>
  <si>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</si>
  <si>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</si>
  <si>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</si>
  <si>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</si>
  <si>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</si>
  <si>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</si>
  <si>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StudioVersion</t>
  </si>
  <si>
    <t>Standard</t>
  </si>
  <si>
    <t>2.0.10.353</t>
  </si>
  <si>
    <t>2.0.10.248</t>
  </si>
  <si>
    <t>RT of Correct Trials</t>
  </si>
  <si>
    <t>MEANS:</t>
  </si>
  <si>
    <t>SUBJECT #</t>
  </si>
  <si>
    <t>RAW DATA CALCULATION</t>
  </si>
  <si>
    <t>PASTE CALC DATA BELOW</t>
  </si>
  <si>
    <t>SB-2014-FINAL</t>
  </si>
  <si>
    <t>1.0.0.32</t>
  </si>
  <si>
    <t>255,102,0</t>
  </si>
  <si>
    <t>StdErrors</t>
  </si>
  <si>
    <t xml:space="preserve">Bad </t>
  </si>
  <si>
    <t>\\starling\home\mkyc\My Experiments\SB-2014-FINAL-242-2.edat2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</si>
  <si>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dt:dt="string"&gt;2014-11-07T17:14:45Z&lt;/DateUtc&gt;&lt;/StartTime&gt;&lt;FrequencyChanges&gt;&lt;FrequencyChange&gt;&lt;Frequency dt:dt="r8"&gt;2857431&lt;/Frequency&gt;&lt;Timestamp dt:dt="r8"&gt;34988118026&lt;/Timestamp&gt;&lt;Current dt:dt="r8"&gt;0&lt;/Current&gt;&lt;DateUtc dt:dt="string"&gt;2014-11-07T17:14:45Z&lt;/DateUtc&gt;&lt;/FrequencyChange&gt;&lt;/FrequencyChanges&gt;&lt;/Clock&gt;\n</t>
  </si>
  <si>
    <t>SB-2014-FINAL-242-2</t>
  </si>
  <si>
    <t>Key Data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</si>
</sst>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2"/>
      <color theme="3"/>
      <name val="Calibri"/>
      <scheme val="minor"/>
    </font>
    <font>
      <b/>
      <sz val="12"/>
      <color rgb="FF800000"/>
      <name val="Calibri"/>
      <scheme val="minor"/>
    </font>
    <font>
      <sz val="12"/>
      <color theme="5"/>
      <name val="Calibri"/>
      <scheme val="minor"/>
    </font>
    <font>
      <b/>
      <sz val="12"/>
      <color theme="5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0" fillId="6" borderId="0" xfId="0" applyFill="1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164" fontId="0" fillId="4" borderId="0" xfId="0" applyNumberFormat="1" applyFill="1"/>
    <xf numFmtId="164" fontId="0" fillId="2" borderId="0" xfId="0" applyNumberFormat="1" applyFill="1"/>
    <xf numFmtId="1" fontId="0" fillId="3" borderId="0" xfId="0" applyNumberForma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5" fillId="6" borderId="5" xfId="0" applyFont="1" applyFill="1" applyBorder="1" applyAlignment="1">
      <alignment horizontal="center"/>
    </xf>
    <xf numFmtId="164" fontId="3" fillId="2" borderId="7" xfId="0" applyNumberFormat="1" applyFont="1" applyFill="1" applyBorder="1"/>
    <xf numFmtId="1" fontId="3" fillId="3" borderId="7" xfId="0" applyNumberFormat="1" applyFont="1" applyFill="1" applyBorder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65" fontId="3" fillId="5" borderId="7" xfId="0" applyNumberFormat="1" applyFont="1" applyFill="1" applyBorder="1"/>
    <xf numFmtId="165" fontId="3" fillId="6" borderId="7" xfId="0" applyNumberFormat="1" applyFont="1" applyFill="1" applyBorder="1"/>
    <xf numFmtId="165" fontId="3" fillId="6" borderId="8" xfId="0" applyNumberFormat="1" applyFont="1" applyFill="1" applyBorder="1"/>
    <xf numFmtId="0" fontId="9" fillId="7" borderId="1" xfId="0" applyFont="1" applyFill="1" applyBorder="1"/>
    <xf numFmtId="0" fontId="9" fillId="7" borderId="4" xfId="0" applyFont="1" applyFill="1" applyBorder="1"/>
    <xf numFmtId="0" fontId="10" fillId="7" borderId="6" xfId="0" applyFont="1" applyFill="1" applyBorder="1" applyAlignment="1">
      <alignment horizontal="right"/>
    </xf>
    <xf numFmtId="165" fontId="0" fillId="0" borderId="0" xfId="0" applyNumberFormat="1"/>
    <xf numFmtId="164" fontId="11" fillId="0" borderId="0" xfId="0" applyNumberFormat="1" applyFont="1" applyFill="1"/>
    <xf numFmtId="164" fontId="11" fillId="0" borderId="0" xfId="0" applyNumberFormat="1" applyFont="1"/>
    <xf numFmtId="0" fontId="11" fillId="0" borderId="0" xfId="0" applyFont="1"/>
    <xf numFmtId="10" fontId="11" fillId="0" borderId="0" xfId="0" applyNumberFormat="1" applyFont="1"/>
    <xf numFmtId="0" fontId="12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'Calculated Data'!$D$8:$D$11</c:f>
                <c:numCache>
                  <c:formatCode>General</c:formatCode>
                  <c:ptCount val="4"/>
                  <c:pt idx="0">
                    <c:v>0.00849537716741362</c:v>
                  </c:pt>
                  <c:pt idx="1">
                    <c:v>0.00795642363045831</c:v>
                  </c:pt>
                  <c:pt idx="2">
                    <c:v>0.00784281720944602</c:v>
                  </c:pt>
                  <c:pt idx="3">
                    <c:v>0.00810919406921447</c:v>
                  </c:pt>
                </c:numCache>
              </c:numRef>
            </c:plus>
            <c:minus>
              <c:numRef>
                <c:f>'Calculated Data'!$D$8:$D$11</c:f>
                <c:numCache>
                  <c:formatCode>General</c:formatCode>
                  <c:ptCount val="4"/>
                  <c:pt idx="0">
                    <c:v>0.00849537716741362</c:v>
                  </c:pt>
                  <c:pt idx="1">
                    <c:v>0.00795642363045831</c:v>
                  </c:pt>
                  <c:pt idx="2">
                    <c:v>0.00784281720944602</c:v>
                  </c:pt>
                  <c:pt idx="3">
                    <c:v>0.00810919406921447</c:v>
                  </c:pt>
                </c:numCache>
              </c:numRef>
            </c:minus>
          </c:errBars>
          <c:cat>
            <c:strRef>
              <c:f>'Calculated Data'!$A$8:$A$11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Low Adjusted</c:v>
                </c:pt>
              </c:strCache>
            </c:strRef>
          </c:cat>
          <c:val>
            <c:numRef>
              <c:f>'Calculated Data'!$B$8:$B$11</c:f>
              <c:numCache>
                <c:formatCode>0.0%</c:formatCode>
                <c:ptCount val="4"/>
                <c:pt idx="0">
                  <c:v>0.331175917924651</c:v>
                </c:pt>
                <c:pt idx="1">
                  <c:v>0.344628393369103</c:v>
                </c:pt>
                <c:pt idx="2">
                  <c:v>0.357763893455217</c:v>
                </c:pt>
                <c:pt idx="3">
                  <c:v>0.346491964545605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839640"/>
        <c:axId val="2119973352"/>
      </c:barChart>
      <c:catAx>
        <c:axId val="21118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Contingency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19973352"/>
        <c:crosses val="autoZero"/>
        <c:auto val="1"/>
        <c:lblAlgn val="ctr"/>
        <c:lblOffset val="100"/>
        <c:noMultiLvlLbl val="0"/>
      </c:catAx>
      <c:valAx>
        <c:axId val="2119973352"/>
        <c:scaling>
          <c:orientation val="minMax"/>
          <c:max val="0.38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Error Percentage</a:t>
                </a:r>
              </a:p>
            </c:rich>
          </c:tx>
          <c:layout>
            <c:manualLayout>
              <c:xMode val="edge"/>
              <c:yMode val="edge"/>
              <c:x val="0.00889352835915102"/>
              <c:y val="0.29704513180647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83964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4"/>
  <sheetViews>
    <sheetView workbookViewId="0">
      <selection activeCell="D32" sqref="D32"/>
    </sheetView>
  </sheetViews>
  <sheetFormatPr baseColWidth="10" defaultRowHeight="15" x14ac:dyDescent="0"/>
  <sheetData>
    <row r="1" spans="1:37">
      <c r="A1" t="s">
        <v>77</v>
      </c>
    </row>
    <row r="2" spans="1:37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</row>
    <row r="3" spans="1:37">
      <c r="A3" t="s">
        <v>72</v>
      </c>
      <c r="B3">
        <v>242</v>
      </c>
      <c r="C3">
        <v>2</v>
      </c>
      <c r="D3" t="s">
        <v>78</v>
      </c>
      <c r="E3" t="s">
        <v>79</v>
      </c>
      <c r="F3">
        <v>60.021000000000001</v>
      </c>
      <c r="G3" t="s">
        <v>73</v>
      </c>
      <c r="H3">
        <v>1</v>
      </c>
      <c r="I3">
        <v>628946849</v>
      </c>
      <c r="J3" t="s">
        <v>64</v>
      </c>
      <c r="K3" t="s">
        <v>65</v>
      </c>
      <c r="L3" t="s">
        <v>65</v>
      </c>
      <c r="M3" s="15">
        <v>41950</v>
      </c>
      <c r="N3" s="16">
        <v>41950.718587962961</v>
      </c>
      <c r="O3" s="17">
        <v>0.51025462962962964</v>
      </c>
      <c r="P3" t="s">
        <v>66</v>
      </c>
      <c r="Q3">
        <v>1</v>
      </c>
      <c r="R3">
        <v>1</v>
      </c>
      <c r="S3" t="s">
        <v>21</v>
      </c>
      <c r="T3" t="s">
        <v>29</v>
      </c>
      <c r="V3">
        <v>0</v>
      </c>
      <c r="W3" t="s">
        <v>21</v>
      </c>
      <c r="X3">
        <v>0</v>
      </c>
      <c r="Y3">
        <v>17</v>
      </c>
      <c r="Z3">
        <v>86884</v>
      </c>
      <c r="AA3">
        <v>566</v>
      </c>
      <c r="AC3">
        <v>0</v>
      </c>
      <c r="AD3">
        <v>22</v>
      </c>
      <c r="AE3">
        <v>1</v>
      </c>
      <c r="AF3">
        <v>1</v>
      </c>
      <c r="AI3" t="s">
        <v>23</v>
      </c>
      <c r="AJ3" t="s">
        <v>13</v>
      </c>
      <c r="AK3" t="s">
        <v>74</v>
      </c>
    </row>
    <row r="4" spans="1:37">
      <c r="A4" t="s">
        <v>72</v>
      </c>
      <c r="B4">
        <v>242</v>
      </c>
      <c r="C4">
        <v>2</v>
      </c>
      <c r="D4" t="s">
        <v>78</v>
      </c>
      <c r="E4" t="s">
        <v>79</v>
      </c>
      <c r="F4">
        <v>60.021000000000001</v>
      </c>
      <c r="G4" t="s">
        <v>73</v>
      </c>
      <c r="H4">
        <v>1</v>
      </c>
      <c r="I4">
        <v>628946849</v>
      </c>
      <c r="J4" t="s">
        <v>64</v>
      </c>
      <c r="K4" t="s">
        <v>65</v>
      </c>
      <c r="L4" t="s">
        <v>65</v>
      </c>
      <c r="M4" s="15">
        <v>41950</v>
      </c>
      <c r="N4" s="16">
        <v>41950.718587962961</v>
      </c>
      <c r="O4" s="17">
        <v>0.51025462962962964</v>
      </c>
      <c r="P4" t="s">
        <v>66</v>
      </c>
      <c r="Q4">
        <v>2</v>
      </c>
      <c r="R4">
        <v>3</v>
      </c>
      <c r="S4" t="s">
        <v>21</v>
      </c>
      <c r="T4" t="s">
        <v>30</v>
      </c>
      <c r="U4">
        <v>0</v>
      </c>
      <c r="V4">
        <v>0</v>
      </c>
      <c r="W4" t="s">
        <v>21</v>
      </c>
      <c r="X4">
        <v>0</v>
      </c>
      <c r="Y4">
        <v>16</v>
      </c>
      <c r="Z4">
        <v>88999</v>
      </c>
      <c r="AA4">
        <v>567</v>
      </c>
      <c r="AC4">
        <v>0</v>
      </c>
      <c r="AD4">
        <v>19</v>
      </c>
      <c r="AE4">
        <v>1</v>
      </c>
      <c r="AF4">
        <v>2</v>
      </c>
      <c r="AG4">
        <v>1</v>
      </c>
      <c r="AH4" t="s">
        <v>24</v>
      </c>
      <c r="AI4" t="s">
        <v>23</v>
      </c>
      <c r="AJ4" t="s">
        <v>13</v>
      </c>
      <c r="AK4" t="s">
        <v>74</v>
      </c>
    </row>
    <row r="5" spans="1:37">
      <c r="A5" t="s">
        <v>72</v>
      </c>
      <c r="B5">
        <v>242</v>
      </c>
      <c r="C5">
        <v>2</v>
      </c>
      <c r="D5" t="s">
        <v>78</v>
      </c>
      <c r="E5" t="s">
        <v>79</v>
      </c>
      <c r="F5">
        <v>60.021000000000001</v>
      </c>
      <c r="G5" t="s">
        <v>73</v>
      </c>
      <c r="H5">
        <v>1</v>
      </c>
      <c r="I5">
        <v>628946849</v>
      </c>
      <c r="J5" t="s">
        <v>64</v>
      </c>
      <c r="K5" t="s">
        <v>65</v>
      </c>
      <c r="L5" t="s">
        <v>65</v>
      </c>
      <c r="M5" s="15">
        <v>41950</v>
      </c>
      <c r="N5" s="16">
        <v>41950.718587962961</v>
      </c>
      <c r="O5" s="17">
        <v>0.51025462962962964</v>
      </c>
      <c r="P5" t="s">
        <v>66</v>
      </c>
      <c r="Q5">
        <v>3</v>
      </c>
      <c r="R5">
        <v>3</v>
      </c>
      <c r="S5" t="s">
        <v>31</v>
      </c>
      <c r="T5" t="s">
        <v>29</v>
      </c>
      <c r="U5">
        <v>0</v>
      </c>
      <c r="V5">
        <v>0</v>
      </c>
      <c r="W5" t="s">
        <v>31</v>
      </c>
      <c r="X5">
        <v>0</v>
      </c>
      <c r="Y5">
        <v>16</v>
      </c>
      <c r="Z5">
        <v>91115</v>
      </c>
      <c r="AA5">
        <v>567</v>
      </c>
      <c r="AC5">
        <v>0</v>
      </c>
      <c r="AD5">
        <v>10</v>
      </c>
      <c r="AE5">
        <v>1</v>
      </c>
      <c r="AF5">
        <v>3</v>
      </c>
      <c r="AG5">
        <v>3</v>
      </c>
      <c r="AH5" t="s">
        <v>21</v>
      </c>
      <c r="AI5" t="s">
        <v>23</v>
      </c>
      <c r="AJ5" t="s">
        <v>13</v>
      </c>
      <c r="AK5" t="s">
        <v>34</v>
      </c>
    </row>
    <row r="6" spans="1:37">
      <c r="A6" t="s">
        <v>72</v>
      </c>
      <c r="B6">
        <v>242</v>
      </c>
      <c r="C6">
        <v>2</v>
      </c>
      <c r="D6" t="s">
        <v>78</v>
      </c>
      <c r="E6" t="s">
        <v>79</v>
      </c>
      <c r="F6">
        <v>60.021000000000001</v>
      </c>
      <c r="G6" t="s">
        <v>73</v>
      </c>
      <c r="H6">
        <v>1</v>
      </c>
      <c r="I6">
        <v>628946849</v>
      </c>
      <c r="J6" t="s">
        <v>64</v>
      </c>
      <c r="K6" t="s">
        <v>65</v>
      </c>
      <c r="L6" t="s">
        <v>65</v>
      </c>
      <c r="M6" s="15">
        <v>41950</v>
      </c>
      <c r="N6" s="16">
        <v>41950.718587962961</v>
      </c>
      <c r="O6" s="17">
        <v>0.51025462962962964</v>
      </c>
      <c r="P6" t="s">
        <v>66</v>
      </c>
      <c r="Q6">
        <v>4</v>
      </c>
      <c r="R6">
        <v>1</v>
      </c>
      <c r="S6" t="s">
        <v>24</v>
      </c>
      <c r="T6" t="s">
        <v>30</v>
      </c>
      <c r="V6">
        <v>0</v>
      </c>
      <c r="W6" t="s">
        <v>24</v>
      </c>
      <c r="X6">
        <v>0</v>
      </c>
      <c r="Y6">
        <v>16</v>
      </c>
      <c r="Z6">
        <v>93231</v>
      </c>
      <c r="AA6">
        <v>567</v>
      </c>
      <c r="AC6">
        <v>0</v>
      </c>
      <c r="AD6">
        <v>1</v>
      </c>
      <c r="AE6">
        <v>1</v>
      </c>
      <c r="AF6">
        <v>4</v>
      </c>
      <c r="AG6">
        <v>3</v>
      </c>
      <c r="AI6" t="s">
        <v>27</v>
      </c>
      <c r="AJ6" t="s">
        <v>13</v>
      </c>
      <c r="AK6" t="s">
        <v>28</v>
      </c>
    </row>
    <row r="7" spans="1:37">
      <c r="A7" t="s">
        <v>72</v>
      </c>
      <c r="B7">
        <v>242</v>
      </c>
      <c r="C7">
        <v>2</v>
      </c>
      <c r="D7" t="s">
        <v>78</v>
      </c>
      <c r="E7" t="s">
        <v>79</v>
      </c>
      <c r="F7">
        <v>60.021000000000001</v>
      </c>
      <c r="G7" t="s">
        <v>73</v>
      </c>
      <c r="H7">
        <v>1</v>
      </c>
      <c r="I7">
        <v>628946849</v>
      </c>
      <c r="J7" t="s">
        <v>64</v>
      </c>
      <c r="K7" t="s">
        <v>65</v>
      </c>
      <c r="L7" t="s">
        <v>65</v>
      </c>
      <c r="M7" s="15">
        <v>41950</v>
      </c>
      <c r="N7" s="16">
        <v>41950.718587962961</v>
      </c>
      <c r="O7" s="17">
        <v>0.51025462962962964</v>
      </c>
      <c r="P7" t="s">
        <v>66</v>
      </c>
      <c r="Q7">
        <v>5</v>
      </c>
      <c r="R7">
        <v>3</v>
      </c>
      <c r="S7" t="s">
        <v>21</v>
      </c>
      <c r="T7" t="s">
        <v>32</v>
      </c>
      <c r="V7">
        <v>1</v>
      </c>
      <c r="W7" t="s">
        <v>21</v>
      </c>
      <c r="X7">
        <v>-999999</v>
      </c>
      <c r="Y7">
        <v>17</v>
      </c>
      <c r="Z7">
        <v>95364</v>
      </c>
      <c r="AA7">
        <v>0</v>
      </c>
      <c r="AB7" t="s">
        <v>21</v>
      </c>
      <c r="AC7">
        <v>109</v>
      </c>
      <c r="AD7">
        <v>21</v>
      </c>
      <c r="AE7">
        <v>1</v>
      </c>
      <c r="AF7">
        <v>5</v>
      </c>
      <c r="AG7">
        <v>1</v>
      </c>
      <c r="AH7" t="s">
        <v>26</v>
      </c>
      <c r="AI7" t="s">
        <v>23</v>
      </c>
      <c r="AJ7" t="s">
        <v>13</v>
      </c>
      <c r="AK7" t="s">
        <v>74</v>
      </c>
    </row>
    <row r="8" spans="1:37">
      <c r="A8" t="s">
        <v>72</v>
      </c>
      <c r="B8">
        <v>242</v>
      </c>
      <c r="C8">
        <v>2</v>
      </c>
      <c r="D8" t="s">
        <v>78</v>
      </c>
      <c r="E8" t="s">
        <v>79</v>
      </c>
      <c r="F8">
        <v>60.021000000000001</v>
      </c>
      <c r="G8" t="s">
        <v>73</v>
      </c>
      <c r="H8">
        <v>1</v>
      </c>
      <c r="I8">
        <v>628946849</v>
      </c>
      <c r="J8" t="s">
        <v>64</v>
      </c>
      <c r="K8" t="s">
        <v>65</v>
      </c>
      <c r="L8" t="s">
        <v>65</v>
      </c>
      <c r="M8" s="15">
        <v>41950</v>
      </c>
      <c r="N8" s="16">
        <v>41950.718587962961</v>
      </c>
      <c r="O8" s="17">
        <v>0.51025462962962964</v>
      </c>
      <c r="P8" t="s">
        <v>66</v>
      </c>
      <c r="Q8">
        <v>6</v>
      </c>
      <c r="R8">
        <v>1</v>
      </c>
      <c r="S8" t="s">
        <v>24</v>
      </c>
      <c r="T8" t="s">
        <v>30</v>
      </c>
      <c r="V8">
        <v>0</v>
      </c>
      <c r="W8" t="s">
        <v>24</v>
      </c>
      <c r="X8">
        <v>0</v>
      </c>
      <c r="Y8">
        <v>17</v>
      </c>
      <c r="Z8">
        <v>96297</v>
      </c>
      <c r="AA8">
        <v>566</v>
      </c>
      <c r="AC8">
        <v>0</v>
      </c>
      <c r="AD8">
        <v>1</v>
      </c>
      <c r="AE8">
        <v>1</v>
      </c>
      <c r="AF8">
        <v>6</v>
      </c>
      <c r="AG8">
        <v>3</v>
      </c>
      <c r="AI8" t="s">
        <v>27</v>
      </c>
      <c r="AJ8" t="s">
        <v>13</v>
      </c>
      <c r="AK8" t="s">
        <v>28</v>
      </c>
    </row>
    <row r="9" spans="1:37">
      <c r="A9" t="s">
        <v>72</v>
      </c>
      <c r="B9">
        <v>242</v>
      </c>
      <c r="C9">
        <v>2</v>
      </c>
      <c r="D9" t="s">
        <v>78</v>
      </c>
      <c r="E9" t="s">
        <v>79</v>
      </c>
      <c r="F9">
        <v>60.021000000000001</v>
      </c>
      <c r="G9" t="s">
        <v>73</v>
      </c>
      <c r="H9">
        <v>1</v>
      </c>
      <c r="I9">
        <v>628946849</v>
      </c>
      <c r="J9" t="s">
        <v>64</v>
      </c>
      <c r="K9" t="s">
        <v>65</v>
      </c>
      <c r="L9" t="s">
        <v>65</v>
      </c>
      <c r="M9" s="15">
        <v>41950</v>
      </c>
      <c r="N9" s="16">
        <v>41950.718587962961</v>
      </c>
      <c r="O9" s="17">
        <v>0.51025462962962964</v>
      </c>
      <c r="P9" t="s">
        <v>66</v>
      </c>
      <c r="Q9">
        <v>7</v>
      </c>
      <c r="R9">
        <v>3</v>
      </c>
      <c r="S9" t="s">
        <v>26</v>
      </c>
      <c r="T9" t="s">
        <v>29</v>
      </c>
      <c r="U9">
        <v>0</v>
      </c>
      <c r="V9">
        <v>0</v>
      </c>
      <c r="W9" t="s">
        <v>26</v>
      </c>
      <c r="X9">
        <v>0</v>
      </c>
      <c r="Y9">
        <v>17</v>
      </c>
      <c r="Z9">
        <v>98413</v>
      </c>
      <c r="AA9">
        <v>566</v>
      </c>
      <c r="AC9">
        <v>0</v>
      </c>
      <c r="AD9">
        <v>16</v>
      </c>
      <c r="AE9">
        <v>1</v>
      </c>
      <c r="AF9">
        <v>7</v>
      </c>
      <c r="AG9">
        <v>1</v>
      </c>
      <c r="AH9" t="s">
        <v>21</v>
      </c>
      <c r="AI9" t="s">
        <v>23</v>
      </c>
      <c r="AJ9" t="s">
        <v>13</v>
      </c>
      <c r="AK9" t="s">
        <v>35</v>
      </c>
    </row>
    <row r="10" spans="1:37">
      <c r="A10" t="s">
        <v>72</v>
      </c>
      <c r="B10">
        <v>242</v>
      </c>
      <c r="C10">
        <v>2</v>
      </c>
      <c r="D10" t="s">
        <v>78</v>
      </c>
      <c r="E10" t="s">
        <v>79</v>
      </c>
      <c r="F10">
        <v>60.021000000000001</v>
      </c>
      <c r="G10" t="s">
        <v>73</v>
      </c>
      <c r="H10">
        <v>1</v>
      </c>
      <c r="I10">
        <v>628946849</v>
      </c>
      <c r="J10" t="s">
        <v>64</v>
      </c>
      <c r="K10" t="s">
        <v>65</v>
      </c>
      <c r="L10" t="s">
        <v>65</v>
      </c>
      <c r="M10" s="15">
        <v>41950</v>
      </c>
      <c r="N10" s="16">
        <v>41950.718587962961</v>
      </c>
      <c r="O10" s="17">
        <v>0.51025462962962964</v>
      </c>
      <c r="P10" t="s">
        <v>66</v>
      </c>
      <c r="Q10">
        <v>8</v>
      </c>
      <c r="R10">
        <v>1</v>
      </c>
      <c r="S10" t="s">
        <v>21</v>
      </c>
      <c r="T10" t="s">
        <v>29</v>
      </c>
      <c r="V10">
        <v>0</v>
      </c>
      <c r="W10" t="s">
        <v>21</v>
      </c>
      <c r="X10">
        <v>0</v>
      </c>
      <c r="Y10">
        <v>17</v>
      </c>
      <c r="Z10">
        <v>100529</v>
      </c>
      <c r="AA10">
        <v>566</v>
      </c>
      <c r="AC10">
        <v>0</v>
      </c>
      <c r="AD10">
        <v>22</v>
      </c>
      <c r="AE10">
        <v>1</v>
      </c>
      <c r="AF10">
        <v>8</v>
      </c>
      <c r="AG10">
        <v>3</v>
      </c>
      <c r="AI10" t="s">
        <v>23</v>
      </c>
      <c r="AJ10" t="s">
        <v>13</v>
      </c>
      <c r="AK10" t="s">
        <v>74</v>
      </c>
    </row>
    <row r="11" spans="1:37">
      <c r="A11" t="s">
        <v>72</v>
      </c>
      <c r="B11">
        <v>242</v>
      </c>
      <c r="C11">
        <v>2</v>
      </c>
      <c r="D11" t="s">
        <v>78</v>
      </c>
      <c r="E11" t="s">
        <v>79</v>
      </c>
      <c r="F11">
        <v>60.021000000000001</v>
      </c>
      <c r="G11" t="s">
        <v>73</v>
      </c>
      <c r="H11">
        <v>1</v>
      </c>
      <c r="I11">
        <v>628946849</v>
      </c>
      <c r="J11" t="s">
        <v>64</v>
      </c>
      <c r="K11" t="s">
        <v>65</v>
      </c>
      <c r="L11" t="s">
        <v>65</v>
      </c>
      <c r="M11" s="15">
        <v>41950</v>
      </c>
      <c r="N11" s="16">
        <v>41950.718587962961</v>
      </c>
      <c r="O11" s="17">
        <v>0.51025462962962964</v>
      </c>
      <c r="P11" t="s">
        <v>66</v>
      </c>
      <c r="Q11">
        <v>9</v>
      </c>
      <c r="R11">
        <v>1</v>
      </c>
      <c r="S11" t="s">
        <v>21</v>
      </c>
      <c r="T11" t="s">
        <v>29</v>
      </c>
      <c r="V11">
        <v>1</v>
      </c>
      <c r="W11" t="s">
        <v>21</v>
      </c>
      <c r="X11">
        <v>-999999</v>
      </c>
      <c r="Y11">
        <v>17</v>
      </c>
      <c r="Z11">
        <v>102645</v>
      </c>
      <c r="AA11">
        <v>0</v>
      </c>
      <c r="AB11" t="s">
        <v>21</v>
      </c>
      <c r="AC11">
        <v>476</v>
      </c>
      <c r="AD11">
        <v>22</v>
      </c>
      <c r="AE11">
        <v>1</v>
      </c>
      <c r="AF11">
        <v>9</v>
      </c>
      <c r="AG11">
        <v>1</v>
      </c>
      <c r="AI11" t="s">
        <v>23</v>
      </c>
      <c r="AJ11" t="s">
        <v>13</v>
      </c>
      <c r="AK11" t="s">
        <v>74</v>
      </c>
    </row>
    <row r="12" spans="1:37">
      <c r="A12" t="s">
        <v>72</v>
      </c>
      <c r="B12">
        <v>242</v>
      </c>
      <c r="C12">
        <v>2</v>
      </c>
      <c r="D12" t="s">
        <v>78</v>
      </c>
      <c r="E12" t="s">
        <v>79</v>
      </c>
      <c r="F12">
        <v>60.021000000000001</v>
      </c>
      <c r="G12" t="s">
        <v>73</v>
      </c>
      <c r="H12">
        <v>1</v>
      </c>
      <c r="I12">
        <v>628946849</v>
      </c>
      <c r="J12" t="s">
        <v>64</v>
      </c>
      <c r="K12" t="s">
        <v>65</v>
      </c>
      <c r="L12" t="s">
        <v>65</v>
      </c>
      <c r="M12" s="15">
        <v>41950</v>
      </c>
      <c r="N12" s="16">
        <v>41950.718587962961</v>
      </c>
      <c r="O12" s="17">
        <v>0.51025462962962964</v>
      </c>
      <c r="P12" t="s">
        <v>66</v>
      </c>
      <c r="Q12">
        <v>10</v>
      </c>
      <c r="R12">
        <v>2</v>
      </c>
      <c r="S12" t="s">
        <v>24</v>
      </c>
      <c r="T12" t="s">
        <v>22</v>
      </c>
      <c r="V12">
        <v>0</v>
      </c>
      <c r="W12" t="s">
        <v>24</v>
      </c>
      <c r="X12">
        <v>0</v>
      </c>
      <c r="Y12">
        <v>16</v>
      </c>
      <c r="Z12">
        <v>103944</v>
      </c>
      <c r="AA12">
        <v>567</v>
      </c>
      <c r="AC12">
        <v>0</v>
      </c>
      <c r="AD12">
        <v>6</v>
      </c>
      <c r="AE12">
        <v>1</v>
      </c>
      <c r="AF12">
        <v>10</v>
      </c>
      <c r="AG12">
        <v>1</v>
      </c>
      <c r="AI12" t="s">
        <v>27</v>
      </c>
      <c r="AJ12" t="s">
        <v>13</v>
      </c>
      <c r="AK12" t="s">
        <v>28</v>
      </c>
    </row>
    <row r="13" spans="1:37">
      <c r="A13" t="s">
        <v>72</v>
      </c>
      <c r="B13">
        <v>242</v>
      </c>
      <c r="C13">
        <v>2</v>
      </c>
      <c r="D13" t="s">
        <v>78</v>
      </c>
      <c r="E13" t="s">
        <v>79</v>
      </c>
      <c r="F13">
        <v>60.021000000000001</v>
      </c>
      <c r="G13" t="s">
        <v>73</v>
      </c>
      <c r="H13">
        <v>1</v>
      </c>
      <c r="I13">
        <v>628946849</v>
      </c>
      <c r="J13" t="s">
        <v>64</v>
      </c>
      <c r="K13" t="s">
        <v>65</v>
      </c>
      <c r="L13" t="s">
        <v>65</v>
      </c>
      <c r="M13" s="15">
        <v>41950</v>
      </c>
      <c r="N13" s="16">
        <v>41950.718587962961</v>
      </c>
      <c r="O13" s="17">
        <v>0.51025462962962964</v>
      </c>
      <c r="P13" t="s">
        <v>66</v>
      </c>
      <c r="Q13">
        <v>11</v>
      </c>
      <c r="R13">
        <v>3</v>
      </c>
      <c r="S13" t="s">
        <v>26</v>
      </c>
      <c r="T13" t="s">
        <v>25</v>
      </c>
      <c r="U13">
        <v>0</v>
      </c>
      <c r="V13">
        <v>0</v>
      </c>
      <c r="W13" t="s">
        <v>26</v>
      </c>
      <c r="X13">
        <v>0</v>
      </c>
      <c r="Y13">
        <v>16</v>
      </c>
      <c r="Z13">
        <v>106060</v>
      </c>
      <c r="AA13">
        <v>567</v>
      </c>
      <c r="AC13">
        <v>0</v>
      </c>
      <c r="AD13">
        <v>14</v>
      </c>
      <c r="AE13">
        <v>1</v>
      </c>
      <c r="AF13">
        <v>11</v>
      </c>
      <c r="AG13">
        <v>2</v>
      </c>
      <c r="AH13" t="s">
        <v>31</v>
      </c>
      <c r="AI13" t="s">
        <v>23</v>
      </c>
      <c r="AJ13" t="s">
        <v>13</v>
      </c>
      <c r="AK13" t="s">
        <v>35</v>
      </c>
    </row>
    <row r="14" spans="1:37">
      <c r="A14" t="s">
        <v>72</v>
      </c>
      <c r="B14">
        <v>242</v>
      </c>
      <c r="C14">
        <v>2</v>
      </c>
      <c r="D14" t="s">
        <v>78</v>
      </c>
      <c r="E14" t="s">
        <v>79</v>
      </c>
      <c r="F14">
        <v>60.021000000000001</v>
      </c>
      <c r="G14" t="s">
        <v>73</v>
      </c>
      <c r="H14">
        <v>1</v>
      </c>
      <c r="I14">
        <v>628946849</v>
      </c>
      <c r="J14" t="s">
        <v>64</v>
      </c>
      <c r="K14" t="s">
        <v>65</v>
      </c>
      <c r="L14" t="s">
        <v>65</v>
      </c>
      <c r="M14" s="15">
        <v>41950</v>
      </c>
      <c r="N14" s="16">
        <v>41950.718587962961</v>
      </c>
      <c r="O14" s="17">
        <v>0.51025462962962964</v>
      </c>
      <c r="P14" t="s">
        <v>66</v>
      </c>
      <c r="Q14">
        <v>12</v>
      </c>
      <c r="R14">
        <v>3</v>
      </c>
      <c r="S14" t="s">
        <v>31</v>
      </c>
      <c r="T14" t="s">
        <v>32</v>
      </c>
      <c r="U14">
        <v>0</v>
      </c>
      <c r="V14">
        <v>0</v>
      </c>
      <c r="W14" t="s">
        <v>31</v>
      </c>
      <c r="X14">
        <v>0</v>
      </c>
      <c r="Y14">
        <v>16</v>
      </c>
      <c r="Z14">
        <v>108176</v>
      </c>
      <c r="AA14">
        <v>567</v>
      </c>
      <c r="AC14">
        <v>0</v>
      </c>
      <c r="AD14">
        <v>9</v>
      </c>
      <c r="AE14">
        <v>1</v>
      </c>
      <c r="AF14">
        <v>12</v>
      </c>
      <c r="AG14">
        <v>3</v>
      </c>
      <c r="AH14" t="s">
        <v>26</v>
      </c>
      <c r="AI14" t="s">
        <v>23</v>
      </c>
      <c r="AJ14" t="s">
        <v>13</v>
      </c>
      <c r="AK14" t="s">
        <v>34</v>
      </c>
    </row>
    <row r="15" spans="1:37">
      <c r="A15" t="s">
        <v>72</v>
      </c>
      <c r="B15">
        <v>242</v>
      </c>
      <c r="C15">
        <v>2</v>
      </c>
      <c r="D15" t="s">
        <v>78</v>
      </c>
      <c r="E15" t="s">
        <v>79</v>
      </c>
      <c r="F15">
        <v>60.021000000000001</v>
      </c>
      <c r="G15" t="s">
        <v>73</v>
      </c>
      <c r="H15">
        <v>1</v>
      </c>
      <c r="I15">
        <v>628946849</v>
      </c>
      <c r="J15" t="s">
        <v>64</v>
      </c>
      <c r="K15" t="s">
        <v>65</v>
      </c>
      <c r="L15" t="s">
        <v>65</v>
      </c>
      <c r="M15" s="15">
        <v>41950</v>
      </c>
      <c r="N15" s="16">
        <v>41950.718587962961</v>
      </c>
      <c r="O15" s="17">
        <v>0.51025462962962964</v>
      </c>
      <c r="P15" t="s">
        <v>66</v>
      </c>
      <c r="Q15">
        <v>13</v>
      </c>
      <c r="R15">
        <v>2</v>
      </c>
      <c r="S15" t="s">
        <v>24</v>
      </c>
      <c r="T15" t="s">
        <v>22</v>
      </c>
      <c r="V15">
        <v>1</v>
      </c>
      <c r="W15" t="s">
        <v>24</v>
      </c>
      <c r="X15">
        <v>-999999</v>
      </c>
      <c r="Y15">
        <v>16</v>
      </c>
      <c r="Z15">
        <v>110292</v>
      </c>
      <c r="AA15">
        <v>0</v>
      </c>
      <c r="AB15" t="s">
        <v>24</v>
      </c>
      <c r="AC15">
        <v>501</v>
      </c>
      <c r="AD15">
        <v>6</v>
      </c>
      <c r="AE15">
        <v>1</v>
      </c>
      <c r="AF15">
        <v>13</v>
      </c>
      <c r="AG15">
        <v>3</v>
      </c>
      <c r="AI15" t="s">
        <v>27</v>
      </c>
      <c r="AJ15" t="s">
        <v>13</v>
      </c>
      <c r="AK15" t="s">
        <v>28</v>
      </c>
    </row>
    <row r="16" spans="1:37">
      <c r="A16" t="s">
        <v>72</v>
      </c>
      <c r="B16">
        <v>242</v>
      </c>
      <c r="C16">
        <v>2</v>
      </c>
      <c r="D16" t="s">
        <v>78</v>
      </c>
      <c r="E16" t="s">
        <v>79</v>
      </c>
      <c r="F16">
        <v>60.021000000000001</v>
      </c>
      <c r="G16" t="s">
        <v>73</v>
      </c>
      <c r="H16">
        <v>1</v>
      </c>
      <c r="I16">
        <v>628946849</v>
      </c>
      <c r="J16" t="s">
        <v>64</v>
      </c>
      <c r="K16" t="s">
        <v>65</v>
      </c>
      <c r="L16" t="s">
        <v>65</v>
      </c>
      <c r="M16" s="15">
        <v>41950</v>
      </c>
      <c r="N16" s="16">
        <v>41950.718587962961</v>
      </c>
      <c r="O16" s="17">
        <v>0.51025462962962964</v>
      </c>
      <c r="P16" t="s">
        <v>66</v>
      </c>
      <c r="Q16">
        <v>14</v>
      </c>
      <c r="R16">
        <v>3</v>
      </c>
      <c r="S16" t="s">
        <v>21</v>
      </c>
      <c r="T16" t="s">
        <v>32</v>
      </c>
      <c r="U16">
        <v>0</v>
      </c>
      <c r="V16">
        <v>0</v>
      </c>
      <c r="W16" t="s">
        <v>21</v>
      </c>
      <c r="X16">
        <v>0</v>
      </c>
      <c r="Y16">
        <v>16</v>
      </c>
      <c r="Z16">
        <v>111608</v>
      </c>
      <c r="AA16">
        <v>567</v>
      </c>
      <c r="AC16">
        <v>0</v>
      </c>
      <c r="AD16">
        <v>21</v>
      </c>
      <c r="AE16">
        <v>1</v>
      </c>
      <c r="AF16">
        <v>14</v>
      </c>
      <c r="AG16">
        <v>2</v>
      </c>
      <c r="AH16" t="s">
        <v>26</v>
      </c>
      <c r="AI16" t="s">
        <v>23</v>
      </c>
      <c r="AJ16" t="s">
        <v>13</v>
      </c>
      <c r="AK16" t="s">
        <v>74</v>
      </c>
    </row>
    <row r="17" spans="1:37">
      <c r="A17" t="s">
        <v>72</v>
      </c>
      <c r="B17">
        <v>242</v>
      </c>
      <c r="C17">
        <v>2</v>
      </c>
      <c r="D17" t="s">
        <v>78</v>
      </c>
      <c r="E17" t="s">
        <v>79</v>
      </c>
      <c r="F17">
        <v>60.021000000000001</v>
      </c>
      <c r="G17" t="s">
        <v>73</v>
      </c>
      <c r="H17">
        <v>1</v>
      </c>
      <c r="I17">
        <v>628946849</v>
      </c>
      <c r="J17" t="s">
        <v>64</v>
      </c>
      <c r="K17" t="s">
        <v>65</v>
      </c>
      <c r="L17" t="s">
        <v>65</v>
      </c>
      <c r="M17" s="15">
        <v>41950</v>
      </c>
      <c r="N17" s="16">
        <v>41950.718587962961</v>
      </c>
      <c r="O17" s="17">
        <v>0.51025462962962964</v>
      </c>
      <c r="P17" t="s">
        <v>66</v>
      </c>
      <c r="Q17">
        <v>15</v>
      </c>
      <c r="R17">
        <v>3</v>
      </c>
      <c r="S17" t="s">
        <v>24</v>
      </c>
      <c r="T17" t="s">
        <v>25</v>
      </c>
      <c r="V17">
        <v>1</v>
      </c>
      <c r="W17" t="s">
        <v>24</v>
      </c>
      <c r="X17">
        <v>-999999</v>
      </c>
      <c r="Y17">
        <v>16</v>
      </c>
      <c r="Z17">
        <v>113724</v>
      </c>
      <c r="AA17">
        <v>0</v>
      </c>
      <c r="AB17" t="s">
        <v>24</v>
      </c>
      <c r="AC17">
        <v>500</v>
      </c>
      <c r="AD17">
        <v>2</v>
      </c>
      <c r="AE17">
        <v>1</v>
      </c>
      <c r="AF17">
        <v>15</v>
      </c>
      <c r="AG17">
        <v>3</v>
      </c>
      <c r="AH17" t="s">
        <v>31</v>
      </c>
      <c r="AI17" t="s">
        <v>27</v>
      </c>
      <c r="AJ17" t="s">
        <v>13</v>
      </c>
      <c r="AK17" t="s">
        <v>28</v>
      </c>
    </row>
    <row r="18" spans="1:37">
      <c r="A18" t="s">
        <v>72</v>
      </c>
      <c r="B18">
        <v>242</v>
      </c>
      <c r="C18">
        <v>2</v>
      </c>
      <c r="D18" t="s">
        <v>78</v>
      </c>
      <c r="E18" t="s">
        <v>79</v>
      </c>
      <c r="F18">
        <v>60.021000000000001</v>
      </c>
      <c r="G18" t="s">
        <v>73</v>
      </c>
      <c r="H18">
        <v>1</v>
      </c>
      <c r="I18">
        <v>628946849</v>
      </c>
      <c r="J18" t="s">
        <v>64</v>
      </c>
      <c r="K18" t="s">
        <v>65</v>
      </c>
      <c r="L18" t="s">
        <v>65</v>
      </c>
      <c r="M18" s="15">
        <v>41950</v>
      </c>
      <c r="N18" s="16">
        <v>41950.718587962961</v>
      </c>
      <c r="O18" s="17">
        <v>0.51025462962962964</v>
      </c>
      <c r="P18" t="s">
        <v>66</v>
      </c>
      <c r="Q18">
        <v>16</v>
      </c>
      <c r="R18">
        <v>1</v>
      </c>
      <c r="S18" t="s">
        <v>26</v>
      </c>
      <c r="T18" t="s">
        <v>32</v>
      </c>
      <c r="V18">
        <v>1</v>
      </c>
      <c r="W18" t="s">
        <v>26</v>
      </c>
      <c r="X18">
        <v>-999999</v>
      </c>
      <c r="Y18">
        <v>17</v>
      </c>
      <c r="Z18">
        <v>115041</v>
      </c>
      <c r="AA18">
        <v>0</v>
      </c>
      <c r="AB18" t="s">
        <v>26</v>
      </c>
      <c r="AC18">
        <v>511</v>
      </c>
      <c r="AD18">
        <v>15</v>
      </c>
      <c r="AE18">
        <v>1</v>
      </c>
      <c r="AF18">
        <v>16</v>
      </c>
      <c r="AG18">
        <v>3</v>
      </c>
      <c r="AI18" t="s">
        <v>23</v>
      </c>
      <c r="AJ18" t="s">
        <v>13</v>
      </c>
      <c r="AK18" t="s">
        <v>35</v>
      </c>
    </row>
    <row r="19" spans="1:37">
      <c r="A19" t="s">
        <v>72</v>
      </c>
      <c r="B19">
        <v>242</v>
      </c>
      <c r="C19">
        <v>2</v>
      </c>
      <c r="D19" t="s">
        <v>78</v>
      </c>
      <c r="E19" t="s">
        <v>79</v>
      </c>
      <c r="F19">
        <v>60.021000000000001</v>
      </c>
      <c r="G19" t="s">
        <v>73</v>
      </c>
      <c r="H19">
        <v>1</v>
      </c>
      <c r="I19">
        <v>628946849</v>
      </c>
      <c r="J19" t="s">
        <v>64</v>
      </c>
      <c r="K19" t="s">
        <v>65</v>
      </c>
      <c r="L19" t="s">
        <v>65</v>
      </c>
      <c r="M19" s="15">
        <v>41950</v>
      </c>
      <c r="N19" s="16">
        <v>41950.718587962961</v>
      </c>
      <c r="O19" s="17">
        <v>0.51025462962962964</v>
      </c>
      <c r="P19" t="s">
        <v>66</v>
      </c>
      <c r="Q19">
        <v>17</v>
      </c>
      <c r="R19">
        <v>2</v>
      </c>
      <c r="S19" t="s">
        <v>26</v>
      </c>
      <c r="T19" t="s">
        <v>22</v>
      </c>
      <c r="V19">
        <v>0</v>
      </c>
      <c r="W19" t="s">
        <v>26</v>
      </c>
      <c r="X19">
        <v>0</v>
      </c>
      <c r="Y19">
        <v>17</v>
      </c>
      <c r="Z19">
        <v>116374</v>
      </c>
      <c r="AA19">
        <v>566</v>
      </c>
      <c r="AC19">
        <v>0</v>
      </c>
      <c r="AD19">
        <v>18</v>
      </c>
      <c r="AE19">
        <v>1</v>
      </c>
      <c r="AF19">
        <v>17</v>
      </c>
      <c r="AG19">
        <v>1</v>
      </c>
      <c r="AI19" t="s">
        <v>23</v>
      </c>
      <c r="AJ19" t="s">
        <v>13</v>
      </c>
      <c r="AK19" t="s">
        <v>35</v>
      </c>
    </row>
    <row r="20" spans="1:37">
      <c r="A20" t="s">
        <v>72</v>
      </c>
      <c r="B20">
        <v>242</v>
      </c>
      <c r="C20">
        <v>2</v>
      </c>
      <c r="D20" t="s">
        <v>78</v>
      </c>
      <c r="E20" t="s">
        <v>79</v>
      </c>
      <c r="F20">
        <v>60.021000000000001</v>
      </c>
      <c r="G20" t="s">
        <v>73</v>
      </c>
      <c r="H20">
        <v>1</v>
      </c>
      <c r="I20">
        <v>628946849</v>
      </c>
      <c r="J20" t="s">
        <v>64</v>
      </c>
      <c r="K20" t="s">
        <v>65</v>
      </c>
      <c r="L20" t="s">
        <v>65</v>
      </c>
      <c r="M20" s="15">
        <v>41950</v>
      </c>
      <c r="N20" s="16">
        <v>41950.718587962961</v>
      </c>
      <c r="O20" s="17">
        <v>0.51025462962962964</v>
      </c>
      <c r="P20" t="s">
        <v>66</v>
      </c>
      <c r="Q20">
        <v>18</v>
      </c>
      <c r="R20">
        <v>3</v>
      </c>
      <c r="S20" t="s">
        <v>26</v>
      </c>
      <c r="T20" t="s">
        <v>29</v>
      </c>
      <c r="V20">
        <v>1</v>
      </c>
      <c r="W20" t="s">
        <v>26</v>
      </c>
      <c r="X20">
        <v>-999999</v>
      </c>
      <c r="Y20">
        <v>16</v>
      </c>
      <c r="Z20">
        <v>118489</v>
      </c>
      <c r="AA20">
        <v>0</v>
      </c>
      <c r="AB20" t="s">
        <v>26</v>
      </c>
      <c r="AC20">
        <v>463</v>
      </c>
      <c r="AD20">
        <v>16</v>
      </c>
      <c r="AE20">
        <v>1</v>
      </c>
      <c r="AF20">
        <v>18</v>
      </c>
      <c r="AG20">
        <v>2</v>
      </c>
      <c r="AH20" t="s">
        <v>21</v>
      </c>
      <c r="AI20" t="s">
        <v>23</v>
      </c>
      <c r="AJ20" t="s">
        <v>13</v>
      </c>
      <c r="AK20" t="s">
        <v>35</v>
      </c>
    </row>
    <row r="21" spans="1:37">
      <c r="A21" t="s">
        <v>72</v>
      </c>
      <c r="B21">
        <v>242</v>
      </c>
      <c r="C21">
        <v>2</v>
      </c>
      <c r="D21" t="s">
        <v>78</v>
      </c>
      <c r="E21" t="s">
        <v>79</v>
      </c>
      <c r="F21">
        <v>60.021000000000001</v>
      </c>
      <c r="G21" t="s">
        <v>73</v>
      </c>
      <c r="H21">
        <v>1</v>
      </c>
      <c r="I21">
        <v>628946849</v>
      </c>
      <c r="J21" t="s">
        <v>64</v>
      </c>
      <c r="K21" t="s">
        <v>65</v>
      </c>
      <c r="L21" t="s">
        <v>65</v>
      </c>
      <c r="M21" s="15">
        <v>41950</v>
      </c>
      <c r="N21" s="16">
        <v>41950.718587962961</v>
      </c>
      <c r="O21" s="17">
        <v>0.51025462962962964</v>
      </c>
      <c r="P21" t="s">
        <v>66</v>
      </c>
      <c r="Q21">
        <v>19</v>
      </c>
      <c r="R21">
        <v>2</v>
      </c>
      <c r="S21" t="s">
        <v>31</v>
      </c>
      <c r="T21" t="s">
        <v>33</v>
      </c>
      <c r="V21">
        <v>0</v>
      </c>
      <c r="W21" t="s">
        <v>31</v>
      </c>
      <c r="X21">
        <v>0</v>
      </c>
      <c r="Y21">
        <v>16</v>
      </c>
      <c r="Z21">
        <v>119772</v>
      </c>
      <c r="AA21">
        <v>567</v>
      </c>
      <c r="AC21">
        <v>0</v>
      </c>
      <c r="AD21">
        <v>11</v>
      </c>
      <c r="AE21">
        <v>1</v>
      </c>
      <c r="AF21">
        <v>19</v>
      </c>
      <c r="AG21">
        <v>3</v>
      </c>
      <c r="AI21" t="s">
        <v>23</v>
      </c>
      <c r="AJ21" t="s">
        <v>13</v>
      </c>
      <c r="AK21" t="s">
        <v>34</v>
      </c>
    </row>
    <row r="22" spans="1:37">
      <c r="A22" t="s">
        <v>72</v>
      </c>
      <c r="B22">
        <v>242</v>
      </c>
      <c r="C22">
        <v>2</v>
      </c>
      <c r="D22" t="s">
        <v>78</v>
      </c>
      <c r="E22" t="s">
        <v>79</v>
      </c>
      <c r="F22">
        <v>60.021000000000001</v>
      </c>
      <c r="G22" t="s">
        <v>73</v>
      </c>
      <c r="H22">
        <v>1</v>
      </c>
      <c r="I22">
        <v>628946849</v>
      </c>
      <c r="J22" t="s">
        <v>64</v>
      </c>
      <c r="K22" t="s">
        <v>65</v>
      </c>
      <c r="L22" t="s">
        <v>65</v>
      </c>
      <c r="M22" s="15">
        <v>41950</v>
      </c>
      <c r="N22" s="16">
        <v>41950.718587962961</v>
      </c>
      <c r="O22" s="17">
        <v>0.51025462962962964</v>
      </c>
      <c r="P22" t="s">
        <v>66</v>
      </c>
      <c r="Q22">
        <v>20</v>
      </c>
      <c r="R22">
        <v>1</v>
      </c>
      <c r="S22" t="s">
        <v>31</v>
      </c>
      <c r="T22" t="s">
        <v>25</v>
      </c>
      <c r="V22">
        <v>1</v>
      </c>
      <c r="W22" t="s">
        <v>31</v>
      </c>
      <c r="X22">
        <v>-999999</v>
      </c>
      <c r="Y22">
        <v>16</v>
      </c>
      <c r="Z22">
        <v>121888</v>
      </c>
      <c r="AA22">
        <v>0</v>
      </c>
      <c r="AB22" t="s">
        <v>31</v>
      </c>
      <c r="AC22">
        <v>544</v>
      </c>
      <c r="AD22">
        <v>8</v>
      </c>
      <c r="AE22">
        <v>1</v>
      </c>
      <c r="AF22">
        <v>20</v>
      </c>
      <c r="AG22">
        <v>2</v>
      </c>
      <c r="AI22" t="s">
        <v>27</v>
      </c>
      <c r="AJ22" t="s">
        <v>13</v>
      </c>
      <c r="AK22" t="s">
        <v>34</v>
      </c>
    </row>
    <row r="23" spans="1:37">
      <c r="A23" t="s">
        <v>72</v>
      </c>
      <c r="B23">
        <v>242</v>
      </c>
      <c r="C23">
        <v>2</v>
      </c>
      <c r="D23" t="s">
        <v>78</v>
      </c>
      <c r="E23" t="s">
        <v>79</v>
      </c>
      <c r="F23">
        <v>60.021000000000001</v>
      </c>
      <c r="G23" t="s">
        <v>73</v>
      </c>
      <c r="H23">
        <v>1</v>
      </c>
      <c r="I23">
        <v>628946849</v>
      </c>
      <c r="J23" t="s">
        <v>64</v>
      </c>
      <c r="K23" t="s">
        <v>65</v>
      </c>
      <c r="L23" t="s">
        <v>65</v>
      </c>
      <c r="M23" s="15">
        <v>41950</v>
      </c>
      <c r="N23" s="16">
        <v>41950.718587962961</v>
      </c>
      <c r="O23" s="17">
        <v>0.51025462962962964</v>
      </c>
      <c r="P23" t="s">
        <v>66</v>
      </c>
      <c r="Q23">
        <v>21</v>
      </c>
      <c r="R23">
        <v>3</v>
      </c>
      <c r="S23" t="s">
        <v>26</v>
      </c>
      <c r="T23" t="s">
        <v>25</v>
      </c>
      <c r="U23">
        <v>0</v>
      </c>
      <c r="V23">
        <v>0</v>
      </c>
      <c r="W23" t="s">
        <v>26</v>
      </c>
      <c r="X23">
        <v>0</v>
      </c>
      <c r="Y23">
        <v>17</v>
      </c>
      <c r="Z23">
        <v>123255</v>
      </c>
      <c r="AA23">
        <v>566</v>
      </c>
      <c r="AC23">
        <v>0</v>
      </c>
      <c r="AD23">
        <v>14</v>
      </c>
      <c r="AE23">
        <v>1</v>
      </c>
      <c r="AF23">
        <v>21</v>
      </c>
      <c r="AG23">
        <v>1</v>
      </c>
      <c r="AH23" t="s">
        <v>31</v>
      </c>
      <c r="AI23" t="s">
        <v>23</v>
      </c>
      <c r="AJ23" t="s">
        <v>13</v>
      </c>
      <c r="AK23" t="s">
        <v>35</v>
      </c>
    </row>
    <row r="24" spans="1:37">
      <c r="A24" t="s">
        <v>72</v>
      </c>
      <c r="B24">
        <v>242</v>
      </c>
      <c r="C24">
        <v>2</v>
      </c>
      <c r="D24" t="s">
        <v>78</v>
      </c>
      <c r="E24" t="s">
        <v>79</v>
      </c>
      <c r="F24">
        <v>60.021000000000001</v>
      </c>
      <c r="G24" t="s">
        <v>73</v>
      </c>
      <c r="H24">
        <v>1</v>
      </c>
      <c r="I24">
        <v>628946849</v>
      </c>
      <c r="J24" t="s">
        <v>64</v>
      </c>
      <c r="K24" t="s">
        <v>65</v>
      </c>
      <c r="L24" t="s">
        <v>65</v>
      </c>
      <c r="M24" s="15">
        <v>41950</v>
      </c>
      <c r="N24" s="16">
        <v>41950.718587962961</v>
      </c>
      <c r="O24" s="17">
        <v>0.51025462962962964</v>
      </c>
      <c r="P24" t="s">
        <v>66</v>
      </c>
      <c r="Q24">
        <v>22</v>
      </c>
      <c r="R24">
        <v>1</v>
      </c>
      <c r="S24" t="s">
        <v>26</v>
      </c>
      <c r="T24" t="s">
        <v>32</v>
      </c>
      <c r="V24">
        <v>0</v>
      </c>
      <c r="W24" t="s">
        <v>26</v>
      </c>
      <c r="X24">
        <v>0</v>
      </c>
      <c r="Y24">
        <v>17</v>
      </c>
      <c r="Z24">
        <v>125371</v>
      </c>
      <c r="AA24">
        <v>566</v>
      </c>
      <c r="AC24">
        <v>0</v>
      </c>
      <c r="AD24">
        <v>15</v>
      </c>
      <c r="AE24">
        <v>1</v>
      </c>
      <c r="AF24">
        <v>22</v>
      </c>
      <c r="AG24">
        <v>3</v>
      </c>
      <c r="AI24" t="s">
        <v>23</v>
      </c>
      <c r="AJ24" t="s">
        <v>13</v>
      </c>
      <c r="AK24" t="s">
        <v>35</v>
      </c>
    </row>
    <row r="25" spans="1:37">
      <c r="A25" t="s">
        <v>72</v>
      </c>
      <c r="B25">
        <v>242</v>
      </c>
      <c r="C25">
        <v>2</v>
      </c>
      <c r="D25" t="s">
        <v>78</v>
      </c>
      <c r="E25" t="s">
        <v>79</v>
      </c>
      <c r="F25">
        <v>60.021000000000001</v>
      </c>
      <c r="G25" t="s">
        <v>73</v>
      </c>
      <c r="H25">
        <v>1</v>
      </c>
      <c r="I25">
        <v>628946849</v>
      </c>
      <c r="J25" t="s">
        <v>64</v>
      </c>
      <c r="K25" t="s">
        <v>65</v>
      </c>
      <c r="L25" t="s">
        <v>65</v>
      </c>
      <c r="M25" s="15">
        <v>41950</v>
      </c>
      <c r="N25" s="16">
        <v>41950.718587962961</v>
      </c>
      <c r="O25" s="17">
        <v>0.51025462962962964</v>
      </c>
      <c r="P25" t="s">
        <v>66</v>
      </c>
      <c r="Q25">
        <v>23</v>
      </c>
      <c r="R25">
        <v>2</v>
      </c>
      <c r="S25" t="s">
        <v>26</v>
      </c>
      <c r="T25" t="s">
        <v>33</v>
      </c>
      <c r="V25">
        <v>1</v>
      </c>
      <c r="W25" t="s">
        <v>26</v>
      </c>
      <c r="X25">
        <v>-999999</v>
      </c>
      <c r="Y25">
        <v>17</v>
      </c>
      <c r="Z25">
        <v>127520</v>
      </c>
      <c r="AA25">
        <v>0</v>
      </c>
      <c r="AB25" t="s">
        <v>26</v>
      </c>
      <c r="AC25">
        <v>88</v>
      </c>
      <c r="AD25">
        <v>17</v>
      </c>
      <c r="AE25">
        <v>1</v>
      </c>
      <c r="AF25">
        <v>23</v>
      </c>
      <c r="AG25">
        <v>1</v>
      </c>
      <c r="AI25" t="s">
        <v>23</v>
      </c>
      <c r="AJ25" t="s">
        <v>13</v>
      </c>
      <c r="AK25" t="s">
        <v>35</v>
      </c>
    </row>
    <row r="26" spans="1:37">
      <c r="A26" t="s">
        <v>72</v>
      </c>
      <c r="B26">
        <v>242</v>
      </c>
      <c r="C26">
        <v>2</v>
      </c>
      <c r="D26" t="s">
        <v>78</v>
      </c>
      <c r="E26" t="s">
        <v>79</v>
      </c>
      <c r="F26">
        <v>60.021000000000001</v>
      </c>
      <c r="G26" t="s">
        <v>73</v>
      </c>
      <c r="H26">
        <v>1</v>
      </c>
      <c r="I26">
        <v>628946849</v>
      </c>
      <c r="J26" t="s">
        <v>64</v>
      </c>
      <c r="K26" t="s">
        <v>65</v>
      </c>
      <c r="L26" t="s">
        <v>65</v>
      </c>
      <c r="M26" s="15">
        <v>41950</v>
      </c>
      <c r="N26" s="16">
        <v>41950.718587962961</v>
      </c>
      <c r="O26" s="17">
        <v>0.51025462962962964</v>
      </c>
      <c r="P26" t="s">
        <v>66</v>
      </c>
      <c r="Q26">
        <v>24</v>
      </c>
      <c r="R26">
        <v>3</v>
      </c>
      <c r="S26" t="s">
        <v>24</v>
      </c>
      <c r="T26" t="s">
        <v>29</v>
      </c>
      <c r="U26">
        <v>0</v>
      </c>
      <c r="V26">
        <v>0</v>
      </c>
      <c r="W26" t="s">
        <v>24</v>
      </c>
      <c r="X26">
        <v>0</v>
      </c>
      <c r="Y26">
        <v>16</v>
      </c>
      <c r="Z26">
        <v>128436</v>
      </c>
      <c r="AA26">
        <v>567</v>
      </c>
      <c r="AC26">
        <v>0</v>
      </c>
      <c r="AD26">
        <v>4</v>
      </c>
      <c r="AE26">
        <v>1</v>
      </c>
      <c r="AF26">
        <v>24</v>
      </c>
      <c r="AG26">
        <v>2</v>
      </c>
      <c r="AH26" t="s">
        <v>21</v>
      </c>
      <c r="AI26" t="s">
        <v>27</v>
      </c>
      <c r="AJ26" t="s">
        <v>13</v>
      </c>
      <c r="AK26" t="s">
        <v>28</v>
      </c>
    </row>
    <row r="27" spans="1:37">
      <c r="A27" t="s">
        <v>72</v>
      </c>
      <c r="B27">
        <v>242</v>
      </c>
      <c r="C27">
        <v>2</v>
      </c>
      <c r="D27" t="s">
        <v>78</v>
      </c>
      <c r="E27" t="s">
        <v>79</v>
      </c>
      <c r="F27">
        <v>60.021000000000001</v>
      </c>
      <c r="G27" t="s">
        <v>73</v>
      </c>
      <c r="H27">
        <v>1</v>
      </c>
      <c r="I27">
        <v>628946849</v>
      </c>
      <c r="J27" t="s">
        <v>64</v>
      </c>
      <c r="K27" t="s">
        <v>65</v>
      </c>
      <c r="L27" t="s">
        <v>65</v>
      </c>
      <c r="M27" s="15">
        <v>41950</v>
      </c>
      <c r="N27" s="16">
        <v>41950.718587962961</v>
      </c>
      <c r="O27" s="17">
        <v>0.51025462962962964</v>
      </c>
      <c r="P27" t="s">
        <v>66</v>
      </c>
      <c r="Q27">
        <v>25</v>
      </c>
      <c r="R27">
        <v>2</v>
      </c>
      <c r="S27" t="s">
        <v>21</v>
      </c>
      <c r="T27" t="s">
        <v>22</v>
      </c>
      <c r="V27">
        <v>0</v>
      </c>
      <c r="W27" t="s">
        <v>21</v>
      </c>
      <c r="X27">
        <v>0</v>
      </c>
      <c r="Y27">
        <v>16</v>
      </c>
      <c r="Z27">
        <v>130552</v>
      </c>
      <c r="AA27">
        <v>567</v>
      </c>
      <c r="AC27">
        <v>0</v>
      </c>
      <c r="AD27">
        <v>24</v>
      </c>
      <c r="AE27">
        <v>1</v>
      </c>
      <c r="AF27">
        <v>25</v>
      </c>
      <c r="AG27">
        <v>3</v>
      </c>
      <c r="AI27" t="s">
        <v>23</v>
      </c>
      <c r="AJ27" t="s">
        <v>13</v>
      </c>
      <c r="AK27" t="s">
        <v>74</v>
      </c>
    </row>
    <row r="28" spans="1:37">
      <c r="A28" t="s">
        <v>72</v>
      </c>
      <c r="B28">
        <v>242</v>
      </c>
      <c r="C28">
        <v>2</v>
      </c>
      <c r="D28" t="s">
        <v>78</v>
      </c>
      <c r="E28" t="s">
        <v>79</v>
      </c>
      <c r="F28">
        <v>60.021000000000001</v>
      </c>
      <c r="G28" t="s">
        <v>73</v>
      </c>
      <c r="H28">
        <v>1</v>
      </c>
      <c r="I28">
        <v>628946849</v>
      </c>
      <c r="J28" t="s">
        <v>64</v>
      </c>
      <c r="K28" t="s">
        <v>65</v>
      </c>
      <c r="L28" t="s">
        <v>65</v>
      </c>
      <c r="M28" s="15">
        <v>41950</v>
      </c>
      <c r="N28" s="16">
        <v>41950.718587962961</v>
      </c>
      <c r="O28" s="17">
        <v>0.51025462962962964</v>
      </c>
      <c r="P28" t="s">
        <v>66</v>
      </c>
      <c r="Q28">
        <v>26</v>
      </c>
      <c r="R28">
        <v>2</v>
      </c>
      <c r="S28" t="s">
        <v>21</v>
      </c>
      <c r="T28" t="s">
        <v>22</v>
      </c>
      <c r="V28">
        <v>1</v>
      </c>
      <c r="W28" t="s">
        <v>21</v>
      </c>
      <c r="X28">
        <v>-999999</v>
      </c>
      <c r="Y28">
        <v>17</v>
      </c>
      <c r="Z28">
        <v>132668</v>
      </c>
      <c r="AA28">
        <v>0</v>
      </c>
      <c r="AB28" t="s">
        <v>21</v>
      </c>
      <c r="AC28">
        <v>516</v>
      </c>
      <c r="AD28">
        <v>24</v>
      </c>
      <c r="AE28">
        <v>1</v>
      </c>
      <c r="AF28">
        <v>26</v>
      </c>
      <c r="AG28">
        <v>2</v>
      </c>
      <c r="AI28" t="s">
        <v>23</v>
      </c>
      <c r="AJ28" t="s">
        <v>13</v>
      </c>
      <c r="AK28" t="s">
        <v>74</v>
      </c>
    </row>
    <row r="29" spans="1:37">
      <c r="A29" t="s">
        <v>72</v>
      </c>
      <c r="B29">
        <v>242</v>
      </c>
      <c r="C29">
        <v>2</v>
      </c>
      <c r="D29" t="s">
        <v>78</v>
      </c>
      <c r="E29" t="s">
        <v>79</v>
      </c>
      <c r="F29">
        <v>60.021000000000001</v>
      </c>
      <c r="G29" t="s">
        <v>73</v>
      </c>
      <c r="H29">
        <v>1</v>
      </c>
      <c r="I29">
        <v>628946849</v>
      </c>
      <c r="J29" t="s">
        <v>64</v>
      </c>
      <c r="K29" t="s">
        <v>65</v>
      </c>
      <c r="L29" t="s">
        <v>65</v>
      </c>
      <c r="M29" s="15">
        <v>41950</v>
      </c>
      <c r="N29" s="16">
        <v>41950.718587962961</v>
      </c>
      <c r="O29" s="17">
        <v>0.51025462962962964</v>
      </c>
      <c r="P29" t="s">
        <v>66</v>
      </c>
      <c r="Q29">
        <v>27</v>
      </c>
      <c r="R29">
        <v>3</v>
      </c>
      <c r="S29" t="s">
        <v>24</v>
      </c>
      <c r="T29" t="s">
        <v>29</v>
      </c>
      <c r="U29">
        <v>0</v>
      </c>
      <c r="V29">
        <v>0</v>
      </c>
      <c r="W29" t="s">
        <v>24</v>
      </c>
      <c r="X29">
        <v>0</v>
      </c>
      <c r="Y29">
        <v>17</v>
      </c>
      <c r="Z29">
        <v>134001</v>
      </c>
      <c r="AA29">
        <v>566</v>
      </c>
      <c r="AC29">
        <v>0</v>
      </c>
      <c r="AD29">
        <v>4</v>
      </c>
      <c r="AE29">
        <v>1</v>
      </c>
      <c r="AF29">
        <v>27</v>
      </c>
      <c r="AG29">
        <v>2</v>
      </c>
      <c r="AH29" t="s">
        <v>21</v>
      </c>
      <c r="AI29" t="s">
        <v>27</v>
      </c>
      <c r="AJ29" t="s">
        <v>13</v>
      </c>
      <c r="AK29" t="s">
        <v>28</v>
      </c>
    </row>
    <row r="30" spans="1:37">
      <c r="A30" t="s">
        <v>72</v>
      </c>
      <c r="B30">
        <v>242</v>
      </c>
      <c r="C30">
        <v>2</v>
      </c>
      <c r="D30" t="s">
        <v>78</v>
      </c>
      <c r="E30" t="s">
        <v>79</v>
      </c>
      <c r="F30">
        <v>60.021000000000001</v>
      </c>
      <c r="G30" t="s">
        <v>73</v>
      </c>
      <c r="H30">
        <v>1</v>
      </c>
      <c r="I30">
        <v>628946849</v>
      </c>
      <c r="J30" t="s">
        <v>64</v>
      </c>
      <c r="K30" t="s">
        <v>65</v>
      </c>
      <c r="L30" t="s">
        <v>65</v>
      </c>
      <c r="M30" s="15">
        <v>41950</v>
      </c>
      <c r="N30" s="16">
        <v>41950.718587962961</v>
      </c>
      <c r="O30" s="17">
        <v>0.51025462962962964</v>
      </c>
      <c r="P30" t="s">
        <v>66</v>
      </c>
      <c r="Q30">
        <v>28</v>
      </c>
      <c r="R30">
        <v>3</v>
      </c>
      <c r="S30" t="s">
        <v>24</v>
      </c>
      <c r="T30" t="s">
        <v>32</v>
      </c>
      <c r="V30">
        <v>1</v>
      </c>
      <c r="W30" t="s">
        <v>24</v>
      </c>
      <c r="X30">
        <v>-999999</v>
      </c>
      <c r="Y30">
        <v>17</v>
      </c>
      <c r="Z30">
        <v>136134</v>
      </c>
      <c r="AA30">
        <v>0</v>
      </c>
      <c r="AB30" t="s">
        <v>24</v>
      </c>
      <c r="AC30">
        <v>434</v>
      </c>
      <c r="AD30">
        <v>3</v>
      </c>
      <c r="AE30">
        <v>1</v>
      </c>
      <c r="AF30">
        <v>28</v>
      </c>
      <c r="AG30">
        <v>3</v>
      </c>
      <c r="AH30" t="s">
        <v>26</v>
      </c>
      <c r="AI30" t="s">
        <v>27</v>
      </c>
      <c r="AJ30" t="s">
        <v>13</v>
      </c>
      <c r="AK30" t="s">
        <v>28</v>
      </c>
    </row>
    <row r="31" spans="1:37">
      <c r="A31" t="s">
        <v>72</v>
      </c>
      <c r="B31">
        <v>242</v>
      </c>
      <c r="C31">
        <v>2</v>
      </c>
      <c r="D31" t="s">
        <v>78</v>
      </c>
      <c r="E31" t="s">
        <v>79</v>
      </c>
      <c r="F31">
        <v>60.021000000000001</v>
      </c>
      <c r="G31" t="s">
        <v>73</v>
      </c>
      <c r="H31">
        <v>1</v>
      </c>
      <c r="I31">
        <v>628946849</v>
      </c>
      <c r="J31" t="s">
        <v>64</v>
      </c>
      <c r="K31" t="s">
        <v>65</v>
      </c>
      <c r="L31" t="s">
        <v>65</v>
      </c>
      <c r="M31" s="15">
        <v>41950</v>
      </c>
      <c r="N31" s="16">
        <v>41950.718587962961</v>
      </c>
      <c r="O31" s="17">
        <v>0.51025462962962964</v>
      </c>
      <c r="P31" t="s">
        <v>66</v>
      </c>
      <c r="Q31">
        <v>29</v>
      </c>
      <c r="R31">
        <v>1</v>
      </c>
      <c r="S31" t="s">
        <v>24</v>
      </c>
      <c r="T31" t="s">
        <v>30</v>
      </c>
      <c r="V31">
        <v>1</v>
      </c>
      <c r="W31" t="s">
        <v>24</v>
      </c>
      <c r="X31">
        <v>-999999</v>
      </c>
      <c r="Y31">
        <v>16</v>
      </c>
      <c r="Z31">
        <v>137383</v>
      </c>
      <c r="AA31">
        <v>0</v>
      </c>
      <c r="AB31" t="s">
        <v>24</v>
      </c>
      <c r="AC31">
        <v>441</v>
      </c>
      <c r="AD31">
        <v>1</v>
      </c>
      <c r="AE31">
        <v>1</v>
      </c>
      <c r="AF31">
        <v>29</v>
      </c>
      <c r="AG31">
        <v>3</v>
      </c>
      <c r="AI31" t="s">
        <v>27</v>
      </c>
      <c r="AJ31" t="s">
        <v>13</v>
      </c>
      <c r="AK31" t="s">
        <v>28</v>
      </c>
    </row>
    <row r="32" spans="1:37">
      <c r="A32" t="s">
        <v>72</v>
      </c>
      <c r="B32">
        <v>242</v>
      </c>
      <c r="C32">
        <v>2</v>
      </c>
      <c r="D32" t="s">
        <v>78</v>
      </c>
      <c r="E32" t="s">
        <v>79</v>
      </c>
      <c r="F32">
        <v>60.021000000000001</v>
      </c>
      <c r="G32" t="s">
        <v>73</v>
      </c>
      <c r="H32">
        <v>1</v>
      </c>
      <c r="I32">
        <v>628946849</v>
      </c>
      <c r="J32" t="s">
        <v>64</v>
      </c>
      <c r="K32" t="s">
        <v>65</v>
      </c>
      <c r="L32" t="s">
        <v>65</v>
      </c>
      <c r="M32" s="15">
        <v>41950</v>
      </c>
      <c r="N32" s="16">
        <v>41950.718587962961</v>
      </c>
      <c r="O32" s="17">
        <v>0.51025462962962964</v>
      </c>
      <c r="P32" t="s">
        <v>66</v>
      </c>
      <c r="Q32">
        <v>30</v>
      </c>
      <c r="R32">
        <v>2</v>
      </c>
      <c r="S32" t="s">
        <v>24</v>
      </c>
      <c r="T32" t="s">
        <v>33</v>
      </c>
      <c r="V32">
        <v>1</v>
      </c>
      <c r="W32" t="s">
        <v>24</v>
      </c>
      <c r="X32">
        <v>-999999</v>
      </c>
      <c r="Y32">
        <v>16</v>
      </c>
      <c r="Z32">
        <v>138649</v>
      </c>
      <c r="AA32">
        <v>0</v>
      </c>
      <c r="AB32" t="s">
        <v>24</v>
      </c>
      <c r="AC32">
        <v>447</v>
      </c>
      <c r="AD32">
        <v>5</v>
      </c>
      <c r="AE32">
        <v>1</v>
      </c>
      <c r="AF32">
        <v>30</v>
      </c>
      <c r="AG32">
        <v>1</v>
      </c>
      <c r="AI32" t="s">
        <v>27</v>
      </c>
      <c r="AJ32" t="s">
        <v>13</v>
      </c>
      <c r="AK32" t="s">
        <v>28</v>
      </c>
    </row>
    <row r="33" spans="1:37">
      <c r="A33" t="s">
        <v>72</v>
      </c>
      <c r="B33">
        <v>242</v>
      </c>
      <c r="C33">
        <v>2</v>
      </c>
      <c r="D33" t="s">
        <v>78</v>
      </c>
      <c r="E33" t="s">
        <v>79</v>
      </c>
      <c r="F33">
        <v>60.021000000000001</v>
      </c>
      <c r="G33" t="s">
        <v>73</v>
      </c>
      <c r="H33">
        <v>1</v>
      </c>
      <c r="I33">
        <v>628946849</v>
      </c>
      <c r="J33" t="s">
        <v>64</v>
      </c>
      <c r="K33" t="s">
        <v>65</v>
      </c>
      <c r="L33" t="s">
        <v>65</v>
      </c>
      <c r="M33" s="15">
        <v>41950</v>
      </c>
      <c r="N33" s="16">
        <v>41950.718587962961</v>
      </c>
      <c r="O33" s="17">
        <v>0.51025462962962964</v>
      </c>
      <c r="P33" t="s">
        <v>66</v>
      </c>
      <c r="Q33">
        <v>31</v>
      </c>
      <c r="R33">
        <v>2</v>
      </c>
      <c r="S33" t="s">
        <v>26</v>
      </c>
      <c r="T33" t="s">
        <v>33</v>
      </c>
      <c r="V33">
        <v>0</v>
      </c>
      <c r="W33" t="s">
        <v>26</v>
      </c>
      <c r="X33">
        <v>-999999</v>
      </c>
      <c r="Y33">
        <v>17</v>
      </c>
      <c r="Z33">
        <v>139916</v>
      </c>
      <c r="AA33">
        <v>0</v>
      </c>
      <c r="AB33" t="s">
        <v>24</v>
      </c>
      <c r="AC33">
        <v>380</v>
      </c>
      <c r="AD33">
        <v>17</v>
      </c>
      <c r="AE33">
        <v>1</v>
      </c>
      <c r="AF33">
        <v>31</v>
      </c>
      <c r="AG33">
        <v>2</v>
      </c>
      <c r="AI33" t="s">
        <v>23</v>
      </c>
      <c r="AJ33" t="s">
        <v>13</v>
      </c>
      <c r="AK33" t="s">
        <v>35</v>
      </c>
    </row>
    <row r="34" spans="1:37">
      <c r="A34" t="s">
        <v>72</v>
      </c>
      <c r="B34">
        <v>242</v>
      </c>
      <c r="C34">
        <v>2</v>
      </c>
      <c r="D34" t="s">
        <v>78</v>
      </c>
      <c r="E34" t="s">
        <v>79</v>
      </c>
      <c r="F34">
        <v>60.021000000000001</v>
      </c>
      <c r="G34" t="s">
        <v>73</v>
      </c>
      <c r="H34">
        <v>1</v>
      </c>
      <c r="I34">
        <v>628946849</v>
      </c>
      <c r="J34" t="s">
        <v>64</v>
      </c>
      <c r="K34" t="s">
        <v>65</v>
      </c>
      <c r="L34" t="s">
        <v>65</v>
      </c>
      <c r="M34" s="15">
        <v>41950</v>
      </c>
      <c r="N34" s="16">
        <v>41950.718587962961</v>
      </c>
      <c r="O34" s="17">
        <v>0.51025462962962964</v>
      </c>
      <c r="P34" t="s">
        <v>66</v>
      </c>
      <c r="Q34">
        <v>32</v>
      </c>
      <c r="R34">
        <v>2</v>
      </c>
      <c r="S34" t="s">
        <v>21</v>
      </c>
      <c r="T34" t="s">
        <v>33</v>
      </c>
      <c r="V34">
        <v>0</v>
      </c>
      <c r="W34" t="s">
        <v>21</v>
      </c>
      <c r="X34">
        <v>0</v>
      </c>
      <c r="Y34">
        <v>16</v>
      </c>
      <c r="Z34">
        <v>141115</v>
      </c>
      <c r="AA34">
        <v>567</v>
      </c>
      <c r="AC34">
        <v>0</v>
      </c>
      <c r="AD34">
        <v>23</v>
      </c>
      <c r="AE34">
        <v>1</v>
      </c>
      <c r="AF34">
        <v>32</v>
      </c>
      <c r="AG34">
        <v>2</v>
      </c>
      <c r="AI34" t="s">
        <v>23</v>
      </c>
      <c r="AJ34" t="s">
        <v>13</v>
      </c>
      <c r="AK34" t="s">
        <v>74</v>
      </c>
    </row>
    <row r="35" spans="1:37">
      <c r="A35" t="s">
        <v>72</v>
      </c>
      <c r="B35">
        <v>242</v>
      </c>
      <c r="C35">
        <v>2</v>
      </c>
      <c r="D35" t="s">
        <v>78</v>
      </c>
      <c r="E35" t="s">
        <v>79</v>
      </c>
      <c r="F35">
        <v>60.021000000000001</v>
      </c>
      <c r="G35" t="s">
        <v>73</v>
      </c>
      <c r="H35">
        <v>1</v>
      </c>
      <c r="I35">
        <v>628946849</v>
      </c>
      <c r="J35" t="s">
        <v>64</v>
      </c>
      <c r="K35" t="s">
        <v>65</v>
      </c>
      <c r="L35" t="s">
        <v>65</v>
      </c>
      <c r="M35" s="15">
        <v>41950</v>
      </c>
      <c r="N35" s="16">
        <v>41950.718587962961</v>
      </c>
      <c r="O35" s="17">
        <v>0.51025462962962964</v>
      </c>
      <c r="P35" t="s">
        <v>66</v>
      </c>
      <c r="Q35">
        <v>33</v>
      </c>
      <c r="R35">
        <v>2</v>
      </c>
      <c r="S35" t="s">
        <v>31</v>
      </c>
      <c r="T35" t="s">
        <v>33</v>
      </c>
      <c r="V35">
        <v>0</v>
      </c>
      <c r="W35" t="s">
        <v>31</v>
      </c>
      <c r="X35">
        <v>0</v>
      </c>
      <c r="Y35">
        <v>16</v>
      </c>
      <c r="Z35">
        <v>143231</v>
      </c>
      <c r="AA35">
        <v>567</v>
      </c>
      <c r="AC35">
        <v>0</v>
      </c>
      <c r="AD35">
        <v>11</v>
      </c>
      <c r="AE35">
        <v>1</v>
      </c>
      <c r="AF35">
        <v>33</v>
      </c>
      <c r="AG35">
        <v>2</v>
      </c>
      <c r="AI35" t="s">
        <v>23</v>
      </c>
      <c r="AJ35" t="s">
        <v>13</v>
      </c>
      <c r="AK35" t="s">
        <v>34</v>
      </c>
    </row>
    <row r="36" spans="1:37">
      <c r="A36" t="s">
        <v>72</v>
      </c>
      <c r="B36">
        <v>242</v>
      </c>
      <c r="C36">
        <v>2</v>
      </c>
      <c r="D36" t="s">
        <v>78</v>
      </c>
      <c r="E36" t="s">
        <v>79</v>
      </c>
      <c r="F36">
        <v>60.021000000000001</v>
      </c>
      <c r="G36" t="s">
        <v>73</v>
      </c>
      <c r="H36">
        <v>1</v>
      </c>
      <c r="I36">
        <v>628946849</v>
      </c>
      <c r="J36" t="s">
        <v>64</v>
      </c>
      <c r="K36" t="s">
        <v>65</v>
      </c>
      <c r="L36" t="s">
        <v>65</v>
      </c>
      <c r="M36" s="15">
        <v>41950</v>
      </c>
      <c r="N36" s="16">
        <v>41950.718587962961</v>
      </c>
      <c r="O36" s="17">
        <v>0.51025462962962964</v>
      </c>
      <c r="P36" t="s">
        <v>66</v>
      </c>
      <c r="Q36">
        <v>34</v>
      </c>
      <c r="R36">
        <v>3</v>
      </c>
      <c r="S36" t="s">
        <v>31</v>
      </c>
      <c r="T36" t="s">
        <v>32</v>
      </c>
      <c r="U36">
        <v>0</v>
      </c>
      <c r="V36">
        <v>0</v>
      </c>
      <c r="W36" t="s">
        <v>31</v>
      </c>
      <c r="X36">
        <v>-999999</v>
      </c>
      <c r="Y36">
        <v>17</v>
      </c>
      <c r="Z36">
        <v>145347</v>
      </c>
      <c r="AA36">
        <v>0</v>
      </c>
      <c r="AB36" t="s">
        <v>21</v>
      </c>
      <c r="AC36">
        <v>429</v>
      </c>
      <c r="AD36">
        <v>9</v>
      </c>
      <c r="AE36">
        <v>1</v>
      </c>
      <c r="AF36">
        <v>34</v>
      </c>
      <c r="AG36">
        <v>2</v>
      </c>
      <c r="AH36" t="s">
        <v>26</v>
      </c>
      <c r="AI36" t="s">
        <v>23</v>
      </c>
      <c r="AJ36" t="s">
        <v>13</v>
      </c>
      <c r="AK36" t="s">
        <v>34</v>
      </c>
    </row>
    <row r="37" spans="1:37">
      <c r="A37" t="s">
        <v>72</v>
      </c>
      <c r="B37">
        <v>242</v>
      </c>
      <c r="C37">
        <v>2</v>
      </c>
      <c r="D37" t="s">
        <v>78</v>
      </c>
      <c r="E37" t="s">
        <v>79</v>
      </c>
      <c r="F37">
        <v>60.021000000000001</v>
      </c>
      <c r="G37" t="s">
        <v>73</v>
      </c>
      <c r="H37">
        <v>1</v>
      </c>
      <c r="I37">
        <v>628946849</v>
      </c>
      <c r="J37" t="s">
        <v>64</v>
      </c>
      <c r="K37" t="s">
        <v>65</v>
      </c>
      <c r="L37" t="s">
        <v>65</v>
      </c>
      <c r="M37" s="15">
        <v>41950</v>
      </c>
      <c r="N37" s="16">
        <v>41950.718587962961</v>
      </c>
      <c r="O37" s="17">
        <v>0.51025462962962964</v>
      </c>
      <c r="P37" t="s">
        <v>66</v>
      </c>
      <c r="Q37">
        <v>35</v>
      </c>
      <c r="R37">
        <v>1</v>
      </c>
      <c r="S37" t="s">
        <v>21</v>
      </c>
      <c r="T37" t="s">
        <v>29</v>
      </c>
      <c r="V37">
        <v>0</v>
      </c>
      <c r="W37" t="s">
        <v>21</v>
      </c>
      <c r="X37">
        <v>-999999</v>
      </c>
      <c r="Y37">
        <v>17</v>
      </c>
      <c r="Z37">
        <v>146597</v>
      </c>
      <c r="AA37">
        <v>0</v>
      </c>
      <c r="AB37" t="s">
        <v>31</v>
      </c>
      <c r="AC37">
        <v>403</v>
      </c>
      <c r="AD37">
        <v>22</v>
      </c>
      <c r="AE37">
        <v>1</v>
      </c>
      <c r="AF37">
        <v>35</v>
      </c>
      <c r="AG37">
        <v>3</v>
      </c>
      <c r="AI37" t="s">
        <v>23</v>
      </c>
      <c r="AJ37" t="s">
        <v>13</v>
      </c>
      <c r="AK37" t="s">
        <v>74</v>
      </c>
    </row>
    <row r="38" spans="1:37">
      <c r="A38" t="s">
        <v>72</v>
      </c>
      <c r="B38">
        <v>242</v>
      </c>
      <c r="C38">
        <v>2</v>
      </c>
      <c r="D38" t="s">
        <v>78</v>
      </c>
      <c r="E38" t="s">
        <v>79</v>
      </c>
      <c r="F38">
        <v>60.021000000000001</v>
      </c>
      <c r="G38" t="s">
        <v>73</v>
      </c>
      <c r="H38">
        <v>1</v>
      </c>
      <c r="I38">
        <v>628946849</v>
      </c>
      <c r="J38" t="s">
        <v>64</v>
      </c>
      <c r="K38" t="s">
        <v>65</v>
      </c>
      <c r="L38" t="s">
        <v>65</v>
      </c>
      <c r="M38" s="15">
        <v>41950</v>
      </c>
      <c r="N38" s="16">
        <v>41950.718587962961</v>
      </c>
      <c r="O38" s="17">
        <v>0.51025462962962964</v>
      </c>
      <c r="P38" t="s">
        <v>66</v>
      </c>
      <c r="Q38">
        <v>36</v>
      </c>
      <c r="R38">
        <v>1</v>
      </c>
      <c r="S38" t="s">
        <v>21</v>
      </c>
      <c r="T38" t="s">
        <v>29</v>
      </c>
      <c r="V38">
        <v>0</v>
      </c>
      <c r="W38" t="s">
        <v>21</v>
      </c>
      <c r="X38">
        <v>0</v>
      </c>
      <c r="Y38">
        <v>17</v>
      </c>
      <c r="Z38">
        <v>147813</v>
      </c>
      <c r="AA38">
        <v>566</v>
      </c>
      <c r="AC38">
        <v>0</v>
      </c>
      <c r="AD38">
        <v>22</v>
      </c>
      <c r="AE38">
        <v>1</v>
      </c>
      <c r="AF38">
        <v>36</v>
      </c>
      <c r="AG38">
        <v>1</v>
      </c>
      <c r="AI38" t="s">
        <v>23</v>
      </c>
      <c r="AJ38" t="s">
        <v>13</v>
      </c>
      <c r="AK38" t="s">
        <v>74</v>
      </c>
    </row>
    <row r="39" spans="1:37">
      <c r="A39" t="s">
        <v>72</v>
      </c>
      <c r="B39">
        <v>242</v>
      </c>
      <c r="C39">
        <v>2</v>
      </c>
      <c r="D39" t="s">
        <v>78</v>
      </c>
      <c r="E39" t="s">
        <v>79</v>
      </c>
      <c r="F39">
        <v>60.021000000000001</v>
      </c>
      <c r="G39" t="s">
        <v>73</v>
      </c>
      <c r="H39">
        <v>1</v>
      </c>
      <c r="I39">
        <v>628946849</v>
      </c>
      <c r="J39" t="s">
        <v>64</v>
      </c>
      <c r="K39" t="s">
        <v>65</v>
      </c>
      <c r="L39" t="s">
        <v>65</v>
      </c>
      <c r="M39" s="15">
        <v>41950</v>
      </c>
      <c r="N39" s="16">
        <v>41950.718587962961</v>
      </c>
      <c r="O39" s="17">
        <v>0.51025462962962964</v>
      </c>
      <c r="P39" t="s">
        <v>66</v>
      </c>
      <c r="Q39">
        <v>37</v>
      </c>
      <c r="R39">
        <v>2</v>
      </c>
      <c r="S39" t="s">
        <v>31</v>
      </c>
      <c r="T39" t="s">
        <v>22</v>
      </c>
      <c r="V39">
        <v>0</v>
      </c>
      <c r="W39" t="s">
        <v>31</v>
      </c>
      <c r="X39">
        <v>0</v>
      </c>
      <c r="Y39">
        <v>17</v>
      </c>
      <c r="Z39">
        <v>149929</v>
      </c>
      <c r="AA39">
        <v>566</v>
      </c>
      <c r="AC39">
        <v>0</v>
      </c>
      <c r="AD39">
        <v>12</v>
      </c>
      <c r="AE39">
        <v>1</v>
      </c>
      <c r="AF39">
        <v>37</v>
      </c>
      <c r="AG39">
        <v>1</v>
      </c>
      <c r="AI39" t="s">
        <v>23</v>
      </c>
      <c r="AJ39" t="s">
        <v>13</v>
      </c>
      <c r="AK39" t="s">
        <v>34</v>
      </c>
    </row>
    <row r="40" spans="1:37">
      <c r="A40" t="s">
        <v>72</v>
      </c>
      <c r="B40">
        <v>242</v>
      </c>
      <c r="C40">
        <v>2</v>
      </c>
      <c r="D40" t="s">
        <v>78</v>
      </c>
      <c r="E40" t="s">
        <v>79</v>
      </c>
      <c r="F40">
        <v>60.021000000000001</v>
      </c>
      <c r="G40" t="s">
        <v>73</v>
      </c>
      <c r="H40">
        <v>1</v>
      </c>
      <c r="I40">
        <v>628946849</v>
      </c>
      <c r="J40" t="s">
        <v>64</v>
      </c>
      <c r="K40" t="s">
        <v>65</v>
      </c>
      <c r="L40" t="s">
        <v>65</v>
      </c>
      <c r="M40" s="15">
        <v>41950</v>
      </c>
      <c r="N40" s="16">
        <v>41950.718587962961</v>
      </c>
      <c r="O40" s="17">
        <v>0.51025462962962964</v>
      </c>
      <c r="P40" t="s">
        <v>66</v>
      </c>
      <c r="Q40">
        <v>38</v>
      </c>
      <c r="R40">
        <v>3</v>
      </c>
      <c r="S40" t="s">
        <v>21</v>
      </c>
      <c r="T40" t="s">
        <v>25</v>
      </c>
      <c r="V40">
        <v>1</v>
      </c>
      <c r="W40" t="s">
        <v>21</v>
      </c>
      <c r="X40">
        <v>-999999</v>
      </c>
      <c r="Y40">
        <v>17</v>
      </c>
      <c r="Z40">
        <v>152045</v>
      </c>
      <c r="AA40">
        <v>0</v>
      </c>
      <c r="AB40" t="s">
        <v>21</v>
      </c>
      <c r="AC40">
        <v>395</v>
      </c>
      <c r="AD40">
        <v>20</v>
      </c>
      <c r="AE40">
        <v>1</v>
      </c>
      <c r="AF40">
        <v>38</v>
      </c>
      <c r="AG40">
        <v>2</v>
      </c>
      <c r="AH40" t="s">
        <v>31</v>
      </c>
      <c r="AI40" t="s">
        <v>23</v>
      </c>
      <c r="AJ40" t="s">
        <v>13</v>
      </c>
      <c r="AK40" t="s">
        <v>74</v>
      </c>
    </row>
    <row r="41" spans="1:37">
      <c r="A41" t="s">
        <v>72</v>
      </c>
      <c r="B41">
        <v>242</v>
      </c>
      <c r="C41">
        <v>2</v>
      </c>
      <c r="D41" t="s">
        <v>78</v>
      </c>
      <c r="E41" t="s">
        <v>79</v>
      </c>
      <c r="F41">
        <v>60.021000000000001</v>
      </c>
      <c r="G41" t="s">
        <v>73</v>
      </c>
      <c r="H41">
        <v>1</v>
      </c>
      <c r="I41">
        <v>628946849</v>
      </c>
      <c r="J41" t="s">
        <v>64</v>
      </c>
      <c r="K41" t="s">
        <v>65</v>
      </c>
      <c r="L41" t="s">
        <v>65</v>
      </c>
      <c r="M41" s="15">
        <v>41950</v>
      </c>
      <c r="N41" s="16">
        <v>41950.718587962961</v>
      </c>
      <c r="O41" s="17">
        <v>0.51025462962962964</v>
      </c>
      <c r="P41" t="s">
        <v>66</v>
      </c>
      <c r="Q41">
        <v>39</v>
      </c>
      <c r="R41">
        <v>1</v>
      </c>
      <c r="S41" t="s">
        <v>26</v>
      </c>
      <c r="T41" t="s">
        <v>32</v>
      </c>
      <c r="V41">
        <v>0</v>
      </c>
      <c r="W41" t="s">
        <v>26</v>
      </c>
      <c r="X41">
        <v>0</v>
      </c>
      <c r="Y41">
        <v>17</v>
      </c>
      <c r="Z41">
        <v>153261</v>
      </c>
      <c r="AA41">
        <v>567</v>
      </c>
      <c r="AC41">
        <v>0</v>
      </c>
      <c r="AD41">
        <v>15</v>
      </c>
      <c r="AE41">
        <v>1</v>
      </c>
      <c r="AF41">
        <v>39</v>
      </c>
      <c r="AG41">
        <v>3</v>
      </c>
      <c r="AI41" t="s">
        <v>23</v>
      </c>
      <c r="AJ41" t="s">
        <v>13</v>
      </c>
      <c r="AK41" t="s">
        <v>35</v>
      </c>
    </row>
    <row r="42" spans="1:37">
      <c r="A42" t="s">
        <v>72</v>
      </c>
      <c r="B42">
        <v>242</v>
      </c>
      <c r="C42">
        <v>2</v>
      </c>
      <c r="D42" t="s">
        <v>78</v>
      </c>
      <c r="E42" t="s">
        <v>79</v>
      </c>
      <c r="F42">
        <v>60.021000000000001</v>
      </c>
      <c r="G42" t="s">
        <v>73</v>
      </c>
      <c r="H42">
        <v>1</v>
      </c>
      <c r="I42">
        <v>628946849</v>
      </c>
      <c r="J42" t="s">
        <v>64</v>
      </c>
      <c r="K42" t="s">
        <v>65</v>
      </c>
      <c r="L42" t="s">
        <v>65</v>
      </c>
      <c r="M42" s="15">
        <v>41950</v>
      </c>
      <c r="N42" s="16">
        <v>41950.718587962961</v>
      </c>
      <c r="O42" s="17">
        <v>0.51025462962962964</v>
      </c>
      <c r="P42" t="s">
        <v>66</v>
      </c>
      <c r="Q42">
        <v>40</v>
      </c>
      <c r="R42">
        <v>1</v>
      </c>
      <c r="S42" t="s">
        <v>21</v>
      </c>
      <c r="T42" t="s">
        <v>29</v>
      </c>
      <c r="V42">
        <v>0</v>
      </c>
      <c r="W42" t="s">
        <v>21</v>
      </c>
      <c r="X42">
        <v>-999999</v>
      </c>
      <c r="Y42">
        <v>17</v>
      </c>
      <c r="Z42">
        <v>155377</v>
      </c>
      <c r="AA42">
        <v>0</v>
      </c>
      <c r="AB42" t="s">
        <v>26</v>
      </c>
      <c r="AC42">
        <v>471</v>
      </c>
      <c r="AD42">
        <v>22</v>
      </c>
      <c r="AE42">
        <v>1</v>
      </c>
      <c r="AF42">
        <v>40</v>
      </c>
      <c r="AG42">
        <v>1</v>
      </c>
      <c r="AI42" t="s">
        <v>23</v>
      </c>
      <c r="AJ42" t="s">
        <v>13</v>
      </c>
      <c r="AK42" t="s">
        <v>74</v>
      </c>
    </row>
    <row r="43" spans="1:37">
      <c r="A43" t="s">
        <v>72</v>
      </c>
      <c r="B43">
        <v>242</v>
      </c>
      <c r="C43">
        <v>2</v>
      </c>
      <c r="D43" t="s">
        <v>78</v>
      </c>
      <c r="E43" t="s">
        <v>79</v>
      </c>
      <c r="F43">
        <v>60.021000000000001</v>
      </c>
      <c r="G43" t="s">
        <v>73</v>
      </c>
      <c r="H43">
        <v>1</v>
      </c>
      <c r="I43">
        <v>628946849</v>
      </c>
      <c r="J43" t="s">
        <v>64</v>
      </c>
      <c r="K43" t="s">
        <v>65</v>
      </c>
      <c r="L43" t="s">
        <v>65</v>
      </c>
      <c r="M43" s="15">
        <v>41950</v>
      </c>
      <c r="N43" s="16">
        <v>41950.718587962961</v>
      </c>
      <c r="O43" s="17">
        <v>0.51025462962962964</v>
      </c>
      <c r="P43" t="s">
        <v>66</v>
      </c>
      <c r="Q43">
        <v>41</v>
      </c>
      <c r="R43">
        <v>3</v>
      </c>
      <c r="S43" t="s">
        <v>31</v>
      </c>
      <c r="T43" t="s">
        <v>29</v>
      </c>
      <c r="U43">
        <v>0</v>
      </c>
      <c r="V43">
        <v>0</v>
      </c>
      <c r="W43" t="s">
        <v>31</v>
      </c>
      <c r="X43">
        <v>0</v>
      </c>
      <c r="Y43">
        <v>17</v>
      </c>
      <c r="Z43">
        <v>156677</v>
      </c>
      <c r="AA43">
        <v>566</v>
      </c>
      <c r="AC43">
        <v>0</v>
      </c>
      <c r="AD43">
        <v>10</v>
      </c>
      <c r="AE43">
        <v>1</v>
      </c>
      <c r="AF43">
        <v>41</v>
      </c>
      <c r="AG43">
        <v>1</v>
      </c>
      <c r="AH43" t="s">
        <v>21</v>
      </c>
      <c r="AI43" t="s">
        <v>23</v>
      </c>
      <c r="AJ43" t="s">
        <v>13</v>
      </c>
      <c r="AK43" t="s">
        <v>34</v>
      </c>
    </row>
    <row r="44" spans="1:37">
      <c r="A44" t="s">
        <v>72</v>
      </c>
      <c r="B44">
        <v>242</v>
      </c>
      <c r="C44">
        <v>2</v>
      </c>
      <c r="D44" t="s">
        <v>78</v>
      </c>
      <c r="E44" t="s">
        <v>79</v>
      </c>
      <c r="F44">
        <v>60.021000000000001</v>
      </c>
      <c r="G44" t="s">
        <v>73</v>
      </c>
      <c r="H44">
        <v>1</v>
      </c>
      <c r="I44">
        <v>628946849</v>
      </c>
      <c r="J44" t="s">
        <v>64</v>
      </c>
      <c r="K44" t="s">
        <v>65</v>
      </c>
      <c r="L44" t="s">
        <v>65</v>
      </c>
      <c r="M44" s="15">
        <v>41950</v>
      </c>
      <c r="N44" s="16">
        <v>41950.718587962961</v>
      </c>
      <c r="O44" s="17">
        <v>0.51025462962962964</v>
      </c>
      <c r="P44" t="s">
        <v>66</v>
      </c>
      <c r="Q44">
        <v>42</v>
      </c>
      <c r="R44">
        <v>1</v>
      </c>
      <c r="S44" t="s">
        <v>31</v>
      </c>
      <c r="T44" t="s">
        <v>25</v>
      </c>
      <c r="V44">
        <v>1</v>
      </c>
      <c r="W44" t="s">
        <v>31</v>
      </c>
      <c r="X44">
        <v>-999999</v>
      </c>
      <c r="Y44">
        <v>17</v>
      </c>
      <c r="Z44">
        <v>158793</v>
      </c>
      <c r="AA44">
        <v>0</v>
      </c>
      <c r="AB44" t="s">
        <v>31</v>
      </c>
      <c r="AC44">
        <v>407</v>
      </c>
      <c r="AD44">
        <v>8</v>
      </c>
      <c r="AE44">
        <v>1</v>
      </c>
      <c r="AF44">
        <v>42</v>
      </c>
      <c r="AG44">
        <v>3</v>
      </c>
      <c r="AI44" t="s">
        <v>27</v>
      </c>
      <c r="AJ44" t="s">
        <v>13</v>
      </c>
      <c r="AK44" t="s">
        <v>34</v>
      </c>
    </row>
    <row r="45" spans="1:37">
      <c r="A45" t="s">
        <v>72</v>
      </c>
      <c r="B45">
        <v>242</v>
      </c>
      <c r="C45">
        <v>2</v>
      </c>
      <c r="D45" t="s">
        <v>78</v>
      </c>
      <c r="E45" t="s">
        <v>79</v>
      </c>
      <c r="F45">
        <v>60.021000000000001</v>
      </c>
      <c r="G45" t="s">
        <v>73</v>
      </c>
      <c r="H45">
        <v>1</v>
      </c>
      <c r="I45">
        <v>628946849</v>
      </c>
      <c r="J45" t="s">
        <v>64</v>
      </c>
      <c r="K45" t="s">
        <v>65</v>
      </c>
      <c r="L45" t="s">
        <v>65</v>
      </c>
      <c r="M45" s="15">
        <v>41950</v>
      </c>
      <c r="N45" s="16">
        <v>41950.718587962961</v>
      </c>
      <c r="O45" s="17">
        <v>0.51025462962962964</v>
      </c>
      <c r="P45" t="s">
        <v>66</v>
      </c>
      <c r="Q45">
        <v>43</v>
      </c>
      <c r="R45">
        <v>2</v>
      </c>
      <c r="S45" t="s">
        <v>24</v>
      </c>
      <c r="T45" t="s">
        <v>33</v>
      </c>
      <c r="V45">
        <v>1</v>
      </c>
      <c r="W45" t="s">
        <v>24</v>
      </c>
      <c r="X45">
        <v>-999999</v>
      </c>
      <c r="Y45">
        <v>16</v>
      </c>
      <c r="Z45">
        <v>160025</v>
      </c>
      <c r="AA45">
        <v>0</v>
      </c>
      <c r="AB45" t="s">
        <v>24</v>
      </c>
      <c r="AC45">
        <v>511</v>
      </c>
      <c r="AD45">
        <v>5</v>
      </c>
      <c r="AE45">
        <v>1</v>
      </c>
      <c r="AF45">
        <v>43</v>
      </c>
      <c r="AG45">
        <v>1</v>
      </c>
      <c r="AI45" t="s">
        <v>27</v>
      </c>
      <c r="AJ45" t="s">
        <v>13</v>
      </c>
      <c r="AK45" t="s">
        <v>28</v>
      </c>
    </row>
    <row r="46" spans="1:37">
      <c r="A46" t="s">
        <v>72</v>
      </c>
      <c r="B46">
        <v>242</v>
      </c>
      <c r="C46">
        <v>2</v>
      </c>
      <c r="D46" t="s">
        <v>78</v>
      </c>
      <c r="E46" t="s">
        <v>79</v>
      </c>
      <c r="F46">
        <v>60.021000000000001</v>
      </c>
      <c r="G46" t="s">
        <v>73</v>
      </c>
      <c r="H46">
        <v>1</v>
      </c>
      <c r="I46">
        <v>628946849</v>
      </c>
      <c r="J46" t="s">
        <v>64</v>
      </c>
      <c r="K46" t="s">
        <v>65</v>
      </c>
      <c r="L46" t="s">
        <v>65</v>
      </c>
      <c r="M46" s="15">
        <v>41950</v>
      </c>
      <c r="N46" s="16">
        <v>41950.718587962961</v>
      </c>
      <c r="O46" s="17">
        <v>0.51025462962962964</v>
      </c>
      <c r="P46" t="s">
        <v>66</v>
      </c>
      <c r="Q46">
        <v>44</v>
      </c>
      <c r="R46">
        <v>3</v>
      </c>
      <c r="S46" t="s">
        <v>31</v>
      </c>
      <c r="T46" t="s">
        <v>30</v>
      </c>
      <c r="V46">
        <v>1</v>
      </c>
      <c r="W46" t="s">
        <v>31</v>
      </c>
      <c r="X46">
        <v>-999999</v>
      </c>
      <c r="Y46">
        <v>16</v>
      </c>
      <c r="Z46">
        <v>161358</v>
      </c>
      <c r="AA46">
        <v>0</v>
      </c>
      <c r="AB46" t="s">
        <v>31</v>
      </c>
      <c r="AC46">
        <v>490</v>
      </c>
      <c r="AD46">
        <v>7</v>
      </c>
      <c r="AE46">
        <v>1</v>
      </c>
      <c r="AF46">
        <v>44</v>
      </c>
      <c r="AG46">
        <v>2</v>
      </c>
      <c r="AH46" t="s">
        <v>24</v>
      </c>
      <c r="AI46" t="s">
        <v>27</v>
      </c>
      <c r="AJ46" t="s">
        <v>13</v>
      </c>
      <c r="AK46" t="s">
        <v>34</v>
      </c>
    </row>
    <row r="47" spans="1:37">
      <c r="A47" t="s">
        <v>72</v>
      </c>
      <c r="B47">
        <v>242</v>
      </c>
      <c r="C47">
        <v>2</v>
      </c>
      <c r="D47" t="s">
        <v>78</v>
      </c>
      <c r="E47" t="s">
        <v>79</v>
      </c>
      <c r="F47">
        <v>60.021000000000001</v>
      </c>
      <c r="G47" t="s">
        <v>73</v>
      </c>
      <c r="H47">
        <v>1</v>
      </c>
      <c r="I47">
        <v>628946849</v>
      </c>
      <c r="J47" t="s">
        <v>64</v>
      </c>
      <c r="K47" t="s">
        <v>65</v>
      </c>
      <c r="L47" t="s">
        <v>65</v>
      </c>
      <c r="M47" s="15">
        <v>41950</v>
      </c>
      <c r="N47" s="16">
        <v>41950.718587962961</v>
      </c>
      <c r="O47" s="17">
        <v>0.51025462962962964</v>
      </c>
      <c r="P47" t="s">
        <v>66</v>
      </c>
      <c r="Q47">
        <v>45</v>
      </c>
      <c r="R47">
        <v>1</v>
      </c>
      <c r="S47" t="s">
        <v>24</v>
      </c>
      <c r="T47" t="s">
        <v>30</v>
      </c>
      <c r="V47">
        <v>1</v>
      </c>
      <c r="W47" t="s">
        <v>24</v>
      </c>
      <c r="X47">
        <v>-999999</v>
      </c>
      <c r="Y47">
        <v>17</v>
      </c>
      <c r="Z47">
        <v>162675</v>
      </c>
      <c r="AA47">
        <v>0</v>
      </c>
      <c r="AB47" t="s">
        <v>24</v>
      </c>
      <c r="AC47">
        <v>437</v>
      </c>
      <c r="AD47">
        <v>1</v>
      </c>
      <c r="AE47">
        <v>1</v>
      </c>
      <c r="AF47">
        <v>45</v>
      </c>
      <c r="AG47">
        <v>3</v>
      </c>
      <c r="AI47" t="s">
        <v>27</v>
      </c>
      <c r="AJ47" t="s">
        <v>13</v>
      </c>
      <c r="AK47" t="s">
        <v>28</v>
      </c>
    </row>
    <row r="48" spans="1:37">
      <c r="A48" t="s">
        <v>72</v>
      </c>
      <c r="B48">
        <v>242</v>
      </c>
      <c r="C48">
        <v>2</v>
      </c>
      <c r="D48" t="s">
        <v>78</v>
      </c>
      <c r="E48" t="s">
        <v>79</v>
      </c>
      <c r="F48">
        <v>60.021000000000001</v>
      </c>
      <c r="G48" t="s">
        <v>73</v>
      </c>
      <c r="H48">
        <v>1</v>
      </c>
      <c r="I48">
        <v>628946849</v>
      </c>
      <c r="J48" t="s">
        <v>64</v>
      </c>
      <c r="K48" t="s">
        <v>65</v>
      </c>
      <c r="L48" t="s">
        <v>65</v>
      </c>
      <c r="M48" s="15">
        <v>41950</v>
      </c>
      <c r="N48" s="16">
        <v>41950.718587962961</v>
      </c>
      <c r="O48" s="17">
        <v>0.51025462962962964</v>
      </c>
      <c r="P48" t="s">
        <v>66</v>
      </c>
      <c r="Q48">
        <v>46</v>
      </c>
      <c r="R48">
        <v>1</v>
      </c>
      <c r="S48" t="s">
        <v>31</v>
      </c>
      <c r="T48" t="s">
        <v>25</v>
      </c>
      <c r="V48">
        <v>1</v>
      </c>
      <c r="W48" t="s">
        <v>31</v>
      </c>
      <c r="X48">
        <v>-999999</v>
      </c>
      <c r="Y48">
        <v>17</v>
      </c>
      <c r="Z48">
        <v>163941</v>
      </c>
      <c r="AA48">
        <v>0</v>
      </c>
      <c r="AB48" t="s">
        <v>31</v>
      </c>
      <c r="AC48">
        <v>387</v>
      </c>
      <c r="AD48">
        <v>8</v>
      </c>
      <c r="AE48">
        <v>1</v>
      </c>
      <c r="AF48">
        <v>46</v>
      </c>
      <c r="AG48">
        <v>1</v>
      </c>
      <c r="AI48" t="s">
        <v>27</v>
      </c>
      <c r="AJ48" t="s">
        <v>13</v>
      </c>
      <c r="AK48" t="s">
        <v>34</v>
      </c>
    </row>
    <row r="49" spans="1:37">
      <c r="A49" t="s">
        <v>72</v>
      </c>
      <c r="B49">
        <v>242</v>
      </c>
      <c r="C49">
        <v>2</v>
      </c>
      <c r="D49" t="s">
        <v>78</v>
      </c>
      <c r="E49" t="s">
        <v>79</v>
      </c>
      <c r="F49">
        <v>60.021000000000001</v>
      </c>
      <c r="G49" t="s">
        <v>73</v>
      </c>
      <c r="H49">
        <v>1</v>
      </c>
      <c r="I49">
        <v>628946849</v>
      </c>
      <c r="J49" t="s">
        <v>64</v>
      </c>
      <c r="K49" t="s">
        <v>65</v>
      </c>
      <c r="L49" t="s">
        <v>65</v>
      </c>
      <c r="M49" s="15">
        <v>41950</v>
      </c>
      <c r="N49" s="16">
        <v>41950.718587962961</v>
      </c>
      <c r="O49" s="17">
        <v>0.51025462962962964</v>
      </c>
      <c r="P49" t="s">
        <v>66</v>
      </c>
      <c r="Q49">
        <v>47</v>
      </c>
      <c r="R49">
        <v>3</v>
      </c>
      <c r="S49" t="s">
        <v>21</v>
      </c>
      <c r="T49" t="s">
        <v>25</v>
      </c>
      <c r="U49">
        <v>0</v>
      </c>
      <c r="V49">
        <v>0</v>
      </c>
      <c r="W49" t="s">
        <v>21</v>
      </c>
      <c r="X49">
        <v>0</v>
      </c>
      <c r="Y49">
        <v>16</v>
      </c>
      <c r="Z49">
        <v>165140</v>
      </c>
      <c r="AA49">
        <v>567</v>
      </c>
      <c r="AC49">
        <v>0</v>
      </c>
      <c r="AD49">
        <v>20</v>
      </c>
      <c r="AE49">
        <v>1</v>
      </c>
      <c r="AF49">
        <v>47</v>
      </c>
      <c r="AG49">
        <v>1</v>
      </c>
      <c r="AH49" t="s">
        <v>31</v>
      </c>
      <c r="AI49" t="s">
        <v>23</v>
      </c>
      <c r="AJ49" t="s">
        <v>13</v>
      </c>
      <c r="AK49" t="s">
        <v>74</v>
      </c>
    </row>
    <row r="50" spans="1:37">
      <c r="A50" t="s">
        <v>72</v>
      </c>
      <c r="B50">
        <v>242</v>
      </c>
      <c r="C50">
        <v>2</v>
      </c>
      <c r="D50" t="s">
        <v>78</v>
      </c>
      <c r="E50" t="s">
        <v>79</v>
      </c>
      <c r="F50">
        <v>60.021000000000001</v>
      </c>
      <c r="G50" t="s">
        <v>73</v>
      </c>
      <c r="H50">
        <v>1</v>
      </c>
      <c r="I50">
        <v>628946849</v>
      </c>
      <c r="J50" t="s">
        <v>64</v>
      </c>
      <c r="K50" t="s">
        <v>65</v>
      </c>
      <c r="L50" t="s">
        <v>65</v>
      </c>
      <c r="M50" s="15">
        <v>41950</v>
      </c>
      <c r="N50" s="16">
        <v>41950.718587962961</v>
      </c>
      <c r="O50" s="17">
        <v>0.51025462962962964</v>
      </c>
      <c r="P50" t="s">
        <v>66</v>
      </c>
      <c r="Q50">
        <v>48</v>
      </c>
      <c r="R50">
        <v>3</v>
      </c>
      <c r="S50" t="s">
        <v>31</v>
      </c>
      <c r="T50" t="s">
        <v>30</v>
      </c>
      <c r="U50">
        <v>0</v>
      </c>
      <c r="V50">
        <v>0</v>
      </c>
      <c r="W50" t="s">
        <v>31</v>
      </c>
      <c r="X50">
        <v>0</v>
      </c>
      <c r="Y50">
        <v>16</v>
      </c>
      <c r="Z50">
        <v>167256</v>
      </c>
      <c r="AA50">
        <v>567</v>
      </c>
      <c r="AC50">
        <v>0</v>
      </c>
      <c r="AD50">
        <v>7</v>
      </c>
      <c r="AE50">
        <v>1</v>
      </c>
      <c r="AF50">
        <v>48</v>
      </c>
      <c r="AG50">
        <v>3</v>
      </c>
      <c r="AH50" t="s">
        <v>24</v>
      </c>
      <c r="AI50" t="s">
        <v>27</v>
      </c>
      <c r="AJ50" t="s">
        <v>13</v>
      </c>
      <c r="AK50" t="s">
        <v>34</v>
      </c>
    </row>
    <row r="51" spans="1:37">
      <c r="A51" t="s">
        <v>72</v>
      </c>
      <c r="B51">
        <v>242</v>
      </c>
      <c r="C51">
        <v>2</v>
      </c>
      <c r="D51" t="s">
        <v>78</v>
      </c>
      <c r="E51" t="s">
        <v>79</v>
      </c>
      <c r="F51">
        <v>60.021000000000001</v>
      </c>
      <c r="G51" t="s">
        <v>73</v>
      </c>
      <c r="H51">
        <v>1</v>
      </c>
      <c r="I51">
        <v>628946849</v>
      </c>
      <c r="J51" t="s">
        <v>64</v>
      </c>
      <c r="K51" t="s">
        <v>65</v>
      </c>
      <c r="L51" t="s">
        <v>65</v>
      </c>
      <c r="M51" s="15">
        <v>41950</v>
      </c>
      <c r="N51" s="16">
        <v>41950.718587962961</v>
      </c>
      <c r="O51" s="17">
        <v>0.51025462962962964</v>
      </c>
      <c r="P51" t="s">
        <v>66</v>
      </c>
      <c r="Q51">
        <v>49</v>
      </c>
      <c r="R51">
        <v>1</v>
      </c>
      <c r="S51" t="s">
        <v>26</v>
      </c>
      <c r="T51" t="s">
        <v>32</v>
      </c>
      <c r="V51">
        <v>0</v>
      </c>
      <c r="W51" t="s">
        <v>26</v>
      </c>
      <c r="X51">
        <v>0</v>
      </c>
      <c r="Y51">
        <v>16</v>
      </c>
      <c r="Z51">
        <v>169372</v>
      </c>
      <c r="AA51">
        <v>567</v>
      </c>
      <c r="AC51">
        <v>0</v>
      </c>
      <c r="AD51">
        <v>15</v>
      </c>
      <c r="AE51">
        <v>1</v>
      </c>
      <c r="AF51">
        <v>49</v>
      </c>
      <c r="AG51">
        <v>3</v>
      </c>
      <c r="AI51" t="s">
        <v>23</v>
      </c>
      <c r="AJ51" t="s">
        <v>13</v>
      </c>
      <c r="AK51" t="s">
        <v>35</v>
      </c>
    </row>
    <row r="52" spans="1:37">
      <c r="A52" t="s">
        <v>72</v>
      </c>
      <c r="B52">
        <v>242</v>
      </c>
      <c r="C52">
        <v>2</v>
      </c>
      <c r="D52" t="s">
        <v>78</v>
      </c>
      <c r="E52" t="s">
        <v>79</v>
      </c>
      <c r="F52">
        <v>60.021000000000001</v>
      </c>
      <c r="G52" t="s">
        <v>73</v>
      </c>
      <c r="H52">
        <v>1</v>
      </c>
      <c r="I52">
        <v>628946849</v>
      </c>
      <c r="J52" t="s">
        <v>64</v>
      </c>
      <c r="K52" t="s">
        <v>65</v>
      </c>
      <c r="L52" t="s">
        <v>65</v>
      </c>
      <c r="M52" s="15">
        <v>41950</v>
      </c>
      <c r="N52" s="16">
        <v>41950.718587962961</v>
      </c>
      <c r="O52" s="17">
        <v>0.51025462962962964</v>
      </c>
      <c r="P52" t="s">
        <v>66</v>
      </c>
      <c r="Q52">
        <v>50</v>
      </c>
      <c r="R52">
        <v>2</v>
      </c>
      <c r="S52" t="s">
        <v>24</v>
      </c>
      <c r="T52" t="s">
        <v>33</v>
      </c>
      <c r="V52">
        <v>1</v>
      </c>
      <c r="W52" t="s">
        <v>24</v>
      </c>
      <c r="X52">
        <v>-999999</v>
      </c>
      <c r="Y52">
        <v>16</v>
      </c>
      <c r="Z52">
        <v>171488</v>
      </c>
      <c r="AA52">
        <v>0</v>
      </c>
      <c r="AB52" t="s">
        <v>24</v>
      </c>
      <c r="AC52">
        <v>504</v>
      </c>
      <c r="AD52">
        <v>5</v>
      </c>
      <c r="AE52">
        <v>1</v>
      </c>
      <c r="AF52">
        <v>50</v>
      </c>
      <c r="AG52">
        <v>1</v>
      </c>
      <c r="AI52" t="s">
        <v>27</v>
      </c>
      <c r="AJ52" t="s">
        <v>13</v>
      </c>
      <c r="AK52" t="s">
        <v>28</v>
      </c>
    </row>
    <row r="53" spans="1:37">
      <c r="A53" t="s">
        <v>72</v>
      </c>
      <c r="B53">
        <v>242</v>
      </c>
      <c r="C53">
        <v>2</v>
      </c>
      <c r="D53" t="s">
        <v>78</v>
      </c>
      <c r="E53" t="s">
        <v>79</v>
      </c>
      <c r="F53">
        <v>60.021000000000001</v>
      </c>
      <c r="G53" t="s">
        <v>73</v>
      </c>
      <c r="H53">
        <v>1</v>
      </c>
      <c r="I53">
        <v>628946849</v>
      </c>
      <c r="J53" t="s">
        <v>64</v>
      </c>
      <c r="K53" t="s">
        <v>65</v>
      </c>
      <c r="L53" t="s">
        <v>65</v>
      </c>
      <c r="M53" s="15">
        <v>41950</v>
      </c>
      <c r="N53" s="16">
        <v>41950.718587962961</v>
      </c>
      <c r="O53" s="17">
        <v>0.51025462962962964</v>
      </c>
      <c r="P53" t="s">
        <v>66</v>
      </c>
      <c r="Q53">
        <v>51</v>
      </c>
      <c r="R53">
        <v>1</v>
      </c>
      <c r="S53" t="s">
        <v>31</v>
      </c>
      <c r="T53" t="s">
        <v>25</v>
      </c>
      <c r="V53">
        <v>1</v>
      </c>
      <c r="W53" t="s">
        <v>31</v>
      </c>
      <c r="X53">
        <v>-999999</v>
      </c>
      <c r="Y53">
        <v>16</v>
      </c>
      <c r="Z53">
        <v>172804</v>
      </c>
      <c r="AA53">
        <v>0</v>
      </c>
      <c r="AB53" t="s">
        <v>31</v>
      </c>
      <c r="AC53">
        <v>548</v>
      </c>
      <c r="AD53">
        <v>8</v>
      </c>
      <c r="AE53">
        <v>1</v>
      </c>
      <c r="AF53">
        <v>51</v>
      </c>
      <c r="AG53">
        <v>2</v>
      </c>
      <c r="AI53" t="s">
        <v>27</v>
      </c>
      <c r="AJ53" t="s">
        <v>13</v>
      </c>
      <c r="AK53" t="s">
        <v>34</v>
      </c>
    </row>
    <row r="54" spans="1:37">
      <c r="A54" t="s">
        <v>72</v>
      </c>
      <c r="B54">
        <v>242</v>
      </c>
      <c r="C54">
        <v>2</v>
      </c>
      <c r="D54" t="s">
        <v>78</v>
      </c>
      <c r="E54" t="s">
        <v>79</v>
      </c>
      <c r="F54">
        <v>60.021000000000001</v>
      </c>
      <c r="G54" t="s">
        <v>73</v>
      </c>
      <c r="H54">
        <v>1</v>
      </c>
      <c r="I54">
        <v>628946849</v>
      </c>
      <c r="J54" t="s">
        <v>64</v>
      </c>
      <c r="K54" t="s">
        <v>65</v>
      </c>
      <c r="L54" t="s">
        <v>65</v>
      </c>
      <c r="M54" s="15">
        <v>41950</v>
      </c>
      <c r="N54" s="16">
        <v>41950.718587962961</v>
      </c>
      <c r="O54" s="17">
        <v>0.51025462962962964</v>
      </c>
      <c r="P54" t="s">
        <v>66</v>
      </c>
      <c r="Q54">
        <v>52</v>
      </c>
      <c r="R54">
        <v>2</v>
      </c>
      <c r="S54" t="s">
        <v>26</v>
      </c>
      <c r="T54" t="s">
        <v>22</v>
      </c>
      <c r="V54">
        <v>1</v>
      </c>
      <c r="W54" t="s">
        <v>26</v>
      </c>
      <c r="X54">
        <v>-999999</v>
      </c>
      <c r="Y54">
        <v>17</v>
      </c>
      <c r="Z54">
        <v>174171</v>
      </c>
      <c r="AA54">
        <v>0</v>
      </c>
      <c r="AB54" t="s">
        <v>26</v>
      </c>
      <c r="AC54">
        <v>461</v>
      </c>
      <c r="AD54">
        <v>18</v>
      </c>
      <c r="AE54">
        <v>1</v>
      </c>
      <c r="AF54">
        <v>52</v>
      </c>
      <c r="AG54">
        <v>1</v>
      </c>
      <c r="AI54" t="s">
        <v>23</v>
      </c>
      <c r="AJ54" t="s">
        <v>13</v>
      </c>
      <c r="AK54" t="s">
        <v>35</v>
      </c>
    </row>
    <row r="55" spans="1:37">
      <c r="A55" t="s">
        <v>72</v>
      </c>
      <c r="B55">
        <v>242</v>
      </c>
      <c r="C55">
        <v>2</v>
      </c>
      <c r="D55" t="s">
        <v>78</v>
      </c>
      <c r="E55" t="s">
        <v>79</v>
      </c>
      <c r="F55">
        <v>60.021000000000001</v>
      </c>
      <c r="G55" t="s">
        <v>73</v>
      </c>
      <c r="H55">
        <v>1</v>
      </c>
      <c r="I55">
        <v>628946849</v>
      </c>
      <c r="J55" t="s">
        <v>64</v>
      </c>
      <c r="K55" t="s">
        <v>65</v>
      </c>
      <c r="L55" t="s">
        <v>65</v>
      </c>
      <c r="M55" s="15">
        <v>41950</v>
      </c>
      <c r="N55" s="16">
        <v>41950.718587962961</v>
      </c>
      <c r="O55" s="17">
        <v>0.51025462962962964</v>
      </c>
      <c r="P55" t="s">
        <v>66</v>
      </c>
      <c r="Q55">
        <v>53</v>
      </c>
      <c r="R55">
        <v>1</v>
      </c>
      <c r="S55" t="s">
        <v>31</v>
      </c>
      <c r="T55" t="s">
        <v>25</v>
      </c>
      <c r="V55">
        <v>0</v>
      </c>
      <c r="W55" t="s">
        <v>31</v>
      </c>
      <c r="X55">
        <v>-999999</v>
      </c>
      <c r="Y55">
        <v>17</v>
      </c>
      <c r="Z55">
        <v>175454</v>
      </c>
      <c r="AA55">
        <v>0</v>
      </c>
      <c r="AB55" t="s">
        <v>26</v>
      </c>
      <c r="AC55">
        <v>490</v>
      </c>
      <c r="AD55">
        <v>8</v>
      </c>
      <c r="AE55">
        <v>1</v>
      </c>
      <c r="AF55">
        <v>53</v>
      </c>
      <c r="AG55">
        <v>2</v>
      </c>
      <c r="AI55" t="s">
        <v>27</v>
      </c>
      <c r="AJ55" t="s">
        <v>13</v>
      </c>
      <c r="AK55" t="s">
        <v>34</v>
      </c>
    </row>
    <row r="56" spans="1:37">
      <c r="A56" t="s">
        <v>72</v>
      </c>
      <c r="B56">
        <v>242</v>
      </c>
      <c r="C56">
        <v>2</v>
      </c>
      <c r="D56" t="s">
        <v>78</v>
      </c>
      <c r="E56" t="s">
        <v>79</v>
      </c>
      <c r="F56">
        <v>60.021000000000001</v>
      </c>
      <c r="G56" t="s">
        <v>73</v>
      </c>
      <c r="H56">
        <v>1</v>
      </c>
      <c r="I56">
        <v>628946849</v>
      </c>
      <c r="J56" t="s">
        <v>64</v>
      </c>
      <c r="K56" t="s">
        <v>65</v>
      </c>
      <c r="L56" t="s">
        <v>65</v>
      </c>
      <c r="M56" s="15">
        <v>41950</v>
      </c>
      <c r="N56" s="16">
        <v>41950.718587962961</v>
      </c>
      <c r="O56" s="17">
        <v>0.51025462962962964</v>
      </c>
      <c r="P56" t="s">
        <v>66</v>
      </c>
      <c r="Q56">
        <v>54</v>
      </c>
      <c r="R56">
        <v>2</v>
      </c>
      <c r="S56" t="s">
        <v>31</v>
      </c>
      <c r="T56" t="s">
        <v>22</v>
      </c>
      <c r="V56">
        <v>1</v>
      </c>
      <c r="W56" t="s">
        <v>31</v>
      </c>
      <c r="X56">
        <v>-999999</v>
      </c>
      <c r="Y56">
        <v>17</v>
      </c>
      <c r="Z56">
        <v>176770</v>
      </c>
      <c r="AA56">
        <v>0</v>
      </c>
      <c r="AB56" t="s">
        <v>31</v>
      </c>
      <c r="AC56">
        <v>446</v>
      </c>
      <c r="AD56">
        <v>12</v>
      </c>
      <c r="AE56">
        <v>1</v>
      </c>
      <c r="AF56">
        <v>54</v>
      </c>
      <c r="AG56">
        <v>1</v>
      </c>
      <c r="AI56" t="s">
        <v>23</v>
      </c>
      <c r="AJ56" t="s">
        <v>13</v>
      </c>
      <c r="AK56" t="s">
        <v>34</v>
      </c>
    </row>
    <row r="57" spans="1:37">
      <c r="A57" t="s">
        <v>72</v>
      </c>
      <c r="B57">
        <v>242</v>
      </c>
      <c r="C57">
        <v>2</v>
      </c>
      <c r="D57" t="s">
        <v>78</v>
      </c>
      <c r="E57" t="s">
        <v>79</v>
      </c>
      <c r="F57">
        <v>60.021000000000001</v>
      </c>
      <c r="G57" t="s">
        <v>73</v>
      </c>
      <c r="H57">
        <v>1</v>
      </c>
      <c r="I57">
        <v>628946849</v>
      </c>
      <c r="J57" t="s">
        <v>64</v>
      </c>
      <c r="K57" t="s">
        <v>65</v>
      </c>
      <c r="L57" t="s">
        <v>65</v>
      </c>
      <c r="M57" s="15">
        <v>41950</v>
      </c>
      <c r="N57" s="16">
        <v>41950.718587962961</v>
      </c>
      <c r="O57" s="17">
        <v>0.51025462962962964</v>
      </c>
      <c r="P57" t="s">
        <v>66</v>
      </c>
      <c r="Q57">
        <v>55</v>
      </c>
      <c r="R57">
        <v>1</v>
      </c>
      <c r="S57" t="s">
        <v>24</v>
      </c>
      <c r="T57" t="s">
        <v>30</v>
      </c>
      <c r="V57">
        <v>0</v>
      </c>
      <c r="W57" t="s">
        <v>24</v>
      </c>
      <c r="X57">
        <v>-999999</v>
      </c>
      <c r="Y57">
        <v>17</v>
      </c>
      <c r="Z57">
        <v>178036</v>
      </c>
      <c r="AA57">
        <v>0</v>
      </c>
      <c r="AB57" t="s">
        <v>21</v>
      </c>
      <c r="AC57">
        <v>356</v>
      </c>
      <c r="AD57">
        <v>1</v>
      </c>
      <c r="AE57">
        <v>1</v>
      </c>
      <c r="AF57">
        <v>55</v>
      </c>
      <c r="AG57">
        <v>2</v>
      </c>
      <c r="AI57" t="s">
        <v>27</v>
      </c>
      <c r="AJ57" t="s">
        <v>13</v>
      </c>
      <c r="AK57" t="s">
        <v>28</v>
      </c>
    </row>
    <row r="58" spans="1:37">
      <c r="A58" t="s">
        <v>72</v>
      </c>
      <c r="B58">
        <v>242</v>
      </c>
      <c r="C58">
        <v>2</v>
      </c>
      <c r="D58" t="s">
        <v>78</v>
      </c>
      <c r="E58" t="s">
        <v>79</v>
      </c>
      <c r="F58">
        <v>60.021000000000001</v>
      </c>
      <c r="G58" t="s">
        <v>73</v>
      </c>
      <c r="H58">
        <v>1</v>
      </c>
      <c r="I58">
        <v>628946849</v>
      </c>
      <c r="J58" t="s">
        <v>64</v>
      </c>
      <c r="K58" t="s">
        <v>65</v>
      </c>
      <c r="L58" t="s">
        <v>65</v>
      </c>
      <c r="M58" s="15">
        <v>41950</v>
      </c>
      <c r="N58" s="16">
        <v>41950.718587962961</v>
      </c>
      <c r="O58" s="17">
        <v>0.51025462962962964</v>
      </c>
      <c r="P58" t="s">
        <v>66</v>
      </c>
      <c r="Q58">
        <v>56</v>
      </c>
      <c r="R58">
        <v>2</v>
      </c>
      <c r="S58" t="s">
        <v>26</v>
      </c>
      <c r="T58" t="s">
        <v>33</v>
      </c>
      <c r="V58">
        <v>0</v>
      </c>
      <c r="W58" t="s">
        <v>26</v>
      </c>
      <c r="X58">
        <v>0</v>
      </c>
      <c r="Y58">
        <v>17</v>
      </c>
      <c r="Z58">
        <v>179219</v>
      </c>
      <c r="AA58">
        <v>566</v>
      </c>
      <c r="AC58">
        <v>0</v>
      </c>
      <c r="AD58">
        <v>17</v>
      </c>
      <c r="AE58">
        <v>1</v>
      </c>
      <c r="AF58">
        <v>56</v>
      </c>
      <c r="AG58">
        <v>1</v>
      </c>
      <c r="AI58" t="s">
        <v>23</v>
      </c>
      <c r="AJ58" t="s">
        <v>13</v>
      </c>
      <c r="AK58" t="s">
        <v>35</v>
      </c>
    </row>
    <row r="59" spans="1:37">
      <c r="A59" t="s">
        <v>72</v>
      </c>
      <c r="B59">
        <v>242</v>
      </c>
      <c r="C59">
        <v>2</v>
      </c>
      <c r="D59" t="s">
        <v>78</v>
      </c>
      <c r="E59" t="s">
        <v>79</v>
      </c>
      <c r="F59">
        <v>60.021000000000001</v>
      </c>
      <c r="G59" t="s">
        <v>73</v>
      </c>
      <c r="H59">
        <v>1</v>
      </c>
      <c r="I59">
        <v>628946849</v>
      </c>
      <c r="J59" t="s">
        <v>64</v>
      </c>
      <c r="K59" t="s">
        <v>65</v>
      </c>
      <c r="L59" t="s">
        <v>65</v>
      </c>
      <c r="M59" s="15">
        <v>41950</v>
      </c>
      <c r="N59" s="16">
        <v>41950.718587962961</v>
      </c>
      <c r="O59" s="17">
        <v>0.51025462962962964</v>
      </c>
      <c r="P59" t="s">
        <v>66</v>
      </c>
      <c r="Q59">
        <v>57</v>
      </c>
      <c r="R59">
        <v>2</v>
      </c>
      <c r="S59" t="s">
        <v>21</v>
      </c>
      <c r="T59" t="s">
        <v>33</v>
      </c>
      <c r="V59">
        <v>0</v>
      </c>
      <c r="W59" t="s">
        <v>21</v>
      </c>
      <c r="X59">
        <v>-999999</v>
      </c>
      <c r="Y59">
        <v>17</v>
      </c>
      <c r="Z59">
        <v>181335</v>
      </c>
      <c r="AA59">
        <v>0</v>
      </c>
      <c r="AB59" t="s">
        <v>24</v>
      </c>
      <c r="AC59">
        <v>337</v>
      </c>
      <c r="AD59">
        <v>23</v>
      </c>
      <c r="AE59">
        <v>1</v>
      </c>
      <c r="AF59">
        <v>57</v>
      </c>
      <c r="AG59">
        <v>2</v>
      </c>
      <c r="AI59" t="s">
        <v>23</v>
      </c>
      <c r="AJ59" t="s">
        <v>13</v>
      </c>
      <c r="AK59" t="s">
        <v>74</v>
      </c>
    </row>
    <row r="60" spans="1:37">
      <c r="A60" t="s">
        <v>72</v>
      </c>
      <c r="B60">
        <v>242</v>
      </c>
      <c r="C60">
        <v>2</v>
      </c>
      <c r="D60" t="s">
        <v>78</v>
      </c>
      <c r="E60" t="s">
        <v>79</v>
      </c>
      <c r="F60">
        <v>60.021000000000001</v>
      </c>
      <c r="G60" t="s">
        <v>73</v>
      </c>
      <c r="H60">
        <v>1</v>
      </c>
      <c r="I60">
        <v>628946849</v>
      </c>
      <c r="J60" t="s">
        <v>64</v>
      </c>
      <c r="K60" t="s">
        <v>65</v>
      </c>
      <c r="L60" t="s">
        <v>65</v>
      </c>
      <c r="M60" s="15">
        <v>41950</v>
      </c>
      <c r="N60" s="16">
        <v>41950.718587962961</v>
      </c>
      <c r="O60" s="17">
        <v>0.51025462962962964</v>
      </c>
      <c r="P60" t="s">
        <v>66</v>
      </c>
      <c r="Q60">
        <v>58</v>
      </c>
      <c r="R60">
        <v>1</v>
      </c>
      <c r="S60" t="s">
        <v>26</v>
      </c>
      <c r="T60" t="s">
        <v>32</v>
      </c>
      <c r="V60">
        <v>0</v>
      </c>
      <c r="W60" t="s">
        <v>26</v>
      </c>
      <c r="X60">
        <v>-999999</v>
      </c>
      <c r="Y60">
        <v>17</v>
      </c>
      <c r="Z60">
        <v>182485</v>
      </c>
      <c r="AA60">
        <v>0</v>
      </c>
      <c r="AB60" t="s">
        <v>31</v>
      </c>
      <c r="AC60">
        <v>371</v>
      </c>
      <c r="AD60">
        <v>15</v>
      </c>
      <c r="AE60">
        <v>1</v>
      </c>
      <c r="AF60">
        <v>58</v>
      </c>
      <c r="AG60">
        <v>2</v>
      </c>
      <c r="AI60" t="s">
        <v>23</v>
      </c>
      <c r="AJ60" t="s">
        <v>13</v>
      </c>
      <c r="AK60" t="s">
        <v>35</v>
      </c>
    </row>
    <row r="61" spans="1:37">
      <c r="A61" t="s">
        <v>72</v>
      </c>
      <c r="B61">
        <v>242</v>
      </c>
      <c r="C61">
        <v>2</v>
      </c>
      <c r="D61" t="s">
        <v>78</v>
      </c>
      <c r="E61" t="s">
        <v>79</v>
      </c>
      <c r="F61">
        <v>60.021000000000001</v>
      </c>
      <c r="G61" t="s">
        <v>73</v>
      </c>
      <c r="H61">
        <v>1</v>
      </c>
      <c r="I61">
        <v>628946849</v>
      </c>
      <c r="J61" t="s">
        <v>64</v>
      </c>
      <c r="K61" t="s">
        <v>65</v>
      </c>
      <c r="L61" t="s">
        <v>65</v>
      </c>
      <c r="M61" s="15">
        <v>41950</v>
      </c>
      <c r="N61" s="16">
        <v>41950.718587962961</v>
      </c>
      <c r="O61" s="17">
        <v>0.51025462962962964</v>
      </c>
      <c r="P61" t="s">
        <v>66</v>
      </c>
      <c r="Q61">
        <v>59</v>
      </c>
      <c r="R61">
        <v>2</v>
      </c>
      <c r="S61" t="s">
        <v>31</v>
      </c>
      <c r="T61" t="s">
        <v>22</v>
      </c>
      <c r="V61">
        <v>0</v>
      </c>
      <c r="W61" t="s">
        <v>31</v>
      </c>
      <c r="X61">
        <v>-999999</v>
      </c>
      <c r="Y61">
        <v>17</v>
      </c>
      <c r="Z61">
        <v>183701</v>
      </c>
      <c r="AA61">
        <v>0</v>
      </c>
      <c r="AB61" t="s">
        <v>26</v>
      </c>
      <c r="AC61">
        <v>283</v>
      </c>
      <c r="AD61">
        <v>12</v>
      </c>
      <c r="AE61">
        <v>1</v>
      </c>
      <c r="AF61">
        <v>59</v>
      </c>
      <c r="AG61">
        <v>1</v>
      </c>
      <c r="AI61" t="s">
        <v>23</v>
      </c>
      <c r="AJ61" t="s">
        <v>13</v>
      </c>
      <c r="AK61" t="s">
        <v>34</v>
      </c>
    </row>
    <row r="62" spans="1:37">
      <c r="A62" t="s">
        <v>72</v>
      </c>
      <c r="B62">
        <v>242</v>
      </c>
      <c r="C62">
        <v>2</v>
      </c>
      <c r="D62" t="s">
        <v>78</v>
      </c>
      <c r="E62" t="s">
        <v>79</v>
      </c>
      <c r="F62">
        <v>60.021000000000001</v>
      </c>
      <c r="G62" t="s">
        <v>73</v>
      </c>
      <c r="H62">
        <v>1</v>
      </c>
      <c r="I62">
        <v>628946849</v>
      </c>
      <c r="J62" t="s">
        <v>64</v>
      </c>
      <c r="K62" t="s">
        <v>65</v>
      </c>
      <c r="L62" t="s">
        <v>65</v>
      </c>
      <c r="M62" s="15">
        <v>41950</v>
      </c>
      <c r="N62" s="16">
        <v>41950.718587962961</v>
      </c>
      <c r="O62" s="17">
        <v>0.51025462962962964</v>
      </c>
      <c r="P62" t="s">
        <v>66</v>
      </c>
      <c r="Q62">
        <v>60</v>
      </c>
      <c r="R62">
        <v>1</v>
      </c>
      <c r="S62" t="s">
        <v>31</v>
      </c>
      <c r="T62" t="s">
        <v>25</v>
      </c>
      <c r="V62">
        <v>0</v>
      </c>
      <c r="W62" t="s">
        <v>31</v>
      </c>
      <c r="X62">
        <v>-999999</v>
      </c>
      <c r="Y62">
        <v>16</v>
      </c>
      <c r="Z62">
        <v>184800</v>
      </c>
      <c r="AA62">
        <v>0</v>
      </c>
      <c r="AB62" t="s">
        <v>24</v>
      </c>
      <c r="AC62">
        <v>304</v>
      </c>
      <c r="AD62">
        <v>8</v>
      </c>
      <c r="AE62">
        <v>1</v>
      </c>
      <c r="AF62">
        <v>60</v>
      </c>
      <c r="AG62">
        <v>2</v>
      </c>
      <c r="AI62" t="s">
        <v>27</v>
      </c>
      <c r="AJ62" t="s">
        <v>13</v>
      </c>
      <c r="AK62" t="s">
        <v>34</v>
      </c>
    </row>
    <row r="63" spans="1:37">
      <c r="A63" t="s">
        <v>72</v>
      </c>
      <c r="B63">
        <v>242</v>
      </c>
      <c r="C63">
        <v>2</v>
      </c>
      <c r="D63" t="s">
        <v>78</v>
      </c>
      <c r="E63" t="s">
        <v>79</v>
      </c>
      <c r="F63">
        <v>60.021000000000001</v>
      </c>
      <c r="G63" t="s">
        <v>73</v>
      </c>
      <c r="H63">
        <v>1</v>
      </c>
      <c r="I63">
        <v>628946849</v>
      </c>
      <c r="J63" t="s">
        <v>64</v>
      </c>
      <c r="K63" t="s">
        <v>65</v>
      </c>
      <c r="L63" t="s">
        <v>65</v>
      </c>
      <c r="M63" s="15">
        <v>41950</v>
      </c>
      <c r="N63" s="16">
        <v>41950.718587962961</v>
      </c>
      <c r="O63" s="17">
        <v>0.51025462962962964</v>
      </c>
      <c r="P63" t="s">
        <v>66</v>
      </c>
      <c r="Q63">
        <v>61</v>
      </c>
      <c r="R63">
        <v>2</v>
      </c>
      <c r="S63" t="s">
        <v>21</v>
      </c>
      <c r="T63" t="s">
        <v>33</v>
      </c>
      <c r="V63">
        <v>0</v>
      </c>
      <c r="W63" t="s">
        <v>21</v>
      </c>
      <c r="X63">
        <v>-999999</v>
      </c>
      <c r="Y63">
        <v>17</v>
      </c>
      <c r="Z63">
        <v>185917</v>
      </c>
      <c r="AA63">
        <v>0</v>
      </c>
      <c r="AB63" t="s">
        <v>26</v>
      </c>
      <c r="AC63">
        <v>435</v>
      </c>
      <c r="AD63">
        <v>23</v>
      </c>
      <c r="AE63">
        <v>1</v>
      </c>
      <c r="AF63">
        <v>61</v>
      </c>
      <c r="AG63">
        <v>1</v>
      </c>
      <c r="AI63" t="s">
        <v>23</v>
      </c>
      <c r="AJ63" t="s">
        <v>13</v>
      </c>
      <c r="AK63" t="s">
        <v>74</v>
      </c>
    </row>
    <row r="64" spans="1:37">
      <c r="A64" t="s">
        <v>72</v>
      </c>
      <c r="B64">
        <v>242</v>
      </c>
      <c r="C64">
        <v>2</v>
      </c>
      <c r="D64" t="s">
        <v>78</v>
      </c>
      <c r="E64" t="s">
        <v>79</v>
      </c>
      <c r="F64">
        <v>60.021000000000001</v>
      </c>
      <c r="G64" t="s">
        <v>73</v>
      </c>
      <c r="H64">
        <v>1</v>
      </c>
      <c r="I64">
        <v>628946849</v>
      </c>
      <c r="J64" t="s">
        <v>64</v>
      </c>
      <c r="K64" t="s">
        <v>65</v>
      </c>
      <c r="L64" t="s">
        <v>65</v>
      </c>
      <c r="M64" s="15">
        <v>41950</v>
      </c>
      <c r="N64" s="16">
        <v>41950.718587962961</v>
      </c>
      <c r="O64" s="17">
        <v>0.51025462962962964</v>
      </c>
      <c r="P64" t="s">
        <v>66</v>
      </c>
      <c r="Q64">
        <v>62</v>
      </c>
      <c r="R64">
        <v>3</v>
      </c>
      <c r="S64" t="s">
        <v>26</v>
      </c>
      <c r="T64" t="s">
        <v>30</v>
      </c>
      <c r="U64">
        <v>1</v>
      </c>
      <c r="V64">
        <v>0</v>
      </c>
      <c r="W64" t="s">
        <v>26</v>
      </c>
      <c r="X64">
        <v>-999999</v>
      </c>
      <c r="Y64">
        <v>16</v>
      </c>
      <c r="Z64">
        <v>187166</v>
      </c>
      <c r="AA64">
        <v>0</v>
      </c>
      <c r="AB64" t="s">
        <v>24</v>
      </c>
      <c r="AC64">
        <v>346</v>
      </c>
      <c r="AD64">
        <v>13</v>
      </c>
      <c r="AE64">
        <v>1</v>
      </c>
      <c r="AF64">
        <v>62</v>
      </c>
      <c r="AG64">
        <v>2</v>
      </c>
      <c r="AH64" t="s">
        <v>24</v>
      </c>
      <c r="AI64" t="s">
        <v>23</v>
      </c>
      <c r="AJ64" t="s">
        <v>13</v>
      </c>
      <c r="AK64" t="s">
        <v>35</v>
      </c>
    </row>
    <row r="65" spans="1:37">
      <c r="A65" t="s">
        <v>72</v>
      </c>
      <c r="B65">
        <v>242</v>
      </c>
      <c r="C65">
        <v>2</v>
      </c>
      <c r="D65" t="s">
        <v>78</v>
      </c>
      <c r="E65" t="s">
        <v>79</v>
      </c>
      <c r="F65">
        <v>60.021000000000001</v>
      </c>
      <c r="G65" t="s">
        <v>73</v>
      </c>
      <c r="H65">
        <v>1</v>
      </c>
      <c r="I65">
        <v>628946849</v>
      </c>
      <c r="J65" t="s">
        <v>64</v>
      </c>
      <c r="K65" t="s">
        <v>65</v>
      </c>
      <c r="L65" t="s">
        <v>65</v>
      </c>
      <c r="M65" s="15">
        <v>41950</v>
      </c>
      <c r="N65" s="16">
        <v>41950.718587962961</v>
      </c>
      <c r="O65" s="17">
        <v>0.51025462962962964</v>
      </c>
      <c r="P65" t="s">
        <v>66</v>
      </c>
      <c r="Q65">
        <v>63</v>
      </c>
      <c r="R65">
        <v>3</v>
      </c>
      <c r="S65" t="s">
        <v>21</v>
      </c>
      <c r="T65" t="s">
        <v>30</v>
      </c>
      <c r="U65">
        <v>0</v>
      </c>
      <c r="V65">
        <v>0</v>
      </c>
      <c r="W65" t="s">
        <v>21</v>
      </c>
      <c r="X65">
        <v>0</v>
      </c>
      <c r="Y65">
        <v>17</v>
      </c>
      <c r="Z65">
        <v>188333</v>
      </c>
      <c r="AA65">
        <v>566</v>
      </c>
      <c r="AC65">
        <v>0</v>
      </c>
      <c r="AD65">
        <v>19</v>
      </c>
      <c r="AE65">
        <v>1</v>
      </c>
      <c r="AF65">
        <v>63</v>
      </c>
      <c r="AG65">
        <v>3</v>
      </c>
      <c r="AH65" t="s">
        <v>24</v>
      </c>
      <c r="AI65" t="s">
        <v>23</v>
      </c>
      <c r="AJ65" t="s">
        <v>13</v>
      </c>
      <c r="AK65" t="s">
        <v>74</v>
      </c>
    </row>
    <row r="66" spans="1:37">
      <c r="A66" t="s">
        <v>72</v>
      </c>
      <c r="B66">
        <v>242</v>
      </c>
      <c r="C66">
        <v>2</v>
      </c>
      <c r="D66" t="s">
        <v>78</v>
      </c>
      <c r="E66" t="s">
        <v>79</v>
      </c>
      <c r="F66">
        <v>60.021000000000001</v>
      </c>
      <c r="G66" t="s">
        <v>73</v>
      </c>
      <c r="H66">
        <v>1</v>
      </c>
      <c r="I66">
        <v>628946849</v>
      </c>
      <c r="J66" t="s">
        <v>64</v>
      </c>
      <c r="K66" t="s">
        <v>65</v>
      </c>
      <c r="L66" t="s">
        <v>65</v>
      </c>
      <c r="M66" s="15">
        <v>41950</v>
      </c>
      <c r="N66" s="16">
        <v>41950.718587962961</v>
      </c>
      <c r="O66" s="17">
        <v>0.51025462962962964</v>
      </c>
      <c r="P66" t="s">
        <v>66</v>
      </c>
      <c r="Q66">
        <v>64</v>
      </c>
      <c r="R66">
        <v>2</v>
      </c>
      <c r="S66" t="s">
        <v>21</v>
      </c>
      <c r="T66" t="s">
        <v>22</v>
      </c>
      <c r="V66">
        <v>1</v>
      </c>
      <c r="W66" t="s">
        <v>21</v>
      </c>
      <c r="X66">
        <v>-999999</v>
      </c>
      <c r="Y66">
        <v>16</v>
      </c>
      <c r="Z66">
        <v>190465</v>
      </c>
      <c r="AA66">
        <v>0</v>
      </c>
      <c r="AB66" t="s">
        <v>21</v>
      </c>
      <c r="AC66">
        <v>367</v>
      </c>
      <c r="AD66">
        <v>24</v>
      </c>
      <c r="AE66">
        <v>1</v>
      </c>
      <c r="AF66">
        <v>64</v>
      </c>
      <c r="AG66">
        <v>3</v>
      </c>
      <c r="AI66" t="s">
        <v>23</v>
      </c>
      <c r="AJ66" t="s">
        <v>13</v>
      </c>
      <c r="AK66" t="s">
        <v>74</v>
      </c>
    </row>
    <row r="67" spans="1:37">
      <c r="A67" t="s">
        <v>72</v>
      </c>
      <c r="B67">
        <v>242</v>
      </c>
      <c r="C67">
        <v>2</v>
      </c>
      <c r="D67" t="s">
        <v>78</v>
      </c>
      <c r="E67" t="s">
        <v>79</v>
      </c>
      <c r="F67">
        <v>60.021000000000001</v>
      </c>
      <c r="G67" t="s">
        <v>73</v>
      </c>
      <c r="H67">
        <v>1</v>
      </c>
      <c r="I67">
        <v>628946849</v>
      </c>
      <c r="J67" t="s">
        <v>64</v>
      </c>
      <c r="K67" t="s">
        <v>65</v>
      </c>
      <c r="L67" t="s">
        <v>65</v>
      </c>
      <c r="M67" s="15">
        <v>41950</v>
      </c>
      <c r="N67" s="16">
        <v>41950.718587962961</v>
      </c>
      <c r="O67" s="17">
        <v>0.51025462962962964</v>
      </c>
      <c r="P67" t="s">
        <v>66</v>
      </c>
      <c r="Q67">
        <v>65</v>
      </c>
      <c r="R67">
        <v>2</v>
      </c>
      <c r="S67" t="s">
        <v>24</v>
      </c>
      <c r="T67" t="s">
        <v>22</v>
      </c>
      <c r="V67">
        <v>0</v>
      </c>
      <c r="W67" t="s">
        <v>24</v>
      </c>
      <c r="X67">
        <v>-999999</v>
      </c>
      <c r="Y67">
        <v>17</v>
      </c>
      <c r="Z67">
        <v>191648</v>
      </c>
      <c r="AA67">
        <v>0</v>
      </c>
      <c r="AB67" t="s">
        <v>26</v>
      </c>
      <c r="AC67">
        <v>520</v>
      </c>
      <c r="AD67">
        <v>6</v>
      </c>
      <c r="AE67">
        <v>1</v>
      </c>
      <c r="AF67">
        <v>65</v>
      </c>
      <c r="AG67">
        <v>2</v>
      </c>
      <c r="AI67" t="s">
        <v>27</v>
      </c>
      <c r="AJ67" t="s">
        <v>13</v>
      </c>
      <c r="AK67" t="s">
        <v>28</v>
      </c>
    </row>
    <row r="68" spans="1:37">
      <c r="A68" t="s">
        <v>72</v>
      </c>
      <c r="B68">
        <v>242</v>
      </c>
      <c r="C68">
        <v>2</v>
      </c>
      <c r="D68" t="s">
        <v>78</v>
      </c>
      <c r="E68" t="s">
        <v>79</v>
      </c>
      <c r="F68">
        <v>60.021000000000001</v>
      </c>
      <c r="G68" t="s">
        <v>73</v>
      </c>
      <c r="H68">
        <v>1</v>
      </c>
      <c r="I68">
        <v>628946849</v>
      </c>
      <c r="J68" t="s">
        <v>64</v>
      </c>
      <c r="K68" t="s">
        <v>65</v>
      </c>
      <c r="L68" t="s">
        <v>65</v>
      </c>
      <c r="M68" s="15">
        <v>41950</v>
      </c>
      <c r="N68" s="16">
        <v>41950.718587962961</v>
      </c>
      <c r="O68" s="17">
        <v>0.51025462962962964</v>
      </c>
      <c r="P68" t="s">
        <v>66</v>
      </c>
      <c r="Q68">
        <v>66</v>
      </c>
      <c r="R68">
        <v>3</v>
      </c>
      <c r="S68" t="s">
        <v>24</v>
      </c>
      <c r="T68" t="s">
        <v>32</v>
      </c>
      <c r="U68">
        <v>0</v>
      </c>
      <c r="V68">
        <v>0</v>
      </c>
      <c r="W68" t="s">
        <v>24</v>
      </c>
      <c r="X68">
        <v>-999999</v>
      </c>
      <c r="Y68">
        <v>17</v>
      </c>
      <c r="Z68">
        <v>192981</v>
      </c>
      <c r="AA68">
        <v>0</v>
      </c>
      <c r="AB68" t="s">
        <v>31</v>
      </c>
      <c r="AC68">
        <v>531</v>
      </c>
      <c r="AD68">
        <v>3</v>
      </c>
      <c r="AE68">
        <v>1</v>
      </c>
      <c r="AF68">
        <v>66</v>
      </c>
      <c r="AG68">
        <v>2</v>
      </c>
      <c r="AH68" t="s">
        <v>26</v>
      </c>
      <c r="AI68" t="s">
        <v>27</v>
      </c>
      <c r="AJ68" t="s">
        <v>13</v>
      </c>
      <c r="AK68" t="s">
        <v>28</v>
      </c>
    </row>
    <row r="69" spans="1:37">
      <c r="A69" t="s">
        <v>72</v>
      </c>
      <c r="B69">
        <v>242</v>
      </c>
      <c r="C69">
        <v>2</v>
      </c>
      <c r="D69" t="s">
        <v>78</v>
      </c>
      <c r="E69" t="s">
        <v>79</v>
      </c>
      <c r="F69">
        <v>60.021000000000001</v>
      </c>
      <c r="G69" t="s">
        <v>73</v>
      </c>
      <c r="H69">
        <v>1</v>
      </c>
      <c r="I69">
        <v>628946849</v>
      </c>
      <c r="J69" t="s">
        <v>64</v>
      </c>
      <c r="K69" t="s">
        <v>65</v>
      </c>
      <c r="L69" t="s">
        <v>65</v>
      </c>
      <c r="M69" s="15">
        <v>41950</v>
      </c>
      <c r="N69" s="16">
        <v>41950.718587962961</v>
      </c>
      <c r="O69" s="17">
        <v>0.51025462962962964</v>
      </c>
      <c r="P69" t="s">
        <v>66</v>
      </c>
      <c r="Q69">
        <v>67</v>
      </c>
      <c r="R69">
        <v>3</v>
      </c>
      <c r="S69" t="s">
        <v>26</v>
      </c>
      <c r="T69" t="s">
        <v>30</v>
      </c>
      <c r="U69">
        <v>0</v>
      </c>
      <c r="V69">
        <v>0</v>
      </c>
      <c r="W69" t="s">
        <v>26</v>
      </c>
      <c r="X69">
        <v>-999999</v>
      </c>
      <c r="Y69">
        <v>17</v>
      </c>
      <c r="Z69">
        <v>194331</v>
      </c>
      <c r="AA69">
        <v>0</v>
      </c>
      <c r="AB69" t="s">
        <v>31</v>
      </c>
      <c r="AC69">
        <v>541</v>
      </c>
      <c r="AD69">
        <v>13</v>
      </c>
      <c r="AE69">
        <v>1</v>
      </c>
      <c r="AF69">
        <v>67</v>
      </c>
      <c r="AG69">
        <v>3</v>
      </c>
      <c r="AH69" t="s">
        <v>24</v>
      </c>
      <c r="AI69" t="s">
        <v>23</v>
      </c>
      <c r="AJ69" t="s">
        <v>13</v>
      </c>
      <c r="AK69" t="s">
        <v>35</v>
      </c>
    </row>
    <row r="70" spans="1:37">
      <c r="A70" t="s">
        <v>72</v>
      </c>
      <c r="B70">
        <v>242</v>
      </c>
      <c r="C70">
        <v>2</v>
      </c>
      <c r="D70" t="s">
        <v>78</v>
      </c>
      <c r="E70" t="s">
        <v>79</v>
      </c>
      <c r="F70">
        <v>60.021000000000001</v>
      </c>
      <c r="G70" t="s">
        <v>73</v>
      </c>
      <c r="H70">
        <v>1</v>
      </c>
      <c r="I70">
        <v>628946849</v>
      </c>
      <c r="J70" t="s">
        <v>64</v>
      </c>
      <c r="K70" t="s">
        <v>65</v>
      </c>
      <c r="L70" t="s">
        <v>65</v>
      </c>
      <c r="M70" s="15">
        <v>41950</v>
      </c>
      <c r="N70" s="16">
        <v>41950.718587962961</v>
      </c>
      <c r="O70" s="17">
        <v>0.51025462962962964</v>
      </c>
      <c r="P70" t="s">
        <v>66</v>
      </c>
      <c r="Q70">
        <v>68</v>
      </c>
      <c r="R70">
        <v>2</v>
      </c>
      <c r="S70" t="s">
        <v>31</v>
      </c>
      <c r="T70" t="s">
        <v>33</v>
      </c>
      <c r="V70">
        <v>0</v>
      </c>
      <c r="W70" t="s">
        <v>31</v>
      </c>
      <c r="X70">
        <v>0</v>
      </c>
      <c r="Y70">
        <v>16</v>
      </c>
      <c r="Z70">
        <v>195713</v>
      </c>
      <c r="AA70">
        <v>567</v>
      </c>
      <c r="AC70">
        <v>0</v>
      </c>
      <c r="AD70">
        <v>11</v>
      </c>
      <c r="AE70">
        <v>1</v>
      </c>
      <c r="AF70">
        <v>68</v>
      </c>
      <c r="AG70">
        <v>3</v>
      </c>
      <c r="AI70" t="s">
        <v>23</v>
      </c>
      <c r="AJ70" t="s">
        <v>13</v>
      </c>
      <c r="AK70" t="s">
        <v>34</v>
      </c>
    </row>
    <row r="71" spans="1:37">
      <c r="A71" t="s">
        <v>72</v>
      </c>
      <c r="B71">
        <v>242</v>
      </c>
      <c r="C71">
        <v>2</v>
      </c>
      <c r="D71" t="s">
        <v>78</v>
      </c>
      <c r="E71" t="s">
        <v>79</v>
      </c>
      <c r="F71">
        <v>60.021000000000001</v>
      </c>
      <c r="G71" t="s">
        <v>73</v>
      </c>
      <c r="H71">
        <v>1</v>
      </c>
      <c r="I71">
        <v>628946849</v>
      </c>
      <c r="J71" t="s">
        <v>64</v>
      </c>
      <c r="K71" t="s">
        <v>65</v>
      </c>
      <c r="L71" t="s">
        <v>65</v>
      </c>
      <c r="M71" s="15">
        <v>41950</v>
      </c>
      <c r="N71" s="16">
        <v>41950.718587962961</v>
      </c>
      <c r="O71" s="17">
        <v>0.51025462962962964</v>
      </c>
      <c r="P71" t="s">
        <v>66</v>
      </c>
      <c r="Q71">
        <v>69</v>
      </c>
      <c r="R71">
        <v>1</v>
      </c>
      <c r="S71" t="s">
        <v>24</v>
      </c>
      <c r="T71" t="s">
        <v>30</v>
      </c>
      <c r="V71">
        <v>0</v>
      </c>
      <c r="W71" t="s">
        <v>24</v>
      </c>
      <c r="X71">
        <v>-999999</v>
      </c>
      <c r="Y71">
        <v>16</v>
      </c>
      <c r="Z71">
        <v>197829</v>
      </c>
      <c r="AA71">
        <v>0</v>
      </c>
      <c r="AB71" t="s">
        <v>31</v>
      </c>
      <c r="AC71">
        <v>219</v>
      </c>
      <c r="AD71">
        <v>1</v>
      </c>
      <c r="AE71">
        <v>1</v>
      </c>
      <c r="AF71">
        <v>69</v>
      </c>
      <c r="AG71">
        <v>2</v>
      </c>
      <c r="AI71" t="s">
        <v>27</v>
      </c>
      <c r="AJ71" t="s">
        <v>13</v>
      </c>
      <c r="AK71" t="s">
        <v>28</v>
      </c>
    </row>
    <row r="72" spans="1:37">
      <c r="A72" t="s">
        <v>72</v>
      </c>
      <c r="B72">
        <v>242</v>
      </c>
      <c r="C72">
        <v>2</v>
      </c>
      <c r="D72" t="s">
        <v>78</v>
      </c>
      <c r="E72" t="s">
        <v>79</v>
      </c>
      <c r="F72">
        <v>60.021000000000001</v>
      </c>
      <c r="G72" t="s">
        <v>73</v>
      </c>
      <c r="H72">
        <v>1</v>
      </c>
      <c r="I72">
        <v>628946849</v>
      </c>
      <c r="J72" t="s">
        <v>64</v>
      </c>
      <c r="K72" t="s">
        <v>65</v>
      </c>
      <c r="L72" t="s">
        <v>65</v>
      </c>
      <c r="M72" s="15">
        <v>41950</v>
      </c>
      <c r="N72" s="16">
        <v>41950.718587962961</v>
      </c>
      <c r="O72" s="17">
        <v>0.51025462962962964</v>
      </c>
      <c r="P72" t="s">
        <v>66</v>
      </c>
      <c r="Q72">
        <v>70</v>
      </c>
      <c r="R72">
        <v>3</v>
      </c>
      <c r="S72" t="s">
        <v>24</v>
      </c>
      <c r="T72" t="s">
        <v>25</v>
      </c>
      <c r="V72">
        <v>1</v>
      </c>
      <c r="W72" t="s">
        <v>24</v>
      </c>
      <c r="X72">
        <v>-999999</v>
      </c>
      <c r="Y72">
        <v>16</v>
      </c>
      <c r="Z72">
        <v>198862</v>
      </c>
      <c r="AA72">
        <v>0</v>
      </c>
      <c r="AB72" t="s">
        <v>24</v>
      </c>
      <c r="AC72">
        <v>354</v>
      </c>
      <c r="AD72">
        <v>2</v>
      </c>
      <c r="AE72">
        <v>1</v>
      </c>
      <c r="AF72">
        <v>70</v>
      </c>
      <c r="AG72">
        <v>1</v>
      </c>
      <c r="AH72" t="s">
        <v>31</v>
      </c>
      <c r="AI72" t="s">
        <v>27</v>
      </c>
      <c r="AJ72" t="s">
        <v>13</v>
      </c>
      <c r="AK72" t="s">
        <v>28</v>
      </c>
    </row>
    <row r="73" spans="1:37">
      <c r="A73" t="s">
        <v>72</v>
      </c>
      <c r="B73">
        <v>242</v>
      </c>
      <c r="C73">
        <v>2</v>
      </c>
      <c r="D73" t="s">
        <v>78</v>
      </c>
      <c r="E73" t="s">
        <v>79</v>
      </c>
      <c r="F73">
        <v>60.021000000000001</v>
      </c>
      <c r="G73" t="s">
        <v>73</v>
      </c>
      <c r="H73">
        <v>1</v>
      </c>
      <c r="I73">
        <v>628946849</v>
      </c>
      <c r="J73" t="s">
        <v>64</v>
      </c>
      <c r="K73" t="s">
        <v>65</v>
      </c>
      <c r="L73" t="s">
        <v>65</v>
      </c>
      <c r="M73" s="15">
        <v>41950</v>
      </c>
      <c r="N73" s="16">
        <v>41950.718587962961</v>
      </c>
      <c r="O73" s="17">
        <v>0.51025462962962964</v>
      </c>
      <c r="P73" t="s">
        <v>66</v>
      </c>
      <c r="Q73">
        <v>71</v>
      </c>
      <c r="R73">
        <v>1</v>
      </c>
      <c r="S73" t="s">
        <v>26</v>
      </c>
      <c r="T73" t="s">
        <v>32</v>
      </c>
      <c r="V73">
        <v>0</v>
      </c>
      <c r="W73" t="s">
        <v>26</v>
      </c>
      <c r="X73">
        <v>-999999</v>
      </c>
      <c r="Y73">
        <v>17</v>
      </c>
      <c r="Z73">
        <v>200029</v>
      </c>
      <c r="AA73">
        <v>0</v>
      </c>
      <c r="AB73" t="s">
        <v>31</v>
      </c>
      <c r="AC73">
        <v>435</v>
      </c>
      <c r="AD73">
        <v>15</v>
      </c>
      <c r="AE73">
        <v>1</v>
      </c>
      <c r="AF73">
        <v>71</v>
      </c>
      <c r="AG73">
        <v>3</v>
      </c>
      <c r="AI73" t="s">
        <v>23</v>
      </c>
      <c r="AJ73" t="s">
        <v>13</v>
      </c>
      <c r="AK73" t="s">
        <v>35</v>
      </c>
    </row>
    <row r="74" spans="1:37">
      <c r="A74" t="s">
        <v>72</v>
      </c>
      <c r="B74">
        <v>242</v>
      </c>
      <c r="C74">
        <v>2</v>
      </c>
      <c r="D74" t="s">
        <v>78</v>
      </c>
      <c r="E74" t="s">
        <v>79</v>
      </c>
      <c r="F74">
        <v>60.021000000000001</v>
      </c>
      <c r="G74" t="s">
        <v>73</v>
      </c>
      <c r="H74">
        <v>1</v>
      </c>
      <c r="I74">
        <v>628946849</v>
      </c>
      <c r="J74" t="s">
        <v>64</v>
      </c>
      <c r="K74" t="s">
        <v>65</v>
      </c>
      <c r="L74" t="s">
        <v>65</v>
      </c>
      <c r="M74" s="15">
        <v>41950</v>
      </c>
      <c r="N74" s="16">
        <v>41950.718587962961</v>
      </c>
      <c r="O74" s="17">
        <v>0.51025462962962964</v>
      </c>
      <c r="P74" t="s">
        <v>66</v>
      </c>
      <c r="Q74">
        <v>72</v>
      </c>
      <c r="R74">
        <v>2</v>
      </c>
      <c r="S74" t="s">
        <v>26</v>
      </c>
      <c r="T74" t="s">
        <v>22</v>
      </c>
      <c r="V74">
        <v>0</v>
      </c>
      <c r="W74" t="s">
        <v>26</v>
      </c>
      <c r="X74">
        <v>0</v>
      </c>
      <c r="Y74">
        <v>16</v>
      </c>
      <c r="Z74">
        <v>201278</v>
      </c>
      <c r="AA74">
        <v>567</v>
      </c>
      <c r="AC74">
        <v>0</v>
      </c>
      <c r="AD74">
        <v>18</v>
      </c>
      <c r="AE74">
        <v>1</v>
      </c>
      <c r="AF74">
        <v>72</v>
      </c>
      <c r="AG74">
        <v>1</v>
      </c>
      <c r="AI74" t="s">
        <v>23</v>
      </c>
      <c r="AJ74" t="s">
        <v>13</v>
      </c>
      <c r="AK74" t="s">
        <v>35</v>
      </c>
    </row>
    <row r="75" spans="1:37">
      <c r="A75" t="s">
        <v>72</v>
      </c>
      <c r="B75">
        <v>242</v>
      </c>
      <c r="C75">
        <v>2</v>
      </c>
      <c r="D75" t="s">
        <v>78</v>
      </c>
      <c r="E75" t="s">
        <v>79</v>
      </c>
      <c r="F75">
        <v>60.021000000000001</v>
      </c>
      <c r="G75" t="s">
        <v>73</v>
      </c>
      <c r="H75">
        <v>1</v>
      </c>
      <c r="I75">
        <v>628946849</v>
      </c>
      <c r="J75" t="s">
        <v>64</v>
      </c>
      <c r="K75" t="s">
        <v>65</v>
      </c>
      <c r="L75" t="s">
        <v>65</v>
      </c>
      <c r="M75" s="15">
        <v>41950</v>
      </c>
      <c r="N75" s="16">
        <v>41950.718587962961</v>
      </c>
      <c r="O75" s="17">
        <v>0.51025462962962964</v>
      </c>
      <c r="P75" t="s">
        <v>66</v>
      </c>
      <c r="Q75">
        <v>73</v>
      </c>
      <c r="R75">
        <v>3</v>
      </c>
      <c r="S75" t="s">
        <v>31</v>
      </c>
      <c r="T75" t="s">
        <v>32</v>
      </c>
      <c r="U75">
        <v>1</v>
      </c>
      <c r="V75">
        <v>0</v>
      </c>
      <c r="W75" t="s">
        <v>31</v>
      </c>
      <c r="X75">
        <v>-999999</v>
      </c>
      <c r="Y75">
        <v>17</v>
      </c>
      <c r="Z75">
        <v>203411</v>
      </c>
      <c r="AA75">
        <v>0</v>
      </c>
      <c r="AB75" t="s">
        <v>26</v>
      </c>
      <c r="AC75">
        <v>509</v>
      </c>
      <c r="AD75">
        <v>9</v>
      </c>
      <c r="AE75">
        <v>2</v>
      </c>
      <c r="AF75">
        <v>73</v>
      </c>
      <c r="AG75">
        <v>2</v>
      </c>
      <c r="AH75" t="s">
        <v>26</v>
      </c>
      <c r="AI75" t="s">
        <v>23</v>
      </c>
      <c r="AJ75" t="s">
        <v>13</v>
      </c>
      <c r="AK75" t="s">
        <v>34</v>
      </c>
    </row>
    <row r="76" spans="1:37">
      <c r="A76" t="s">
        <v>72</v>
      </c>
      <c r="B76">
        <v>242</v>
      </c>
      <c r="C76">
        <v>2</v>
      </c>
      <c r="D76" t="s">
        <v>78</v>
      </c>
      <c r="E76" t="s">
        <v>79</v>
      </c>
      <c r="F76">
        <v>60.021000000000001</v>
      </c>
      <c r="G76" t="s">
        <v>73</v>
      </c>
      <c r="H76">
        <v>1</v>
      </c>
      <c r="I76">
        <v>628946849</v>
      </c>
      <c r="J76" t="s">
        <v>64</v>
      </c>
      <c r="K76" t="s">
        <v>65</v>
      </c>
      <c r="L76" t="s">
        <v>65</v>
      </c>
      <c r="M76" s="15">
        <v>41950</v>
      </c>
      <c r="N76" s="16">
        <v>41950.718587962961</v>
      </c>
      <c r="O76" s="17">
        <v>0.51025462962962964</v>
      </c>
      <c r="P76" t="s">
        <v>66</v>
      </c>
      <c r="Q76">
        <v>74</v>
      </c>
      <c r="R76">
        <v>3</v>
      </c>
      <c r="S76" t="s">
        <v>26</v>
      </c>
      <c r="T76" t="s">
        <v>25</v>
      </c>
      <c r="V76">
        <v>1</v>
      </c>
      <c r="W76" t="s">
        <v>26</v>
      </c>
      <c r="X76">
        <v>-999999</v>
      </c>
      <c r="Y76">
        <v>17</v>
      </c>
      <c r="Z76">
        <v>204744</v>
      </c>
      <c r="AA76">
        <v>0</v>
      </c>
      <c r="AB76" t="s">
        <v>26</v>
      </c>
      <c r="AC76">
        <v>488</v>
      </c>
      <c r="AD76">
        <v>14</v>
      </c>
      <c r="AE76">
        <v>2</v>
      </c>
      <c r="AF76">
        <v>74</v>
      </c>
      <c r="AG76">
        <v>3</v>
      </c>
      <c r="AH76" t="s">
        <v>31</v>
      </c>
      <c r="AI76" t="s">
        <v>23</v>
      </c>
      <c r="AJ76" t="s">
        <v>13</v>
      </c>
      <c r="AK76" t="s">
        <v>35</v>
      </c>
    </row>
    <row r="77" spans="1:37">
      <c r="A77" t="s">
        <v>72</v>
      </c>
      <c r="B77">
        <v>242</v>
      </c>
      <c r="C77">
        <v>2</v>
      </c>
      <c r="D77" t="s">
        <v>78</v>
      </c>
      <c r="E77" t="s">
        <v>79</v>
      </c>
      <c r="F77">
        <v>60.021000000000001</v>
      </c>
      <c r="G77" t="s">
        <v>73</v>
      </c>
      <c r="H77">
        <v>1</v>
      </c>
      <c r="I77">
        <v>628946849</v>
      </c>
      <c r="J77" t="s">
        <v>64</v>
      </c>
      <c r="K77" t="s">
        <v>65</v>
      </c>
      <c r="L77" t="s">
        <v>65</v>
      </c>
      <c r="M77" s="15">
        <v>41950</v>
      </c>
      <c r="N77" s="16">
        <v>41950.718587962961</v>
      </c>
      <c r="O77" s="17">
        <v>0.51025462962962964</v>
      </c>
      <c r="P77" t="s">
        <v>66</v>
      </c>
      <c r="Q77">
        <v>75</v>
      </c>
      <c r="R77">
        <v>1</v>
      </c>
      <c r="S77" t="s">
        <v>21</v>
      </c>
      <c r="T77" t="s">
        <v>29</v>
      </c>
      <c r="V77">
        <v>0</v>
      </c>
      <c r="W77" t="s">
        <v>21</v>
      </c>
      <c r="X77">
        <v>-999999</v>
      </c>
      <c r="Y77">
        <v>17</v>
      </c>
      <c r="Z77">
        <v>206060</v>
      </c>
      <c r="AA77">
        <v>0</v>
      </c>
      <c r="AB77" t="s">
        <v>31</v>
      </c>
      <c r="AC77">
        <v>500</v>
      </c>
      <c r="AD77">
        <v>22</v>
      </c>
      <c r="AE77">
        <v>2</v>
      </c>
      <c r="AF77">
        <v>75</v>
      </c>
      <c r="AG77">
        <v>3</v>
      </c>
      <c r="AI77" t="s">
        <v>23</v>
      </c>
      <c r="AJ77" t="s">
        <v>13</v>
      </c>
      <c r="AK77" t="s">
        <v>74</v>
      </c>
    </row>
    <row r="78" spans="1:37">
      <c r="A78" t="s">
        <v>72</v>
      </c>
      <c r="B78">
        <v>242</v>
      </c>
      <c r="C78">
        <v>2</v>
      </c>
      <c r="D78" t="s">
        <v>78</v>
      </c>
      <c r="E78" t="s">
        <v>79</v>
      </c>
      <c r="F78">
        <v>60.021000000000001</v>
      </c>
      <c r="G78" t="s">
        <v>73</v>
      </c>
      <c r="H78">
        <v>1</v>
      </c>
      <c r="I78">
        <v>628946849</v>
      </c>
      <c r="J78" t="s">
        <v>64</v>
      </c>
      <c r="K78" t="s">
        <v>65</v>
      </c>
      <c r="L78" t="s">
        <v>65</v>
      </c>
      <c r="M78" s="15">
        <v>41950</v>
      </c>
      <c r="N78" s="16">
        <v>41950.718587962961</v>
      </c>
      <c r="O78" s="17">
        <v>0.51025462962962964</v>
      </c>
      <c r="P78" t="s">
        <v>66</v>
      </c>
      <c r="Q78">
        <v>76</v>
      </c>
      <c r="R78">
        <v>1</v>
      </c>
      <c r="S78" t="s">
        <v>24</v>
      </c>
      <c r="T78" t="s">
        <v>30</v>
      </c>
      <c r="V78">
        <v>0</v>
      </c>
      <c r="W78" t="s">
        <v>24</v>
      </c>
      <c r="X78">
        <v>0</v>
      </c>
      <c r="Y78">
        <v>16</v>
      </c>
      <c r="Z78">
        <v>207376</v>
      </c>
      <c r="AA78">
        <v>567</v>
      </c>
      <c r="AC78">
        <v>0</v>
      </c>
      <c r="AD78">
        <v>1</v>
      </c>
      <c r="AE78">
        <v>2</v>
      </c>
      <c r="AF78">
        <v>76</v>
      </c>
      <c r="AG78">
        <v>1</v>
      </c>
      <c r="AI78" t="s">
        <v>27</v>
      </c>
      <c r="AJ78" t="s">
        <v>13</v>
      </c>
      <c r="AK78" t="s">
        <v>28</v>
      </c>
    </row>
    <row r="79" spans="1:37">
      <c r="A79" t="s">
        <v>72</v>
      </c>
      <c r="B79">
        <v>242</v>
      </c>
      <c r="C79">
        <v>2</v>
      </c>
      <c r="D79" t="s">
        <v>78</v>
      </c>
      <c r="E79" t="s">
        <v>79</v>
      </c>
      <c r="F79">
        <v>60.021000000000001</v>
      </c>
      <c r="G79" t="s">
        <v>73</v>
      </c>
      <c r="H79">
        <v>1</v>
      </c>
      <c r="I79">
        <v>628946849</v>
      </c>
      <c r="J79" t="s">
        <v>64</v>
      </c>
      <c r="K79" t="s">
        <v>65</v>
      </c>
      <c r="L79" t="s">
        <v>65</v>
      </c>
      <c r="M79" s="15">
        <v>41950</v>
      </c>
      <c r="N79" s="16">
        <v>41950.718587962961</v>
      </c>
      <c r="O79" s="17">
        <v>0.51025462962962964</v>
      </c>
      <c r="P79" t="s">
        <v>66</v>
      </c>
      <c r="Q79">
        <v>77</v>
      </c>
      <c r="R79">
        <v>3</v>
      </c>
      <c r="S79" t="s">
        <v>24</v>
      </c>
      <c r="T79" t="s">
        <v>29</v>
      </c>
      <c r="V79">
        <v>1</v>
      </c>
      <c r="W79" t="s">
        <v>24</v>
      </c>
      <c r="X79">
        <v>-999999</v>
      </c>
      <c r="Y79">
        <v>17</v>
      </c>
      <c r="Z79">
        <v>209509</v>
      </c>
      <c r="AA79">
        <v>0</v>
      </c>
      <c r="AB79" t="s">
        <v>24</v>
      </c>
      <c r="AC79">
        <v>291</v>
      </c>
      <c r="AD79">
        <v>4</v>
      </c>
      <c r="AE79">
        <v>2</v>
      </c>
      <c r="AF79">
        <v>77</v>
      </c>
      <c r="AG79">
        <v>1</v>
      </c>
      <c r="AH79" t="s">
        <v>21</v>
      </c>
      <c r="AI79" t="s">
        <v>27</v>
      </c>
      <c r="AJ79" t="s">
        <v>13</v>
      </c>
      <c r="AK79" t="s">
        <v>28</v>
      </c>
    </row>
    <row r="80" spans="1:37">
      <c r="A80" t="s">
        <v>72</v>
      </c>
      <c r="B80">
        <v>242</v>
      </c>
      <c r="C80">
        <v>2</v>
      </c>
      <c r="D80" t="s">
        <v>78</v>
      </c>
      <c r="E80" t="s">
        <v>79</v>
      </c>
      <c r="F80">
        <v>60.021000000000001</v>
      </c>
      <c r="G80" t="s">
        <v>73</v>
      </c>
      <c r="H80">
        <v>1</v>
      </c>
      <c r="I80">
        <v>628946849</v>
      </c>
      <c r="J80" t="s">
        <v>64</v>
      </c>
      <c r="K80" t="s">
        <v>65</v>
      </c>
      <c r="L80" t="s">
        <v>65</v>
      </c>
      <c r="M80" s="15">
        <v>41950</v>
      </c>
      <c r="N80" s="16">
        <v>41950.718587962961</v>
      </c>
      <c r="O80" s="17">
        <v>0.51025462962962964</v>
      </c>
      <c r="P80" t="s">
        <v>66</v>
      </c>
      <c r="Q80">
        <v>78</v>
      </c>
      <c r="R80">
        <v>1</v>
      </c>
      <c r="S80" t="s">
        <v>26</v>
      </c>
      <c r="T80" t="s">
        <v>32</v>
      </c>
      <c r="V80">
        <v>0</v>
      </c>
      <c r="W80" t="s">
        <v>26</v>
      </c>
      <c r="X80">
        <v>-999999</v>
      </c>
      <c r="Y80">
        <v>17</v>
      </c>
      <c r="Z80">
        <v>210625</v>
      </c>
      <c r="AA80">
        <v>0</v>
      </c>
      <c r="AB80" t="s">
        <v>31</v>
      </c>
      <c r="AC80">
        <v>463</v>
      </c>
      <c r="AD80">
        <v>15</v>
      </c>
      <c r="AE80">
        <v>2</v>
      </c>
      <c r="AF80">
        <v>78</v>
      </c>
      <c r="AG80">
        <v>3</v>
      </c>
      <c r="AI80" t="s">
        <v>23</v>
      </c>
      <c r="AJ80" t="s">
        <v>13</v>
      </c>
      <c r="AK80" t="s">
        <v>35</v>
      </c>
    </row>
    <row r="81" spans="1:37">
      <c r="A81" t="s">
        <v>72</v>
      </c>
      <c r="B81">
        <v>242</v>
      </c>
      <c r="C81">
        <v>2</v>
      </c>
      <c r="D81" t="s">
        <v>78</v>
      </c>
      <c r="E81" t="s">
        <v>79</v>
      </c>
      <c r="F81">
        <v>60.021000000000001</v>
      </c>
      <c r="G81" t="s">
        <v>73</v>
      </c>
      <c r="H81">
        <v>1</v>
      </c>
      <c r="I81">
        <v>628946849</v>
      </c>
      <c r="J81" t="s">
        <v>64</v>
      </c>
      <c r="K81" t="s">
        <v>65</v>
      </c>
      <c r="L81" t="s">
        <v>65</v>
      </c>
      <c r="M81" s="15">
        <v>41950</v>
      </c>
      <c r="N81" s="16">
        <v>41950.718587962961</v>
      </c>
      <c r="O81" s="17">
        <v>0.51025462962962964</v>
      </c>
      <c r="P81" t="s">
        <v>66</v>
      </c>
      <c r="Q81">
        <v>79</v>
      </c>
      <c r="R81">
        <v>2</v>
      </c>
      <c r="S81" t="s">
        <v>26</v>
      </c>
      <c r="T81" t="s">
        <v>22</v>
      </c>
      <c r="V81">
        <v>0</v>
      </c>
      <c r="W81" t="s">
        <v>26</v>
      </c>
      <c r="X81">
        <v>-999999</v>
      </c>
      <c r="Y81">
        <v>17</v>
      </c>
      <c r="Z81">
        <v>211908</v>
      </c>
      <c r="AA81">
        <v>0</v>
      </c>
      <c r="AB81" t="s">
        <v>24</v>
      </c>
      <c r="AC81">
        <v>444</v>
      </c>
      <c r="AD81">
        <v>18</v>
      </c>
      <c r="AE81">
        <v>2</v>
      </c>
      <c r="AF81">
        <v>79</v>
      </c>
      <c r="AG81">
        <v>1</v>
      </c>
      <c r="AI81" t="s">
        <v>23</v>
      </c>
      <c r="AJ81" t="s">
        <v>13</v>
      </c>
      <c r="AK81" t="s">
        <v>35</v>
      </c>
    </row>
    <row r="82" spans="1:37">
      <c r="A82" t="s">
        <v>72</v>
      </c>
      <c r="B82">
        <v>242</v>
      </c>
      <c r="C82">
        <v>2</v>
      </c>
      <c r="D82" t="s">
        <v>78</v>
      </c>
      <c r="E82" t="s">
        <v>79</v>
      </c>
      <c r="F82">
        <v>60.021000000000001</v>
      </c>
      <c r="G82" t="s">
        <v>73</v>
      </c>
      <c r="H82">
        <v>1</v>
      </c>
      <c r="I82">
        <v>628946849</v>
      </c>
      <c r="J82" t="s">
        <v>64</v>
      </c>
      <c r="K82" t="s">
        <v>65</v>
      </c>
      <c r="L82" t="s">
        <v>65</v>
      </c>
      <c r="M82" s="15">
        <v>41950</v>
      </c>
      <c r="N82" s="16">
        <v>41950.718587962961</v>
      </c>
      <c r="O82" s="17">
        <v>0.51025462962962964</v>
      </c>
      <c r="P82" t="s">
        <v>66</v>
      </c>
      <c r="Q82">
        <v>80</v>
      </c>
      <c r="R82">
        <v>1</v>
      </c>
      <c r="S82" t="s">
        <v>24</v>
      </c>
      <c r="T82" t="s">
        <v>30</v>
      </c>
      <c r="V82">
        <v>0</v>
      </c>
      <c r="W82" t="s">
        <v>24</v>
      </c>
      <c r="X82">
        <v>-999999</v>
      </c>
      <c r="Y82">
        <v>16</v>
      </c>
      <c r="Z82">
        <v>213174</v>
      </c>
      <c r="AA82">
        <v>0</v>
      </c>
      <c r="AB82" t="s">
        <v>31</v>
      </c>
      <c r="AC82">
        <v>450</v>
      </c>
      <c r="AD82">
        <v>1</v>
      </c>
      <c r="AE82">
        <v>2</v>
      </c>
      <c r="AF82">
        <v>80</v>
      </c>
      <c r="AG82">
        <v>2</v>
      </c>
      <c r="AI82" t="s">
        <v>27</v>
      </c>
      <c r="AJ82" t="s">
        <v>13</v>
      </c>
      <c r="AK82" t="s">
        <v>28</v>
      </c>
    </row>
    <row r="83" spans="1:37">
      <c r="A83" t="s">
        <v>72</v>
      </c>
      <c r="B83">
        <v>242</v>
      </c>
      <c r="C83">
        <v>2</v>
      </c>
      <c r="D83" t="s">
        <v>78</v>
      </c>
      <c r="E83" t="s">
        <v>79</v>
      </c>
      <c r="F83">
        <v>60.021000000000001</v>
      </c>
      <c r="G83" t="s">
        <v>73</v>
      </c>
      <c r="H83">
        <v>1</v>
      </c>
      <c r="I83">
        <v>628946849</v>
      </c>
      <c r="J83" t="s">
        <v>64</v>
      </c>
      <c r="K83" t="s">
        <v>65</v>
      </c>
      <c r="L83" t="s">
        <v>65</v>
      </c>
      <c r="M83" s="15">
        <v>41950</v>
      </c>
      <c r="N83" s="16">
        <v>41950.718587962961</v>
      </c>
      <c r="O83" s="17">
        <v>0.51025462962962964</v>
      </c>
      <c r="P83" t="s">
        <v>66</v>
      </c>
      <c r="Q83">
        <v>81</v>
      </c>
      <c r="R83">
        <v>2</v>
      </c>
      <c r="S83" t="s">
        <v>31</v>
      </c>
      <c r="T83" t="s">
        <v>33</v>
      </c>
      <c r="V83">
        <v>0</v>
      </c>
      <c r="W83" t="s">
        <v>31</v>
      </c>
      <c r="X83">
        <v>-999999</v>
      </c>
      <c r="Y83">
        <v>16</v>
      </c>
      <c r="Z83">
        <v>214440</v>
      </c>
      <c r="AA83">
        <v>0</v>
      </c>
      <c r="AB83" t="s">
        <v>26</v>
      </c>
      <c r="AC83">
        <v>496</v>
      </c>
      <c r="AD83">
        <v>11</v>
      </c>
      <c r="AE83">
        <v>2</v>
      </c>
      <c r="AF83">
        <v>81</v>
      </c>
      <c r="AG83">
        <v>1</v>
      </c>
      <c r="AI83" t="s">
        <v>23</v>
      </c>
      <c r="AJ83" t="s">
        <v>13</v>
      </c>
      <c r="AK83" t="s">
        <v>34</v>
      </c>
    </row>
    <row r="84" spans="1:37">
      <c r="A84" t="s">
        <v>72</v>
      </c>
      <c r="B84">
        <v>242</v>
      </c>
      <c r="C84">
        <v>2</v>
      </c>
      <c r="D84" t="s">
        <v>78</v>
      </c>
      <c r="E84" t="s">
        <v>79</v>
      </c>
      <c r="F84">
        <v>60.021000000000001</v>
      </c>
      <c r="G84" t="s">
        <v>73</v>
      </c>
      <c r="H84">
        <v>1</v>
      </c>
      <c r="I84">
        <v>628946849</v>
      </c>
      <c r="J84" t="s">
        <v>64</v>
      </c>
      <c r="K84" t="s">
        <v>65</v>
      </c>
      <c r="L84" t="s">
        <v>65</v>
      </c>
      <c r="M84" s="15">
        <v>41950</v>
      </c>
      <c r="N84" s="16">
        <v>41950.718587962961</v>
      </c>
      <c r="O84" s="17">
        <v>0.51025462962962964</v>
      </c>
      <c r="P84" t="s">
        <v>66</v>
      </c>
      <c r="Q84">
        <v>82</v>
      </c>
      <c r="R84">
        <v>1</v>
      </c>
      <c r="S84" t="s">
        <v>26</v>
      </c>
      <c r="T84" t="s">
        <v>32</v>
      </c>
      <c r="V84">
        <v>0</v>
      </c>
      <c r="W84" t="s">
        <v>26</v>
      </c>
      <c r="X84">
        <v>0</v>
      </c>
      <c r="Y84">
        <v>16</v>
      </c>
      <c r="Z84">
        <v>215773</v>
      </c>
      <c r="AA84">
        <v>567</v>
      </c>
      <c r="AC84">
        <v>0</v>
      </c>
      <c r="AD84">
        <v>15</v>
      </c>
      <c r="AE84">
        <v>2</v>
      </c>
      <c r="AF84">
        <v>82</v>
      </c>
      <c r="AG84">
        <v>2</v>
      </c>
      <c r="AI84" t="s">
        <v>23</v>
      </c>
      <c r="AJ84" t="s">
        <v>13</v>
      </c>
      <c r="AK84" t="s">
        <v>35</v>
      </c>
    </row>
    <row r="85" spans="1:37">
      <c r="A85" t="s">
        <v>72</v>
      </c>
      <c r="B85">
        <v>242</v>
      </c>
      <c r="C85">
        <v>2</v>
      </c>
      <c r="D85" t="s">
        <v>78</v>
      </c>
      <c r="E85" t="s">
        <v>79</v>
      </c>
      <c r="F85">
        <v>60.021000000000001</v>
      </c>
      <c r="G85" t="s">
        <v>73</v>
      </c>
      <c r="H85">
        <v>1</v>
      </c>
      <c r="I85">
        <v>628946849</v>
      </c>
      <c r="J85" t="s">
        <v>64</v>
      </c>
      <c r="K85" t="s">
        <v>65</v>
      </c>
      <c r="L85" t="s">
        <v>65</v>
      </c>
      <c r="M85" s="15">
        <v>41950</v>
      </c>
      <c r="N85" s="16">
        <v>41950.718587962961</v>
      </c>
      <c r="O85" s="17">
        <v>0.51025462962962964</v>
      </c>
      <c r="P85" t="s">
        <v>66</v>
      </c>
      <c r="Q85">
        <v>83</v>
      </c>
      <c r="R85">
        <v>2</v>
      </c>
      <c r="S85" t="s">
        <v>26</v>
      </c>
      <c r="T85" t="s">
        <v>33</v>
      </c>
      <c r="V85">
        <v>0</v>
      </c>
      <c r="W85" t="s">
        <v>26</v>
      </c>
      <c r="X85">
        <v>-999999</v>
      </c>
      <c r="Y85">
        <v>16</v>
      </c>
      <c r="Z85">
        <v>217889</v>
      </c>
      <c r="AA85">
        <v>0</v>
      </c>
      <c r="AB85" t="s">
        <v>31</v>
      </c>
      <c r="AC85">
        <v>263</v>
      </c>
      <c r="AD85">
        <v>17</v>
      </c>
      <c r="AE85">
        <v>2</v>
      </c>
      <c r="AF85">
        <v>83</v>
      </c>
      <c r="AG85">
        <v>1</v>
      </c>
      <c r="AI85" t="s">
        <v>23</v>
      </c>
      <c r="AJ85" t="s">
        <v>13</v>
      </c>
      <c r="AK85" t="s">
        <v>35</v>
      </c>
    </row>
    <row r="86" spans="1:37">
      <c r="A86" t="s">
        <v>72</v>
      </c>
      <c r="B86">
        <v>242</v>
      </c>
      <c r="C86">
        <v>2</v>
      </c>
      <c r="D86" t="s">
        <v>78</v>
      </c>
      <c r="E86" t="s">
        <v>79</v>
      </c>
      <c r="F86">
        <v>60.021000000000001</v>
      </c>
      <c r="G86" t="s">
        <v>73</v>
      </c>
      <c r="H86">
        <v>1</v>
      </c>
      <c r="I86">
        <v>628946849</v>
      </c>
      <c r="J86" t="s">
        <v>64</v>
      </c>
      <c r="K86" t="s">
        <v>65</v>
      </c>
      <c r="L86" t="s">
        <v>65</v>
      </c>
      <c r="M86" s="15">
        <v>41950</v>
      </c>
      <c r="N86" s="16">
        <v>41950.718587962961</v>
      </c>
      <c r="O86" s="17">
        <v>0.51025462962962964</v>
      </c>
      <c r="P86" t="s">
        <v>66</v>
      </c>
      <c r="Q86">
        <v>84</v>
      </c>
      <c r="R86">
        <v>2</v>
      </c>
      <c r="S86" t="s">
        <v>31</v>
      </c>
      <c r="T86" t="s">
        <v>22</v>
      </c>
      <c r="V86">
        <v>0</v>
      </c>
      <c r="W86" t="s">
        <v>31</v>
      </c>
      <c r="X86">
        <v>-999999</v>
      </c>
      <c r="Y86">
        <v>16</v>
      </c>
      <c r="Z86">
        <v>218972</v>
      </c>
      <c r="AA86">
        <v>0</v>
      </c>
      <c r="AB86" t="s">
        <v>21</v>
      </c>
      <c r="AC86">
        <v>420</v>
      </c>
      <c r="AD86">
        <v>12</v>
      </c>
      <c r="AE86">
        <v>2</v>
      </c>
      <c r="AF86">
        <v>84</v>
      </c>
      <c r="AG86">
        <v>2</v>
      </c>
      <c r="AI86" t="s">
        <v>23</v>
      </c>
      <c r="AJ86" t="s">
        <v>13</v>
      </c>
      <c r="AK86" t="s">
        <v>34</v>
      </c>
    </row>
    <row r="87" spans="1:37">
      <c r="A87" t="s">
        <v>72</v>
      </c>
      <c r="B87">
        <v>242</v>
      </c>
      <c r="C87">
        <v>2</v>
      </c>
      <c r="D87" t="s">
        <v>78</v>
      </c>
      <c r="E87" t="s">
        <v>79</v>
      </c>
      <c r="F87">
        <v>60.021000000000001</v>
      </c>
      <c r="G87" t="s">
        <v>73</v>
      </c>
      <c r="H87">
        <v>1</v>
      </c>
      <c r="I87">
        <v>628946849</v>
      </c>
      <c r="J87" t="s">
        <v>64</v>
      </c>
      <c r="K87" t="s">
        <v>65</v>
      </c>
      <c r="L87" t="s">
        <v>65</v>
      </c>
      <c r="M87" s="15">
        <v>41950</v>
      </c>
      <c r="N87" s="16">
        <v>41950.718587962961</v>
      </c>
      <c r="O87" s="17">
        <v>0.51025462962962964</v>
      </c>
      <c r="P87" t="s">
        <v>66</v>
      </c>
      <c r="Q87">
        <v>85</v>
      </c>
      <c r="R87">
        <v>3</v>
      </c>
      <c r="S87" t="s">
        <v>21</v>
      </c>
      <c r="T87" t="s">
        <v>25</v>
      </c>
      <c r="U87">
        <v>0</v>
      </c>
      <c r="V87">
        <v>0</v>
      </c>
      <c r="W87" t="s">
        <v>21</v>
      </c>
      <c r="X87">
        <v>0</v>
      </c>
      <c r="Y87">
        <v>16</v>
      </c>
      <c r="Z87">
        <v>220205</v>
      </c>
      <c r="AA87">
        <v>567</v>
      </c>
      <c r="AC87">
        <v>0</v>
      </c>
      <c r="AD87">
        <v>20</v>
      </c>
      <c r="AE87">
        <v>2</v>
      </c>
      <c r="AF87">
        <v>85</v>
      </c>
      <c r="AG87">
        <v>2</v>
      </c>
      <c r="AH87" t="s">
        <v>31</v>
      </c>
      <c r="AI87" t="s">
        <v>23</v>
      </c>
      <c r="AJ87" t="s">
        <v>13</v>
      </c>
      <c r="AK87" t="s">
        <v>74</v>
      </c>
    </row>
    <row r="88" spans="1:37">
      <c r="A88" t="s">
        <v>72</v>
      </c>
      <c r="B88">
        <v>242</v>
      </c>
      <c r="C88">
        <v>2</v>
      </c>
      <c r="D88" t="s">
        <v>78</v>
      </c>
      <c r="E88" t="s">
        <v>79</v>
      </c>
      <c r="F88">
        <v>60.021000000000001</v>
      </c>
      <c r="G88" t="s">
        <v>73</v>
      </c>
      <c r="H88">
        <v>1</v>
      </c>
      <c r="I88">
        <v>628946849</v>
      </c>
      <c r="J88" t="s">
        <v>64</v>
      </c>
      <c r="K88" t="s">
        <v>65</v>
      </c>
      <c r="L88" t="s">
        <v>65</v>
      </c>
      <c r="M88" s="15">
        <v>41950</v>
      </c>
      <c r="N88" s="16">
        <v>41950.718587962961</v>
      </c>
      <c r="O88" s="17">
        <v>0.51025462962962964</v>
      </c>
      <c r="P88" t="s">
        <v>66</v>
      </c>
      <c r="Q88">
        <v>86</v>
      </c>
      <c r="R88">
        <v>1</v>
      </c>
      <c r="S88" t="s">
        <v>26</v>
      </c>
      <c r="T88" t="s">
        <v>32</v>
      </c>
      <c r="V88">
        <v>0</v>
      </c>
      <c r="W88" t="s">
        <v>26</v>
      </c>
      <c r="X88">
        <v>0</v>
      </c>
      <c r="Y88">
        <v>17</v>
      </c>
      <c r="Z88">
        <v>222321</v>
      </c>
      <c r="AA88">
        <v>567</v>
      </c>
      <c r="AC88">
        <v>0</v>
      </c>
      <c r="AD88">
        <v>15</v>
      </c>
      <c r="AE88">
        <v>2</v>
      </c>
      <c r="AF88">
        <v>86</v>
      </c>
      <c r="AG88">
        <v>3</v>
      </c>
      <c r="AI88" t="s">
        <v>23</v>
      </c>
      <c r="AJ88" t="s">
        <v>13</v>
      </c>
      <c r="AK88" t="s">
        <v>35</v>
      </c>
    </row>
    <row r="89" spans="1:37">
      <c r="A89" t="s">
        <v>72</v>
      </c>
      <c r="B89">
        <v>242</v>
      </c>
      <c r="C89">
        <v>2</v>
      </c>
      <c r="D89" t="s">
        <v>78</v>
      </c>
      <c r="E89" t="s">
        <v>79</v>
      </c>
      <c r="F89">
        <v>60.021000000000001</v>
      </c>
      <c r="G89" t="s">
        <v>73</v>
      </c>
      <c r="H89">
        <v>1</v>
      </c>
      <c r="I89">
        <v>628946849</v>
      </c>
      <c r="J89" t="s">
        <v>64</v>
      </c>
      <c r="K89" t="s">
        <v>65</v>
      </c>
      <c r="L89" t="s">
        <v>65</v>
      </c>
      <c r="M89" s="15">
        <v>41950</v>
      </c>
      <c r="N89" s="16">
        <v>41950.718587962961</v>
      </c>
      <c r="O89" s="17">
        <v>0.51025462962962964</v>
      </c>
      <c r="P89" t="s">
        <v>66</v>
      </c>
      <c r="Q89">
        <v>87</v>
      </c>
      <c r="R89">
        <v>2</v>
      </c>
      <c r="S89" t="s">
        <v>24</v>
      </c>
      <c r="T89" t="s">
        <v>22</v>
      </c>
      <c r="V89">
        <v>1</v>
      </c>
      <c r="W89" t="s">
        <v>24</v>
      </c>
      <c r="X89">
        <v>-999999</v>
      </c>
      <c r="Y89">
        <v>17</v>
      </c>
      <c r="Z89">
        <v>224437</v>
      </c>
      <c r="AA89">
        <v>0</v>
      </c>
      <c r="AB89" t="s">
        <v>24</v>
      </c>
      <c r="AC89">
        <v>362</v>
      </c>
      <c r="AD89">
        <v>6</v>
      </c>
      <c r="AE89">
        <v>2</v>
      </c>
      <c r="AF89">
        <v>87</v>
      </c>
      <c r="AG89">
        <v>1</v>
      </c>
      <c r="AI89" t="s">
        <v>27</v>
      </c>
      <c r="AJ89" t="s">
        <v>13</v>
      </c>
      <c r="AK89" t="s">
        <v>28</v>
      </c>
    </row>
    <row r="90" spans="1:37">
      <c r="A90" t="s">
        <v>72</v>
      </c>
      <c r="B90">
        <v>242</v>
      </c>
      <c r="C90">
        <v>2</v>
      </c>
      <c r="D90" t="s">
        <v>78</v>
      </c>
      <c r="E90" t="s">
        <v>79</v>
      </c>
      <c r="F90">
        <v>60.021000000000001</v>
      </c>
      <c r="G90" t="s">
        <v>73</v>
      </c>
      <c r="H90">
        <v>1</v>
      </c>
      <c r="I90">
        <v>628946849</v>
      </c>
      <c r="J90" t="s">
        <v>64</v>
      </c>
      <c r="K90" t="s">
        <v>65</v>
      </c>
      <c r="L90" t="s">
        <v>65</v>
      </c>
      <c r="M90" s="15">
        <v>41950</v>
      </c>
      <c r="N90" s="16">
        <v>41950.718587962961</v>
      </c>
      <c r="O90" s="17">
        <v>0.51025462962962964</v>
      </c>
      <c r="P90" t="s">
        <v>66</v>
      </c>
      <c r="Q90">
        <v>88</v>
      </c>
      <c r="R90">
        <v>1</v>
      </c>
      <c r="S90" t="s">
        <v>24</v>
      </c>
      <c r="T90" t="s">
        <v>30</v>
      </c>
      <c r="V90">
        <v>1</v>
      </c>
      <c r="W90" t="s">
        <v>24</v>
      </c>
      <c r="X90">
        <v>-999999</v>
      </c>
      <c r="Y90">
        <v>17</v>
      </c>
      <c r="Z90">
        <v>225620</v>
      </c>
      <c r="AA90">
        <v>0</v>
      </c>
      <c r="AB90" t="s">
        <v>24</v>
      </c>
      <c r="AC90">
        <v>427</v>
      </c>
      <c r="AD90">
        <v>1</v>
      </c>
      <c r="AE90">
        <v>2</v>
      </c>
      <c r="AF90">
        <v>88</v>
      </c>
      <c r="AG90">
        <v>2</v>
      </c>
      <c r="AI90" t="s">
        <v>27</v>
      </c>
      <c r="AJ90" t="s">
        <v>13</v>
      </c>
      <c r="AK90" t="s">
        <v>28</v>
      </c>
    </row>
    <row r="91" spans="1:37">
      <c r="A91" t="s">
        <v>72</v>
      </c>
      <c r="B91">
        <v>242</v>
      </c>
      <c r="C91">
        <v>2</v>
      </c>
      <c r="D91" t="s">
        <v>78</v>
      </c>
      <c r="E91" t="s">
        <v>79</v>
      </c>
      <c r="F91">
        <v>60.021000000000001</v>
      </c>
      <c r="G91" t="s">
        <v>73</v>
      </c>
      <c r="H91">
        <v>1</v>
      </c>
      <c r="I91">
        <v>628946849</v>
      </c>
      <c r="J91" t="s">
        <v>64</v>
      </c>
      <c r="K91" t="s">
        <v>65</v>
      </c>
      <c r="L91" t="s">
        <v>65</v>
      </c>
      <c r="M91" s="15">
        <v>41950</v>
      </c>
      <c r="N91" s="16">
        <v>41950.718587962961</v>
      </c>
      <c r="O91" s="17">
        <v>0.51025462962962964</v>
      </c>
      <c r="P91" t="s">
        <v>66</v>
      </c>
      <c r="Q91">
        <v>89</v>
      </c>
      <c r="R91">
        <v>3</v>
      </c>
      <c r="S91" t="s">
        <v>31</v>
      </c>
      <c r="T91" t="s">
        <v>30</v>
      </c>
      <c r="V91">
        <v>1</v>
      </c>
      <c r="W91" t="s">
        <v>31</v>
      </c>
      <c r="X91">
        <v>-999999</v>
      </c>
      <c r="Y91">
        <v>16</v>
      </c>
      <c r="Z91">
        <v>226869</v>
      </c>
      <c r="AA91">
        <v>0</v>
      </c>
      <c r="AB91" t="s">
        <v>31</v>
      </c>
      <c r="AC91">
        <v>482</v>
      </c>
      <c r="AD91">
        <v>7</v>
      </c>
      <c r="AE91">
        <v>2</v>
      </c>
      <c r="AF91">
        <v>89</v>
      </c>
      <c r="AG91">
        <v>1</v>
      </c>
      <c r="AH91" t="s">
        <v>24</v>
      </c>
      <c r="AI91" t="s">
        <v>27</v>
      </c>
      <c r="AJ91" t="s">
        <v>13</v>
      </c>
      <c r="AK91" t="s">
        <v>34</v>
      </c>
    </row>
    <row r="92" spans="1:37">
      <c r="A92" t="s">
        <v>72</v>
      </c>
      <c r="B92">
        <v>242</v>
      </c>
      <c r="C92">
        <v>2</v>
      </c>
      <c r="D92" t="s">
        <v>78</v>
      </c>
      <c r="E92" t="s">
        <v>79</v>
      </c>
      <c r="F92">
        <v>60.021000000000001</v>
      </c>
      <c r="G92" t="s">
        <v>73</v>
      </c>
      <c r="H92">
        <v>1</v>
      </c>
      <c r="I92">
        <v>628946849</v>
      </c>
      <c r="J92" t="s">
        <v>64</v>
      </c>
      <c r="K92" t="s">
        <v>65</v>
      </c>
      <c r="L92" t="s">
        <v>65</v>
      </c>
      <c r="M92" s="15">
        <v>41950</v>
      </c>
      <c r="N92" s="16">
        <v>41950.718587962961</v>
      </c>
      <c r="O92" s="17">
        <v>0.51025462962962964</v>
      </c>
      <c r="P92" t="s">
        <v>66</v>
      </c>
      <c r="Q92">
        <v>90</v>
      </c>
      <c r="R92">
        <v>2</v>
      </c>
      <c r="S92" t="s">
        <v>26</v>
      </c>
      <c r="T92" t="s">
        <v>33</v>
      </c>
      <c r="V92">
        <v>0</v>
      </c>
      <c r="W92" t="s">
        <v>26</v>
      </c>
      <c r="X92">
        <v>0</v>
      </c>
      <c r="Y92">
        <v>17</v>
      </c>
      <c r="Z92">
        <v>228169</v>
      </c>
      <c r="AA92">
        <v>567</v>
      </c>
      <c r="AC92">
        <v>0</v>
      </c>
      <c r="AD92">
        <v>17</v>
      </c>
      <c r="AE92">
        <v>2</v>
      </c>
      <c r="AF92">
        <v>90</v>
      </c>
      <c r="AG92">
        <v>3</v>
      </c>
      <c r="AI92" t="s">
        <v>23</v>
      </c>
      <c r="AJ92" t="s">
        <v>13</v>
      </c>
      <c r="AK92" t="s">
        <v>35</v>
      </c>
    </row>
    <row r="93" spans="1:37">
      <c r="A93" t="s">
        <v>72</v>
      </c>
      <c r="B93">
        <v>242</v>
      </c>
      <c r="C93">
        <v>2</v>
      </c>
      <c r="D93" t="s">
        <v>78</v>
      </c>
      <c r="E93" t="s">
        <v>79</v>
      </c>
      <c r="F93">
        <v>60.021000000000001</v>
      </c>
      <c r="G93" t="s">
        <v>73</v>
      </c>
      <c r="H93">
        <v>1</v>
      </c>
      <c r="I93">
        <v>628946849</v>
      </c>
      <c r="J93" t="s">
        <v>64</v>
      </c>
      <c r="K93" t="s">
        <v>65</v>
      </c>
      <c r="L93" t="s">
        <v>65</v>
      </c>
      <c r="M93" s="15">
        <v>41950</v>
      </c>
      <c r="N93" s="16">
        <v>41950.718587962961</v>
      </c>
      <c r="O93" s="17">
        <v>0.51025462962962964</v>
      </c>
      <c r="P93" t="s">
        <v>66</v>
      </c>
      <c r="Q93">
        <v>91</v>
      </c>
      <c r="R93">
        <v>2</v>
      </c>
      <c r="S93" t="s">
        <v>31</v>
      </c>
      <c r="T93" t="s">
        <v>33</v>
      </c>
      <c r="V93">
        <v>0</v>
      </c>
      <c r="W93" t="s">
        <v>31</v>
      </c>
      <c r="X93">
        <v>0</v>
      </c>
      <c r="Y93">
        <v>17</v>
      </c>
      <c r="Z93">
        <v>230302</v>
      </c>
      <c r="AA93">
        <v>566</v>
      </c>
      <c r="AC93">
        <v>0</v>
      </c>
      <c r="AD93">
        <v>11</v>
      </c>
      <c r="AE93">
        <v>2</v>
      </c>
      <c r="AF93">
        <v>91</v>
      </c>
      <c r="AG93">
        <v>2</v>
      </c>
      <c r="AI93" t="s">
        <v>23</v>
      </c>
      <c r="AJ93" t="s">
        <v>13</v>
      </c>
      <c r="AK93" t="s">
        <v>34</v>
      </c>
    </row>
    <row r="94" spans="1:37">
      <c r="A94" t="s">
        <v>72</v>
      </c>
      <c r="B94">
        <v>242</v>
      </c>
      <c r="C94">
        <v>2</v>
      </c>
      <c r="D94" t="s">
        <v>78</v>
      </c>
      <c r="E94" t="s">
        <v>79</v>
      </c>
      <c r="F94">
        <v>60.021000000000001</v>
      </c>
      <c r="G94" t="s">
        <v>73</v>
      </c>
      <c r="H94">
        <v>1</v>
      </c>
      <c r="I94">
        <v>628946849</v>
      </c>
      <c r="J94" t="s">
        <v>64</v>
      </c>
      <c r="K94" t="s">
        <v>65</v>
      </c>
      <c r="L94" t="s">
        <v>65</v>
      </c>
      <c r="M94" s="15">
        <v>41950</v>
      </c>
      <c r="N94" s="16">
        <v>41950.718587962961</v>
      </c>
      <c r="O94" s="17">
        <v>0.51025462962962964</v>
      </c>
      <c r="P94" t="s">
        <v>66</v>
      </c>
      <c r="Q94">
        <v>92</v>
      </c>
      <c r="R94">
        <v>1</v>
      </c>
      <c r="S94" t="s">
        <v>21</v>
      </c>
      <c r="T94" t="s">
        <v>29</v>
      </c>
      <c r="V94">
        <v>0</v>
      </c>
      <c r="W94" t="s">
        <v>21</v>
      </c>
      <c r="X94">
        <v>-999999</v>
      </c>
      <c r="Y94">
        <v>17</v>
      </c>
      <c r="Z94">
        <v>232418</v>
      </c>
      <c r="AA94">
        <v>0</v>
      </c>
      <c r="AB94" t="s">
        <v>31</v>
      </c>
      <c r="AC94">
        <v>197</v>
      </c>
      <c r="AD94">
        <v>22</v>
      </c>
      <c r="AE94">
        <v>2</v>
      </c>
      <c r="AF94">
        <v>92</v>
      </c>
      <c r="AG94">
        <v>2</v>
      </c>
      <c r="AI94" t="s">
        <v>23</v>
      </c>
      <c r="AJ94" t="s">
        <v>13</v>
      </c>
      <c r="AK94" t="s">
        <v>74</v>
      </c>
    </row>
    <row r="95" spans="1:37">
      <c r="A95" t="s">
        <v>72</v>
      </c>
      <c r="B95">
        <v>242</v>
      </c>
      <c r="C95">
        <v>2</v>
      </c>
      <c r="D95" t="s">
        <v>78</v>
      </c>
      <c r="E95" t="s">
        <v>79</v>
      </c>
      <c r="F95">
        <v>60.021000000000001</v>
      </c>
      <c r="G95" t="s">
        <v>73</v>
      </c>
      <c r="H95">
        <v>1</v>
      </c>
      <c r="I95">
        <v>628946849</v>
      </c>
      <c r="J95" t="s">
        <v>64</v>
      </c>
      <c r="K95" t="s">
        <v>65</v>
      </c>
      <c r="L95" t="s">
        <v>65</v>
      </c>
      <c r="M95" s="15">
        <v>41950</v>
      </c>
      <c r="N95" s="16">
        <v>41950.718587962961</v>
      </c>
      <c r="O95" s="17">
        <v>0.51025462962962964</v>
      </c>
      <c r="P95" t="s">
        <v>66</v>
      </c>
      <c r="Q95">
        <v>93</v>
      </c>
      <c r="R95">
        <v>3</v>
      </c>
      <c r="S95" t="s">
        <v>24</v>
      </c>
      <c r="T95" t="s">
        <v>32</v>
      </c>
      <c r="V95">
        <v>1</v>
      </c>
      <c r="W95" t="s">
        <v>24</v>
      </c>
      <c r="X95">
        <v>-999999</v>
      </c>
      <c r="Y95">
        <v>17</v>
      </c>
      <c r="Z95">
        <v>233434</v>
      </c>
      <c r="AA95">
        <v>0</v>
      </c>
      <c r="AB95" t="s">
        <v>24</v>
      </c>
      <c r="AC95">
        <v>421</v>
      </c>
      <c r="AD95">
        <v>3</v>
      </c>
      <c r="AE95">
        <v>2</v>
      </c>
      <c r="AF95">
        <v>93</v>
      </c>
      <c r="AG95">
        <v>1</v>
      </c>
      <c r="AH95" t="s">
        <v>26</v>
      </c>
      <c r="AI95" t="s">
        <v>27</v>
      </c>
      <c r="AJ95" t="s">
        <v>13</v>
      </c>
      <c r="AK95" t="s">
        <v>28</v>
      </c>
    </row>
    <row r="96" spans="1:37">
      <c r="A96" t="s">
        <v>72</v>
      </c>
      <c r="B96">
        <v>242</v>
      </c>
      <c r="C96">
        <v>2</v>
      </c>
      <c r="D96" t="s">
        <v>78</v>
      </c>
      <c r="E96" t="s">
        <v>79</v>
      </c>
      <c r="F96">
        <v>60.021000000000001</v>
      </c>
      <c r="G96" t="s">
        <v>73</v>
      </c>
      <c r="H96">
        <v>1</v>
      </c>
      <c r="I96">
        <v>628946849</v>
      </c>
      <c r="J96" t="s">
        <v>64</v>
      </c>
      <c r="K96" t="s">
        <v>65</v>
      </c>
      <c r="L96" t="s">
        <v>65</v>
      </c>
      <c r="M96" s="15">
        <v>41950</v>
      </c>
      <c r="N96" s="16">
        <v>41950.718587962961</v>
      </c>
      <c r="O96" s="17">
        <v>0.51025462962962964</v>
      </c>
      <c r="P96" t="s">
        <v>66</v>
      </c>
      <c r="Q96">
        <v>94</v>
      </c>
      <c r="R96">
        <v>3</v>
      </c>
      <c r="S96" t="s">
        <v>24</v>
      </c>
      <c r="T96" t="s">
        <v>29</v>
      </c>
      <c r="V96">
        <v>1</v>
      </c>
      <c r="W96" t="s">
        <v>24</v>
      </c>
      <c r="X96">
        <v>-999999</v>
      </c>
      <c r="Y96">
        <v>17</v>
      </c>
      <c r="Z96">
        <v>234684</v>
      </c>
      <c r="AA96">
        <v>0</v>
      </c>
      <c r="AB96" t="s">
        <v>24</v>
      </c>
      <c r="AC96">
        <v>387</v>
      </c>
      <c r="AD96">
        <v>4</v>
      </c>
      <c r="AE96">
        <v>2</v>
      </c>
      <c r="AF96">
        <v>94</v>
      </c>
      <c r="AG96">
        <v>3</v>
      </c>
      <c r="AH96" t="s">
        <v>21</v>
      </c>
      <c r="AI96" t="s">
        <v>27</v>
      </c>
      <c r="AJ96" t="s">
        <v>13</v>
      </c>
      <c r="AK96" t="s">
        <v>28</v>
      </c>
    </row>
    <row r="97" spans="1:37">
      <c r="A97" t="s">
        <v>72</v>
      </c>
      <c r="B97">
        <v>242</v>
      </c>
      <c r="C97">
        <v>2</v>
      </c>
      <c r="D97" t="s">
        <v>78</v>
      </c>
      <c r="E97" t="s">
        <v>79</v>
      </c>
      <c r="F97">
        <v>60.021000000000001</v>
      </c>
      <c r="G97" t="s">
        <v>73</v>
      </c>
      <c r="H97">
        <v>1</v>
      </c>
      <c r="I97">
        <v>628946849</v>
      </c>
      <c r="J97" t="s">
        <v>64</v>
      </c>
      <c r="K97" t="s">
        <v>65</v>
      </c>
      <c r="L97" t="s">
        <v>65</v>
      </c>
      <c r="M97" s="15">
        <v>41950</v>
      </c>
      <c r="N97" s="16">
        <v>41950.718587962961</v>
      </c>
      <c r="O97" s="17">
        <v>0.51025462962962964</v>
      </c>
      <c r="P97" t="s">
        <v>66</v>
      </c>
      <c r="Q97">
        <v>95</v>
      </c>
      <c r="R97">
        <v>1</v>
      </c>
      <c r="S97" t="s">
        <v>31</v>
      </c>
      <c r="T97" t="s">
        <v>25</v>
      </c>
      <c r="V97">
        <v>1</v>
      </c>
      <c r="W97" t="s">
        <v>31</v>
      </c>
      <c r="X97">
        <v>-999999</v>
      </c>
      <c r="Y97">
        <v>16</v>
      </c>
      <c r="Z97">
        <v>235883</v>
      </c>
      <c r="AA97">
        <v>0</v>
      </c>
      <c r="AB97" t="s">
        <v>31</v>
      </c>
      <c r="AC97">
        <v>452</v>
      </c>
      <c r="AD97">
        <v>8</v>
      </c>
      <c r="AE97">
        <v>2</v>
      </c>
      <c r="AF97">
        <v>95</v>
      </c>
      <c r="AG97">
        <v>3</v>
      </c>
      <c r="AI97" t="s">
        <v>27</v>
      </c>
      <c r="AJ97" t="s">
        <v>13</v>
      </c>
      <c r="AK97" t="s">
        <v>34</v>
      </c>
    </row>
    <row r="98" spans="1:37">
      <c r="A98" t="s">
        <v>72</v>
      </c>
      <c r="B98">
        <v>242</v>
      </c>
      <c r="C98">
        <v>2</v>
      </c>
      <c r="D98" t="s">
        <v>78</v>
      </c>
      <c r="E98" t="s">
        <v>79</v>
      </c>
      <c r="F98">
        <v>60.021000000000001</v>
      </c>
      <c r="G98" t="s">
        <v>73</v>
      </c>
      <c r="H98">
        <v>1</v>
      </c>
      <c r="I98">
        <v>628946849</v>
      </c>
      <c r="J98" t="s">
        <v>64</v>
      </c>
      <c r="K98" t="s">
        <v>65</v>
      </c>
      <c r="L98" t="s">
        <v>65</v>
      </c>
      <c r="M98" s="15">
        <v>41950</v>
      </c>
      <c r="N98" s="16">
        <v>41950.718587962961</v>
      </c>
      <c r="O98" s="17">
        <v>0.51025462962962964</v>
      </c>
      <c r="P98" t="s">
        <v>66</v>
      </c>
      <c r="Q98">
        <v>96</v>
      </c>
      <c r="R98">
        <v>1</v>
      </c>
      <c r="S98" t="s">
        <v>31</v>
      </c>
      <c r="T98" t="s">
        <v>25</v>
      </c>
      <c r="V98">
        <v>0</v>
      </c>
      <c r="W98" t="s">
        <v>31</v>
      </c>
      <c r="X98">
        <v>-999999</v>
      </c>
      <c r="Y98">
        <v>17</v>
      </c>
      <c r="Z98">
        <v>237166</v>
      </c>
      <c r="AA98">
        <v>0</v>
      </c>
      <c r="AB98" t="s">
        <v>21</v>
      </c>
      <c r="AC98">
        <v>457</v>
      </c>
      <c r="AD98">
        <v>8</v>
      </c>
      <c r="AE98">
        <v>2</v>
      </c>
      <c r="AF98">
        <v>96</v>
      </c>
      <c r="AG98">
        <v>1</v>
      </c>
      <c r="AI98" t="s">
        <v>27</v>
      </c>
      <c r="AJ98" t="s">
        <v>13</v>
      </c>
      <c r="AK98" t="s">
        <v>34</v>
      </c>
    </row>
    <row r="99" spans="1:37">
      <c r="A99" t="s">
        <v>72</v>
      </c>
      <c r="B99">
        <v>242</v>
      </c>
      <c r="C99">
        <v>2</v>
      </c>
      <c r="D99" t="s">
        <v>78</v>
      </c>
      <c r="E99" t="s">
        <v>79</v>
      </c>
      <c r="F99">
        <v>60.021000000000001</v>
      </c>
      <c r="G99" t="s">
        <v>73</v>
      </c>
      <c r="H99">
        <v>1</v>
      </c>
      <c r="I99">
        <v>628946849</v>
      </c>
      <c r="J99" t="s">
        <v>64</v>
      </c>
      <c r="K99" t="s">
        <v>65</v>
      </c>
      <c r="L99" t="s">
        <v>65</v>
      </c>
      <c r="M99" s="15">
        <v>41950</v>
      </c>
      <c r="N99" s="16">
        <v>41950.718587962961</v>
      </c>
      <c r="O99" s="17">
        <v>0.51025462962962964</v>
      </c>
      <c r="P99" t="s">
        <v>66</v>
      </c>
      <c r="Q99">
        <v>97</v>
      </c>
      <c r="R99">
        <v>3</v>
      </c>
      <c r="S99" t="s">
        <v>31</v>
      </c>
      <c r="T99" t="s">
        <v>30</v>
      </c>
      <c r="V99">
        <v>1</v>
      </c>
      <c r="W99" t="s">
        <v>31</v>
      </c>
      <c r="X99">
        <v>-999999</v>
      </c>
      <c r="Y99">
        <v>17</v>
      </c>
      <c r="Z99">
        <v>238449</v>
      </c>
      <c r="AA99">
        <v>0</v>
      </c>
      <c r="AB99" t="s">
        <v>31</v>
      </c>
      <c r="AC99">
        <v>454</v>
      </c>
      <c r="AD99">
        <v>7</v>
      </c>
      <c r="AE99">
        <v>2</v>
      </c>
      <c r="AF99">
        <v>97</v>
      </c>
      <c r="AG99">
        <v>1</v>
      </c>
      <c r="AH99" t="s">
        <v>24</v>
      </c>
      <c r="AI99" t="s">
        <v>27</v>
      </c>
      <c r="AJ99" t="s">
        <v>13</v>
      </c>
      <c r="AK99" t="s">
        <v>34</v>
      </c>
    </row>
    <row r="100" spans="1:37">
      <c r="A100" t="s">
        <v>72</v>
      </c>
      <c r="B100">
        <v>242</v>
      </c>
      <c r="C100">
        <v>2</v>
      </c>
      <c r="D100" t="s">
        <v>78</v>
      </c>
      <c r="E100" t="s">
        <v>79</v>
      </c>
      <c r="F100">
        <v>60.021000000000001</v>
      </c>
      <c r="G100" t="s">
        <v>73</v>
      </c>
      <c r="H100">
        <v>1</v>
      </c>
      <c r="I100">
        <v>628946849</v>
      </c>
      <c r="J100" t="s">
        <v>64</v>
      </c>
      <c r="K100" t="s">
        <v>65</v>
      </c>
      <c r="L100" t="s">
        <v>65</v>
      </c>
      <c r="M100" s="15">
        <v>41950</v>
      </c>
      <c r="N100" s="16">
        <v>41950.718587962961</v>
      </c>
      <c r="O100" s="17">
        <v>0.51025462962962964</v>
      </c>
      <c r="P100" t="s">
        <v>66</v>
      </c>
      <c r="Q100">
        <v>98</v>
      </c>
      <c r="R100">
        <v>2</v>
      </c>
      <c r="S100" t="s">
        <v>26</v>
      </c>
      <c r="T100" t="s">
        <v>22</v>
      </c>
      <c r="V100">
        <v>0</v>
      </c>
      <c r="W100" t="s">
        <v>26</v>
      </c>
      <c r="X100">
        <v>0</v>
      </c>
      <c r="Y100">
        <v>16</v>
      </c>
      <c r="Z100">
        <v>239715</v>
      </c>
      <c r="AA100">
        <v>567</v>
      </c>
      <c r="AC100">
        <v>0</v>
      </c>
      <c r="AD100">
        <v>18</v>
      </c>
      <c r="AE100">
        <v>2</v>
      </c>
      <c r="AF100">
        <v>98</v>
      </c>
      <c r="AG100">
        <v>3</v>
      </c>
      <c r="AI100" t="s">
        <v>23</v>
      </c>
      <c r="AJ100" t="s">
        <v>13</v>
      </c>
      <c r="AK100" t="s">
        <v>35</v>
      </c>
    </row>
    <row r="101" spans="1:37">
      <c r="A101" t="s">
        <v>72</v>
      </c>
      <c r="B101">
        <v>242</v>
      </c>
      <c r="C101">
        <v>2</v>
      </c>
      <c r="D101" t="s">
        <v>78</v>
      </c>
      <c r="E101" t="s">
        <v>79</v>
      </c>
      <c r="F101">
        <v>60.021000000000001</v>
      </c>
      <c r="G101" t="s">
        <v>73</v>
      </c>
      <c r="H101">
        <v>1</v>
      </c>
      <c r="I101">
        <v>628946849</v>
      </c>
      <c r="J101" t="s">
        <v>64</v>
      </c>
      <c r="K101" t="s">
        <v>65</v>
      </c>
      <c r="L101" t="s">
        <v>65</v>
      </c>
      <c r="M101" s="15">
        <v>41950</v>
      </c>
      <c r="N101" s="16">
        <v>41950.718587962961</v>
      </c>
      <c r="O101" s="17">
        <v>0.51025462962962964</v>
      </c>
      <c r="P101" t="s">
        <v>66</v>
      </c>
      <c r="Q101">
        <v>99</v>
      </c>
      <c r="R101">
        <v>1</v>
      </c>
      <c r="S101" t="s">
        <v>21</v>
      </c>
      <c r="T101" t="s">
        <v>29</v>
      </c>
      <c r="V101">
        <v>0</v>
      </c>
      <c r="W101" t="s">
        <v>21</v>
      </c>
      <c r="X101">
        <v>0</v>
      </c>
      <c r="Y101">
        <v>16</v>
      </c>
      <c r="Z101">
        <v>241831</v>
      </c>
      <c r="AA101">
        <v>567</v>
      </c>
      <c r="AC101">
        <v>0</v>
      </c>
      <c r="AD101">
        <v>22</v>
      </c>
      <c r="AE101">
        <v>2</v>
      </c>
      <c r="AF101">
        <v>99</v>
      </c>
      <c r="AG101">
        <v>2</v>
      </c>
      <c r="AI101" t="s">
        <v>23</v>
      </c>
      <c r="AJ101" t="s">
        <v>13</v>
      </c>
      <c r="AK101" t="s">
        <v>74</v>
      </c>
    </row>
    <row r="102" spans="1:37">
      <c r="A102" t="s">
        <v>72</v>
      </c>
      <c r="B102">
        <v>242</v>
      </c>
      <c r="C102">
        <v>2</v>
      </c>
      <c r="D102" t="s">
        <v>78</v>
      </c>
      <c r="E102" t="s">
        <v>79</v>
      </c>
      <c r="F102">
        <v>60.021000000000001</v>
      </c>
      <c r="G102" t="s">
        <v>73</v>
      </c>
      <c r="H102">
        <v>1</v>
      </c>
      <c r="I102">
        <v>628946849</v>
      </c>
      <c r="J102" t="s">
        <v>64</v>
      </c>
      <c r="K102" t="s">
        <v>65</v>
      </c>
      <c r="L102" t="s">
        <v>65</v>
      </c>
      <c r="M102" s="15">
        <v>41950</v>
      </c>
      <c r="N102" s="16">
        <v>41950.718587962961</v>
      </c>
      <c r="O102" s="17">
        <v>0.51025462962962964</v>
      </c>
      <c r="P102" t="s">
        <v>66</v>
      </c>
      <c r="Q102">
        <v>100</v>
      </c>
      <c r="R102">
        <v>3</v>
      </c>
      <c r="S102" t="s">
        <v>24</v>
      </c>
      <c r="T102" t="s">
        <v>25</v>
      </c>
      <c r="U102">
        <v>1</v>
      </c>
      <c r="V102">
        <v>0</v>
      </c>
      <c r="W102" t="s">
        <v>24</v>
      </c>
      <c r="X102">
        <v>-999999</v>
      </c>
      <c r="Y102">
        <v>17</v>
      </c>
      <c r="Z102">
        <v>243964</v>
      </c>
      <c r="AA102">
        <v>0</v>
      </c>
      <c r="AB102" t="s">
        <v>31</v>
      </c>
      <c r="AC102">
        <v>107</v>
      </c>
      <c r="AD102">
        <v>2</v>
      </c>
      <c r="AE102">
        <v>2</v>
      </c>
      <c r="AF102">
        <v>100</v>
      </c>
      <c r="AG102">
        <v>1</v>
      </c>
      <c r="AH102" t="s">
        <v>31</v>
      </c>
      <c r="AI102" t="s">
        <v>27</v>
      </c>
      <c r="AJ102" t="s">
        <v>13</v>
      </c>
      <c r="AK102" t="s">
        <v>28</v>
      </c>
    </row>
    <row r="103" spans="1:37">
      <c r="A103" t="s">
        <v>72</v>
      </c>
      <c r="B103">
        <v>242</v>
      </c>
      <c r="C103">
        <v>2</v>
      </c>
      <c r="D103" t="s">
        <v>78</v>
      </c>
      <c r="E103" t="s">
        <v>79</v>
      </c>
      <c r="F103">
        <v>60.021000000000001</v>
      </c>
      <c r="G103" t="s">
        <v>73</v>
      </c>
      <c r="H103">
        <v>1</v>
      </c>
      <c r="I103">
        <v>628946849</v>
      </c>
      <c r="J103" t="s">
        <v>64</v>
      </c>
      <c r="K103" t="s">
        <v>65</v>
      </c>
      <c r="L103" t="s">
        <v>65</v>
      </c>
      <c r="M103" s="15">
        <v>41950</v>
      </c>
      <c r="N103" s="16">
        <v>41950.718587962961</v>
      </c>
      <c r="O103" s="17">
        <v>0.51025462962962964</v>
      </c>
      <c r="P103" t="s">
        <v>66</v>
      </c>
      <c r="Q103">
        <v>101</v>
      </c>
      <c r="R103">
        <v>3</v>
      </c>
      <c r="S103" t="s">
        <v>26</v>
      </c>
      <c r="T103" t="s">
        <v>25</v>
      </c>
      <c r="U103">
        <v>0</v>
      </c>
      <c r="V103">
        <v>0</v>
      </c>
      <c r="W103" t="s">
        <v>26</v>
      </c>
      <c r="X103">
        <v>-999999</v>
      </c>
      <c r="Y103">
        <v>17</v>
      </c>
      <c r="Z103">
        <v>244897</v>
      </c>
      <c r="AA103">
        <v>0</v>
      </c>
      <c r="AB103" t="s">
        <v>21</v>
      </c>
      <c r="AC103">
        <v>486</v>
      </c>
      <c r="AD103">
        <v>14</v>
      </c>
      <c r="AE103">
        <v>2</v>
      </c>
      <c r="AF103">
        <v>101</v>
      </c>
      <c r="AG103">
        <v>3</v>
      </c>
      <c r="AH103" t="s">
        <v>31</v>
      </c>
      <c r="AI103" t="s">
        <v>23</v>
      </c>
      <c r="AJ103" t="s">
        <v>13</v>
      </c>
      <c r="AK103" t="s">
        <v>35</v>
      </c>
    </row>
    <row r="104" spans="1:37">
      <c r="A104" t="s">
        <v>72</v>
      </c>
      <c r="B104">
        <v>242</v>
      </c>
      <c r="C104">
        <v>2</v>
      </c>
      <c r="D104" t="s">
        <v>78</v>
      </c>
      <c r="E104" t="s">
        <v>79</v>
      </c>
      <c r="F104">
        <v>60.021000000000001</v>
      </c>
      <c r="G104" t="s">
        <v>73</v>
      </c>
      <c r="H104">
        <v>1</v>
      </c>
      <c r="I104">
        <v>628946849</v>
      </c>
      <c r="J104" t="s">
        <v>64</v>
      </c>
      <c r="K104" t="s">
        <v>65</v>
      </c>
      <c r="L104" t="s">
        <v>65</v>
      </c>
      <c r="M104" s="15">
        <v>41950</v>
      </c>
      <c r="N104" s="16">
        <v>41950.718587962961</v>
      </c>
      <c r="O104" s="17">
        <v>0.51025462962962964</v>
      </c>
      <c r="P104" t="s">
        <v>66</v>
      </c>
      <c r="Q104">
        <v>102</v>
      </c>
      <c r="R104">
        <v>1</v>
      </c>
      <c r="S104" t="s">
        <v>26</v>
      </c>
      <c r="T104" t="s">
        <v>32</v>
      </c>
      <c r="V104">
        <v>1</v>
      </c>
      <c r="W104" t="s">
        <v>26</v>
      </c>
      <c r="X104">
        <v>-999999</v>
      </c>
      <c r="Y104">
        <v>16</v>
      </c>
      <c r="Z104">
        <v>246196</v>
      </c>
      <c r="AA104">
        <v>0</v>
      </c>
      <c r="AB104" t="s">
        <v>26</v>
      </c>
      <c r="AC104">
        <v>435</v>
      </c>
      <c r="AD104">
        <v>15</v>
      </c>
      <c r="AE104">
        <v>2</v>
      </c>
      <c r="AF104">
        <v>102</v>
      </c>
      <c r="AG104">
        <v>3</v>
      </c>
      <c r="AI104" t="s">
        <v>23</v>
      </c>
      <c r="AJ104" t="s">
        <v>13</v>
      </c>
      <c r="AK104" t="s">
        <v>35</v>
      </c>
    </row>
    <row r="105" spans="1:37">
      <c r="A105" t="s">
        <v>72</v>
      </c>
      <c r="B105">
        <v>242</v>
      </c>
      <c r="C105">
        <v>2</v>
      </c>
      <c r="D105" t="s">
        <v>78</v>
      </c>
      <c r="E105" t="s">
        <v>79</v>
      </c>
      <c r="F105">
        <v>60.021000000000001</v>
      </c>
      <c r="G105" t="s">
        <v>73</v>
      </c>
      <c r="H105">
        <v>1</v>
      </c>
      <c r="I105">
        <v>628946849</v>
      </c>
      <c r="J105" t="s">
        <v>64</v>
      </c>
      <c r="K105" t="s">
        <v>65</v>
      </c>
      <c r="L105" t="s">
        <v>65</v>
      </c>
      <c r="M105" s="15">
        <v>41950</v>
      </c>
      <c r="N105" s="16">
        <v>41950.718587962961</v>
      </c>
      <c r="O105" s="17">
        <v>0.51025462962962964</v>
      </c>
      <c r="P105" t="s">
        <v>66</v>
      </c>
      <c r="Q105">
        <v>103</v>
      </c>
      <c r="R105">
        <v>3</v>
      </c>
      <c r="S105" t="s">
        <v>31</v>
      </c>
      <c r="T105" t="s">
        <v>29</v>
      </c>
      <c r="V105">
        <v>1</v>
      </c>
      <c r="W105" t="s">
        <v>31</v>
      </c>
      <c r="X105">
        <v>-999999</v>
      </c>
      <c r="Y105">
        <v>17</v>
      </c>
      <c r="Z105">
        <v>247446</v>
      </c>
      <c r="AA105">
        <v>0</v>
      </c>
      <c r="AB105" t="s">
        <v>31</v>
      </c>
      <c r="AC105">
        <v>497</v>
      </c>
      <c r="AD105">
        <v>10</v>
      </c>
      <c r="AE105">
        <v>2</v>
      </c>
      <c r="AF105">
        <v>103</v>
      </c>
      <c r="AG105">
        <v>1</v>
      </c>
      <c r="AH105" t="s">
        <v>21</v>
      </c>
      <c r="AI105" t="s">
        <v>23</v>
      </c>
      <c r="AJ105" t="s">
        <v>13</v>
      </c>
      <c r="AK105" t="s">
        <v>34</v>
      </c>
    </row>
    <row r="106" spans="1:37">
      <c r="A106" t="s">
        <v>72</v>
      </c>
      <c r="B106">
        <v>242</v>
      </c>
      <c r="C106">
        <v>2</v>
      </c>
      <c r="D106" t="s">
        <v>78</v>
      </c>
      <c r="E106" t="s">
        <v>79</v>
      </c>
      <c r="F106">
        <v>60.021000000000001</v>
      </c>
      <c r="G106" t="s">
        <v>73</v>
      </c>
      <c r="H106">
        <v>1</v>
      </c>
      <c r="I106">
        <v>628946849</v>
      </c>
      <c r="J106" t="s">
        <v>64</v>
      </c>
      <c r="K106" t="s">
        <v>65</v>
      </c>
      <c r="L106" t="s">
        <v>65</v>
      </c>
      <c r="M106" s="15">
        <v>41950</v>
      </c>
      <c r="N106" s="16">
        <v>41950.718587962961</v>
      </c>
      <c r="O106" s="17">
        <v>0.51025462962962964</v>
      </c>
      <c r="P106" t="s">
        <v>66</v>
      </c>
      <c r="Q106">
        <v>104</v>
      </c>
      <c r="R106">
        <v>1</v>
      </c>
      <c r="S106" t="s">
        <v>26</v>
      </c>
      <c r="T106" t="s">
        <v>32</v>
      </c>
      <c r="V106">
        <v>0</v>
      </c>
      <c r="W106" t="s">
        <v>26</v>
      </c>
      <c r="X106">
        <v>0</v>
      </c>
      <c r="Y106">
        <v>16</v>
      </c>
      <c r="Z106">
        <v>248762</v>
      </c>
      <c r="AA106">
        <v>567</v>
      </c>
      <c r="AC106">
        <v>0</v>
      </c>
      <c r="AD106">
        <v>15</v>
      </c>
      <c r="AE106">
        <v>2</v>
      </c>
      <c r="AF106">
        <v>104</v>
      </c>
      <c r="AG106">
        <v>3</v>
      </c>
      <c r="AI106" t="s">
        <v>23</v>
      </c>
      <c r="AJ106" t="s">
        <v>13</v>
      </c>
      <c r="AK106" t="s">
        <v>35</v>
      </c>
    </row>
    <row r="107" spans="1:37">
      <c r="A107" t="s">
        <v>72</v>
      </c>
      <c r="B107">
        <v>242</v>
      </c>
      <c r="C107">
        <v>2</v>
      </c>
      <c r="D107" t="s">
        <v>78</v>
      </c>
      <c r="E107" t="s">
        <v>79</v>
      </c>
      <c r="F107">
        <v>60.021000000000001</v>
      </c>
      <c r="G107" t="s">
        <v>73</v>
      </c>
      <c r="H107">
        <v>1</v>
      </c>
      <c r="I107">
        <v>628946849</v>
      </c>
      <c r="J107" t="s">
        <v>64</v>
      </c>
      <c r="K107" t="s">
        <v>65</v>
      </c>
      <c r="L107" t="s">
        <v>65</v>
      </c>
      <c r="M107" s="15">
        <v>41950</v>
      </c>
      <c r="N107" s="16">
        <v>41950.718587962961</v>
      </c>
      <c r="O107" s="17">
        <v>0.51025462962962964</v>
      </c>
      <c r="P107" t="s">
        <v>66</v>
      </c>
      <c r="Q107">
        <v>105</v>
      </c>
      <c r="R107">
        <v>3</v>
      </c>
      <c r="S107" t="s">
        <v>24</v>
      </c>
      <c r="T107" t="s">
        <v>25</v>
      </c>
      <c r="U107">
        <v>1</v>
      </c>
      <c r="V107">
        <v>0</v>
      </c>
      <c r="W107" t="s">
        <v>24</v>
      </c>
      <c r="X107">
        <v>-999999</v>
      </c>
      <c r="Y107">
        <v>17</v>
      </c>
      <c r="Z107">
        <v>250895</v>
      </c>
      <c r="AA107">
        <v>0</v>
      </c>
      <c r="AB107" t="s">
        <v>31</v>
      </c>
      <c r="AC107">
        <v>272</v>
      </c>
      <c r="AD107">
        <v>2</v>
      </c>
      <c r="AE107">
        <v>2</v>
      </c>
      <c r="AF107">
        <v>105</v>
      </c>
      <c r="AG107">
        <v>1</v>
      </c>
      <c r="AH107" t="s">
        <v>31</v>
      </c>
      <c r="AI107" t="s">
        <v>27</v>
      </c>
      <c r="AJ107" t="s">
        <v>13</v>
      </c>
      <c r="AK107" t="s">
        <v>28</v>
      </c>
    </row>
    <row r="108" spans="1:37">
      <c r="A108" t="s">
        <v>72</v>
      </c>
      <c r="B108">
        <v>242</v>
      </c>
      <c r="C108">
        <v>2</v>
      </c>
      <c r="D108" t="s">
        <v>78</v>
      </c>
      <c r="E108" t="s">
        <v>79</v>
      </c>
      <c r="F108">
        <v>60.021000000000001</v>
      </c>
      <c r="G108" t="s">
        <v>73</v>
      </c>
      <c r="H108">
        <v>1</v>
      </c>
      <c r="I108">
        <v>628946849</v>
      </c>
      <c r="J108" t="s">
        <v>64</v>
      </c>
      <c r="K108" t="s">
        <v>65</v>
      </c>
      <c r="L108" t="s">
        <v>65</v>
      </c>
      <c r="M108" s="15">
        <v>41950</v>
      </c>
      <c r="N108" s="16">
        <v>41950.718587962961</v>
      </c>
      <c r="O108" s="17">
        <v>0.51025462962962964</v>
      </c>
      <c r="P108" t="s">
        <v>66</v>
      </c>
      <c r="Q108">
        <v>106</v>
      </c>
      <c r="R108">
        <v>2</v>
      </c>
      <c r="S108" t="s">
        <v>21</v>
      </c>
      <c r="T108" t="s">
        <v>22</v>
      </c>
      <c r="V108">
        <v>0</v>
      </c>
      <c r="W108" t="s">
        <v>21</v>
      </c>
      <c r="X108">
        <v>-999999</v>
      </c>
      <c r="Y108">
        <v>16</v>
      </c>
      <c r="Z108">
        <v>251994</v>
      </c>
      <c r="AA108">
        <v>0</v>
      </c>
      <c r="AB108" t="s">
        <v>31</v>
      </c>
      <c r="AC108">
        <v>509</v>
      </c>
      <c r="AD108">
        <v>24</v>
      </c>
      <c r="AE108">
        <v>2</v>
      </c>
      <c r="AF108">
        <v>106</v>
      </c>
      <c r="AG108">
        <v>3</v>
      </c>
      <c r="AI108" t="s">
        <v>23</v>
      </c>
      <c r="AJ108" t="s">
        <v>13</v>
      </c>
      <c r="AK108" t="s">
        <v>74</v>
      </c>
    </row>
    <row r="109" spans="1:37">
      <c r="A109" t="s">
        <v>72</v>
      </c>
      <c r="B109">
        <v>242</v>
      </c>
      <c r="C109">
        <v>2</v>
      </c>
      <c r="D109" t="s">
        <v>78</v>
      </c>
      <c r="E109" t="s">
        <v>79</v>
      </c>
      <c r="F109">
        <v>60.021000000000001</v>
      </c>
      <c r="G109" t="s">
        <v>73</v>
      </c>
      <c r="H109">
        <v>1</v>
      </c>
      <c r="I109">
        <v>628946849</v>
      </c>
      <c r="J109" t="s">
        <v>64</v>
      </c>
      <c r="K109" t="s">
        <v>65</v>
      </c>
      <c r="L109" t="s">
        <v>65</v>
      </c>
      <c r="M109" s="15">
        <v>41950</v>
      </c>
      <c r="N109" s="16">
        <v>41950.718587962961</v>
      </c>
      <c r="O109" s="17">
        <v>0.51025462962962964</v>
      </c>
      <c r="P109" t="s">
        <v>66</v>
      </c>
      <c r="Q109">
        <v>107</v>
      </c>
      <c r="R109">
        <v>2</v>
      </c>
      <c r="S109" t="s">
        <v>21</v>
      </c>
      <c r="T109" t="s">
        <v>33</v>
      </c>
      <c r="V109">
        <v>0</v>
      </c>
      <c r="W109" t="s">
        <v>21</v>
      </c>
      <c r="X109">
        <v>-999999</v>
      </c>
      <c r="Y109">
        <v>16</v>
      </c>
      <c r="Z109">
        <v>253327</v>
      </c>
      <c r="AA109">
        <v>0</v>
      </c>
      <c r="AB109" t="s">
        <v>31</v>
      </c>
      <c r="AC109">
        <v>512</v>
      </c>
      <c r="AD109">
        <v>23</v>
      </c>
      <c r="AE109">
        <v>2</v>
      </c>
      <c r="AF109">
        <v>107</v>
      </c>
      <c r="AG109">
        <v>2</v>
      </c>
      <c r="AI109" t="s">
        <v>23</v>
      </c>
      <c r="AJ109" t="s">
        <v>13</v>
      </c>
      <c r="AK109" t="s">
        <v>74</v>
      </c>
    </row>
    <row r="110" spans="1:37">
      <c r="A110" t="s">
        <v>72</v>
      </c>
      <c r="B110">
        <v>242</v>
      </c>
      <c r="C110">
        <v>2</v>
      </c>
      <c r="D110" t="s">
        <v>78</v>
      </c>
      <c r="E110" t="s">
        <v>79</v>
      </c>
      <c r="F110">
        <v>60.021000000000001</v>
      </c>
      <c r="G110" t="s">
        <v>73</v>
      </c>
      <c r="H110">
        <v>1</v>
      </c>
      <c r="I110">
        <v>628946849</v>
      </c>
      <c r="J110" t="s">
        <v>64</v>
      </c>
      <c r="K110" t="s">
        <v>65</v>
      </c>
      <c r="L110" t="s">
        <v>65</v>
      </c>
      <c r="M110" s="15">
        <v>41950</v>
      </c>
      <c r="N110" s="16">
        <v>41950.718587962961</v>
      </c>
      <c r="O110" s="17">
        <v>0.51025462962962964</v>
      </c>
      <c r="P110" t="s">
        <v>66</v>
      </c>
      <c r="Q110">
        <v>108</v>
      </c>
      <c r="R110">
        <v>2</v>
      </c>
      <c r="S110" t="s">
        <v>31</v>
      </c>
      <c r="T110" t="s">
        <v>22</v>
      </c>
      <c r="V110">
        <v>0</v>
      </c>
      <c r="W110" t="s">
        <v>31</v>
      </c>
      <c r="X110">
        <v>-999999</v>
      </c>
      <c r="Y110">
        <v>16</v>
      </c>
      <c r="Z110">
        <v>254660</v>
      </c>
      <c r="AA110">
        <v>0</v>
      </c>
      <c r="AB110" t="s">
        <v>21</v>
      </c>
      <c r="AC110">
        <v>419</v>
      </c>
      <c r="AD110">
        <v>12</v>
      </c>
      <c r="AE110">
        <v>2</v>
      </c>
      <c r="AF110">
        <v>108</v>
      </c>
      <c r="AG110">
        <v>2</v>
      </c>
      <c r="AI110" t="s">
        <v>23</v>
      </c>
      <c r="AJ110" t="s">
        <v>13</v>
      </c>
      <c r="AK110" t="s">
        <v>34</v>
      </c>
    </row>
    <row r="111" spans="1:37">
      <c r="A111" t="s">
        <v>72</v>
      </c>
      <c r="B111">
        <v>242</v>
      </c>
      <c r="C111">
        <v>2</v>
      </c>
      <c r="D111" t="s">
        <v>78</v>
      </c>
      <c r="E111" t="s">
        <v>79</v>
      </c>
      <c r="F111">
        <v>60.021000000000001</v>
      </c>
      <c r="G111" t="s">
        <v>73</v>
      </c>
      <c r="H111">
        <v>1</v>
      </c>
      <c r="I111">
        <v>628946849</v>
      </c>
      <c r="J111" t="s">
        <v>64</v>
      </c>
      <c r="K111" t="s">
        <v>65</v>
      </c>
      <c r="L111" t="s">
        <v>65</v>
      </c>
      <c r="M111" s="15">
        <v>41950</v>
      </c>
      <c r="N111" s="16">
        <v>41950.718587962961</v>
      </c>
      <c r="O111" s="17">
        <v>0.51025462962962964</v>
      </c>
      <c r="P111" t="s">
        <v>66</v>
      </c>
      <c r="Q111">
        <v>109</v>
      </c>
      <c r="R111">
        <v>3</v>
      </c>
      <c r="S111" t="s">
        <v>24</v>
      </c>
      <c r="T111" t="s">
        <v>32</v>
      </c>
      <c r="U111">
        <v>0</v>
      </c>
      <c r="V111">
        <v>0</v>
      </c>
      <c r="W111" t="s">
        <v>24</v>
      </c>
      <c r="X111">
        <v>0</v>
      </c>
      <c r="Y111">
        <v>17</v>
      </c>
      <c r="Z111">
        <v>255893</v>
      </c>
      <c r="AA111">
        <v>566</v>
      </c>
      <c r="AC111">
        <v>0</v>
      </c>
      <c r="AD111">
        <v>3</v>
      </c>
      <c r="AE111">
        <v>2</v>
      </c>
      <c r="AF111">
        <v>109</v>
      </c>
      <c r="AG111">
        <v>2</v>
      </c>
      <c r="AH111" t="s">
        <v>26</v>
      </c>
      <c r="AI111" t="s">
        <v>27</v>
      </c>
      <c r="AJ111" t="s">
        <v>13</v>
      </c>
      <c r="AK111" t="s">
        <v>28</v>
      </c>
    </row>
    <row r="112" spans="1:37">
      <c r="A112" t="s">
        <v>72</v>
      </c>
      <c r="B112">
        <v>242</v>
      </c>
      <c r="C112">
        <v>2</v>
      </c>
      <c r="D112" t="s">
        <v>78</v>
      </c>
      <c r="E112" t="s">
        <v>79</v>
      </c>
      <c r="F112">
        <v>60.021000000000001</v>
      </c>
      <c r="G112" t="s">
        <v>73</v>
      </c>
      <c r="H112">
        <v>1</v>
      </c>
      <c r="I112">
        <v>628946849</v>
      </c>
      <c r="J112" t="s">
        <v>64</v>
      </c>
      <c r="K112" t="s">
        <v>65</v>
      </c>
      <c r="L112" t="s">
        <v>65</v>
      </c>
      <c r="M112" s="15">
        <v>41950</v>
      </c>
      <c r="N112" s="16">
        <v>41950.718587962961</v>
      </c>
      <c r="O112" s="17">
        <v>0.51025462962962964</v>
      </c>
      <c r="P112" t="s">
        <v>66</v>
      </c>
      <c r="Q112">
        <v>110</v>
      </c>
      <c r="R112">
        <v>1</v>
      </c>
      <c r="S112" t="s">
        <v>31</v>
      </c>
      <c r="T112" t="s">
        <v>25</v>
      </c>
      <c r="V112">
        <v>0</v>
      </c>
      <c r="W112" t="s">
        <v>31</v>
      </c>
      <c r="X112">
        <v>-999999</v>
      </c>
      <c r="Y112">
        <v>17</v>
      </c>
      <c r="Z112">
        <v>258009</v>
      </c>
      <c r="AA112">
        <v>0</v>
      </c>
      <c r="AB112" t="s">
        <v>24</v>
      </c>
      <c r="AC112">
        <v>430</v>
      </c>
      <c r="AD112">
        <v>8</v>
      </c>
      <c r="AE112">
        <v>2</v>
      </c>
      <c r="AF112">
        <v>110</v>
      </c>
      <c r="AG112">
        <v>3</v>
      </c>
      <c r="AI112" t="s">
        <v>27</v>
      </c>
      <c r="AJ112" t="s">
        <v>13</v>
      </c>
      <c r="AK112" t="s">
        <v>34</v>
      </c>
    </row>
    <row r="113" spans="1:37">
      <c r="A113" t="s">
        <v>72</v>
      </c>
      <c r="B113">
        <v>242</v>
      </c>
      <c r="C113">
        <v>2</v>
      </c>
      <c r="D113" t="s">
        <v>78</v>
      </c>
      <c r="E113" t="s">
        <v>79</v>
      </c>
      <c r="F113">
        <v>60.021000000000001</v>
      </c>
      <c r="G113" t="s">
        <v>73</v>
      </c>
      <c r="H113">
        <v>1</v>
      </c>
      <c r="I113">
        <v>628946849</v>
      </c>
      <c r="J113" t="s">
        <v>64</v>
      </c>
      <c r="K113" t="s">
        <v>65</v>
      </c>
      <c r="L113" t="s">
        <v>65</v>
      </c>
      <c r="M113" s="15">
        <v>41950</v>
      </c>
      <c r="N113" s="16">
        <v>41950.718587962961</v>
      </c>
      <c r="O113" s="17">
        <v>0.51025462962962964</v>
      </c>
      <c r="P113" t="s">
        <v>66</v>
      </c>
      <c r="Q113">
        <v>111</v>
      </c>
      <c r="R113">
        <v>1</v>
      </c>
      <c r="S113" t="s">
        <v>31</v>
      </c>
      <c r="T113" t="s">
        <v>25</v>
      </c>
      <c r="V113">
        <v>0</v>
      </c>
      <c r="W113" t="s">
        <v>31</v>
      </c>
      <c r="X113">
        <v>0</v>
      </c>
      <c r="Y113">
        <v>17</v>
      </c>
      <c r="Z113">
        <v>259259</v>
      </c>
      <c r="AA113">
        <v>566</v>
      </c>
      <c r="AC113">
        <v>0</v>
      </c>
      <c r="AD113">
        <v>8</v>
      </c>
      <c r="AE113">
        <v>2</v>
      </c>
      <c r="AF113">
        <v>111</v>
      </c>
      <c r="AG113">
        <v>1</v>
      </c>
      <c r="AI113" t="s">
        <v>27</v>
      </c>
      <c r="AJ113" t="s">
        <v>13</v>
      </c>
      <c r="AK113" t="s">
        <v>34</v>
      </c>
    </row>
    <row r="114" spans="1:37">
      <c r="A114" t="s">
        <v>72</v>
      </c>
      <c r="B114">
        <v>242</v>
      </c>
      <c r="C114">
        <v>2</v>
      </c>
      <c r="D114" t="s">
        <v>78</v>
      </c>
      <c r="E114" t="s">
        <v>79</v>
      </c>
      <c r="F114">
        <v>60.021000000000001</v>
      </c>
      <c r="G114" t="s">
        <v>73</v>
      </c>
      <c r="H114">
        <v>1</v>
      </c>
      <c r="I114">
        <v>628946849</v>
      </c>
      <c r="J114" t="s">
        <v>64</v>
      </c>
      <c r="K114" t="s">
        <v>65</v>
      </c>
      <c r="L114" t="s">
        <v>65</v>
      </c>
      <c r="M114" s="15">
        <v>41950</v>
      </c>
      <c r="N114" s="16">
        <v>41950.718587962961</v>
      </c>
      <c r="O114" s="17">
        <v>0.51025462962962964</v>
      </c>
      <c r="P114" t="s">
        <v>66</v>
      </c>
      <c r="Q114">
        <v>112</v>
      </c>
      <c r="R114">
        <v>2</v>
      </c>
      <c r="S114" t="s">
        <v>24</v>
      </c>
      <c r="T114" t="s">
        <v>33</v>
      </c>
      <c r="V114">
        <v>0</v>
      </c>
      <c r="W114" t="s">
        <v>24</v>
      </c>
      <c r="X114">
        <v>0</v>
      </c>
      <c r="Y114">
        <v>16</v>
      </c>
      <c r="Z114">
        <v>261374</v>
      </c>
      <c r="AA114">
        <v>567</v>
      </c>
      <c r="AC114">
        <v>0</v>
      </c>
      <c r="AD114">
        <v>5</v>
      </c>
      <c r="AE114">
        <v>2</v>
      </c>
      <c r="AF114">
        <v>112</v>
      </c>
      <c r="AG114">
        <v>1</v>
      </c>
      <c r="AI114" t="s">
        <v>27</v>
      </c>
      <c r="AJ114" t="s">
        <v>13</v>
      </c>
      <c r="AK114" t="s">
        <v>28</v>
      </c>
    </row>
    <row r="115" spans="1:37">
      <c r="A115" t="s">
        <v>72</v>
      </c>
      <c r="B115">
        <v>242</v>
      </c>
      <c r="C115">
        <v>2</v>
      </c>
      <c r="D115" t="s">
        <v>78</v>
      </c>
      <c r="E115" t="s">
        <v>79</v>
      </c>
      <c r="F115">
        <v>60.021000000000001</v>
      </c>
      <c r="G115" t="s">
        <v>73</v>
      </c>
      <c r="H115">
        <v>1</v>
      </c>
      <c r="I115">
        <v>628946849</v>
      </c>
      <c r="J115" t="s">
        <v>64</v>
      </c>
      <c r="K115" t="s">
        <v>65</v>
      </c>
      <c r="L115" t="s">
        <v>65</v>
      </c>
      <c r="M115" s="15">
        <v>41950</v>
      </c>
      <c r="N115" s="16">
        <v>41950.718587962961</v>
      </c>
      <c r="O115" s="17">
        <v>0.51025462962962964</v>
      </c>
      <c r="P115" t="s">
        <v>66</v>
      </c>
      <c r="Q115">
        <v>113</v>
      </c>
      <c r="R115">
        <v>3</v>
      </c>
      <c r="S115" t="s">
        <v>26</v>
      </c>
      <c r="T115" t="s">
        <v>30</v>
      </c>
      <c r="U115">
        <v>0</v>
      </c>
      <c r="V115">
        <v>0</v>
      </c>
      <c r="W115" t="s">
        <v>26</v>
      </c>
      <c r="X115">
        <v>0</v>
      </c>
      <c r="Y115">
        <v>16</v>
      </c>
      <c r="Z115">
        <v>263490</v>
      </c>
      <c r="AA115">
        <v>567</v>
      </c>
      <c r="AC115">
        <v>0</v>
      </c>
      <c r="AD115">
        <v>13</v>
      </c>
      <c r="AE115">
        <v>2</v>
      </c>
      <c r="AF115">
        <v>113</v>
      </c>
      <c r="AG115">
        <v>2</v>
      </c>
      <c r="AH115" t="s">
        <v>24</v>
      </c>
      <c r="AI115" t="s">
        <v>23</v>
      </c>
      <c r="AJ115" t="s">
        <v>13</v>
      </c>
      <c r="AK115" t="s">
        <v>35</v>
      </c>
    </row>
    <row r="116" spans="1:37">
      <c r="A116" t="s">
        <v>72</v>
      </c>
      <c r="B116">
        <v>242</v>
      </c>
      <c r="C116">
        <v>2</v>
      </c>
      <c r="D116" t="s">
        <v>78</v>
      </c>
      <c r="E116" t="s">
        <v>79</v>
      </c>
      <c r="F116">
        <v>60.021000000000001</v>
      </c>
      <c r="G116" t="s">
        <v>73</v>
      </c>
      <c r="H116">
        <v>1</v>
      </c>
      <c r="I116">
        <v>628946849</v>
      </c>
      <c r="J116" t="s">
        <v>64</v>
      </c>
      <c r="K116" t="s">
        <v>65</v>
      </c>
      <c r="L116" t="s">
        <v>65</v>
      </c>
      <c r="M116" s="15">
        <v>41950</v>
      </c>
      <c r="N116" s="16">
        <v>41950.718587962961</v>
      </c>
      <c r="O116" s="17">
        <v>0.51025462962962964</v>
      </c>
      <c r="P116" t="s">
        <v>66</v>
      </c>
      <c r="Q116">
        <v>114</v>
      </c>
      <c r="R116">
        <v>3</v>
      </c>
      <c r="S116" t="s">
        <v>21</v>
      </c>
      <c r="T116" t="s">
        <v>25</v>
      </c>
      <c r="U116">
        <v>0</v>
      </c>
      <c r="V116">
        <v>0</v>
      </c>
      <c r="W116" t="s">
        <v>21</v>
      </c>
      <c r="X116">
        <v>0</v>
      </c>
      <c r="Y116">
        <v>16</v>
      </c>
      <c r="Z116">
        <v>265606</v>
      </c>
      <c r="AA116">
        <v>567</v>
      </c>
      <c r="AC116">
        <v>0</v>
      </c>
      <c r="AD116">
        <v>20</v>
      </c>
      <c r="AE116">
        <v>2</v>
      </c>
      <c r="AF116">
        <v>114</v>
      </c>
      <c r="AG116">
        <v>3</v>
      </c>
      <c r="AH116" t="s">
        <v>31</v>
      </c>
      <c r="AI116" t="s">
        <v>23</v>
      </c>
      <c r="AJ116" t="s">
        <v>13</v>
      </c>
      <c r="AK116" t="s">
        <v>74</v>
      </c>
    </row>
    <row r="117" spans="1:37">
      <c r="A117" t="s">
        <v>72</v>
      </c>
      <c r="B117">
        <v>242</v>
      </c>
      <c r="C117">
        <v>2</v>
      </c>
      <c r="D117" t="s">
        <v>78</v>
      </c>
      <c r="E117" t="s">
        <v>79</v>
      </c>
      <c r="F117">
        <v>60.021000000000001</v>
      </c>
      <c r="G117" t="s">
        <v>73</v>
      </c>
      <c r="H117">
        <v>1</v>
      </c>
      <c r="I117">
        <v>628946849</v>
      </c>
      <c r="J117" t="s">
        <v>64</v>
      </c>
      <c r="K117" t="s">
        <v>65</v>
      </c>
      <c r="L117" t="s">
        <v>65</v>
      </c>
      <c r="M117" s="15">
        <v>41950</v>
      </c>
      <c r="N117" s="16">
        <v>41950.718587962961</v>
      </c>
      <c r="O117" s="17">
        <v>0.51025462962962964</v>
      </c>
      <c r="P117" t="s">
        <v>66</v>
      </c>
      <c r="Q117">
        <v>115</v>
      </c>
      <c r="R117">
        <v>2</v>
      </c>
      <c r="S117" t="s">
        <v>21</v>
      </c>
      <c r="T117" t="s">
        <v>22</v>
      </c>
      <c r="V117">
        <v>0</v>
      </c>
      <c r="W117" t="s">
        <v>21</v>
      </c>
      <c r="X117">
        <v>0</v>
      </c>
      <c r="Y117">
        <v>16</v>
      </c>
      <c r="Z117">
        <v>267722</v>
      </c>
      <c r="AA117">
        <v>567</v>
      </c>
      <c r="AC117">
        <v>0</v>
      </c>
      <c r="AD117">
        <v>24</v>
      </c>
      <c r="AE117">
        <v>2</v>
      </c>
      <c r="AF117">
        <v>115</v>
      </c>
      <c r="AG117">
        <v>3</v>
      </c>
      <c r="AI117" t="s">
        <v>23</v>
      </c>
      <c r="AJ117" t="s">
        <v>13</v>
      </c>
      <c r="AK117" t="s">
        <v>74</v>
      </c>
    </row>
    <row r="118" spans="1:37">
      <c r="A118" t="s">
        <v>72</v>
      </c>
      <c r="B118">
        <v>242</v>
      </c>
      <c r="C118">
        <v>2</v>
      </c>
      <c r="D118" t="s">
        <v>78</v>
      </c>
      <c r="E118" t="s">
        <v>79</v>
      </c>
      <c r="F118">
        <v>60.021000000000001</v>
      </c>
      <c r="G118" t="s">
        <v>73</v>
      </c>
      <c r="H118">
        <v>1</v>
      </c>
      <c r="I118">
        <v>628946849</v>
      </c>
      <c r="J118" t="s">
        <v>64</v>
      </c>
      <c r="K118" t="s">
        <v>65</v>
      </c>
      <c r="L118" t="s">
        <v>65</v>
      </c>
      <c r="M118" s="15">
        <v>41950</v>
      </c>
      <c r="N118" s="16">
        <v>41950.718587962961</v>
      </c>
      <c r="O118" s="17">
        <v>0.51025462962962964</v>
      </c>
      <c r="P118" t="s">
        <v>66</v>
      </c>
      <c r="Q118">
        <v>116</v>
      </c>
      <c r="R118">
        <v>2</v>
      </c>
      <c r="S118" t="s">
        <v>26</v>
      </c>
      <c r="T118" t="s">
        <v>22</v>
      </c>
      <c r="V118">
        <v>0</v>
      </c>
      <c r="W118" t="s">
        <v>26</v>
      </c>
      <c r="X118">
        <v>-999999</v>
      </c>
      <c r="Y118">
        <v>16</v>
      </c>
      <c r="Z118">
        <v>269838</v>
      </c>
      <c r="AA118">
        <v>0</v>
      </c>
      <c r="AB118" t="s">
        <v>24</v>
      </c>
      <c r="AC118">
        <v>545</v>
      </c>
      <c r="AD118">
        <v>18</v>
      </c>
      <c r="AE118">
        <v>2</v>
      </c>
      <c r="AF118">
        <v>116</v>
      </c>
      <c r="AG118">
        <v>2</v>
      </c>
      <c r="AI118" t="s">
        <v>23</v>
      </c>
      <c r="AJ118" t="s">
        <v>13</v>
      </c>
      <c r="AK118" t="s">
        <v>35</v>
      </c>
    </row>
    <row r="119" spans="1:37">
      <c r="A119" t="s">
        <v>72</v>
      </c>
      <c r="B119">
        <v>242</v>
      </c>
      <c r="C119">
        <v>2</v>
      </c>
      <c r="D119" t="s">
        <v>78</v>
      </c>
      <c r="E119" t="s">
        <v>79</v>
      </c>
      <c r="F119">
        <v>60.021000000000001</v>
      </c>
      <c r="G119" t="s">
        <v>73</v>
      </c>
      <c r="H119">
        <v>1</v>
      </c>
      <c r="I119">
        <v>628946849</v>
      </c>
      <c r="J119" t="s">
        <v>64</v>
      </c>
      <c r="K119" t="s">
        <v>65</v>
      </c>
      <c r="L119" t="s">
        <v>65</v>
      </c>
      <c r="M119" s="15">
        <v>41950</v>
      </c>
      <c r="N119" s="16">
        <v>41950.718587962961</v>
      </c>
      <c r="O119" s="17">
        <v>0.51025462962962964</v>
      </c>
      <c r="P119" t="s">
        <v>66</v>
      </c>
      <c r="Q119">
        <v>117</v>
      </c>
      <c r="R119">
        <v>1</v>
      </c>
      <c r="S119" t="s">
        <v>24</v>
      </c>
      <c r="T119" t="s">
        <v>30</v>
      </c>
      <c r="V119">
        <v>0</v>
      </c>
      <c r="W119" t="s">
        <v>24</v>
      </c>
      <c r="X119">
        <v>0</v>
      </c>
      <c r="Y119">
        <v>16</v>
      </c>
      <c r="Z119">
        <v>271204</v>
      </c>
      <c r="AA119">
        <v>567</v>
      </c>
      <c r="AC119">
        <v>0</v>
      </c>
      <c r="AD119">
        <v>1</v>
      </c>
      <c r="AE119">
        <v>2</v>
      </c>
      <c r="AF119">
        <v>117</v>
      </c>
      <c r="AG119">
        <v>2</v>
      </c>
      <c r="AI119" t="s">
        <v>27</v>
      </c>
      <c r="AJ119" t="s">
        <v>13</v>
      </c>
      <c r="AK119" t="s">
        <v>28</v>
      </c>
    </row>
    <row r="120" spans="1:37">
      <c r="A120" t="s">
        <v>72</v>
      </c>
      <c r="B120">
        <v>242</v>
      </c>
      <c r="C120">
        <v>2</v>
      </c>
      <c r="D120" t="s">
        <v>78</v>
      </c>
      <c r="E120" t="s">
        <v>79</v>
      </c>
      <c r="F120">
        <v>60.021000000000001</v>
      </c>
      <c r="G120" t="s">
        <v>73</v>
      </c>
      <c r="H120">
        <v>1</v>
      </c>
      <c r="I120">
        <v>628946849</v>
      </c>
      <c r="J120" t="s">
        <v>64</v>
      </c>
      <c r="K120" t="s">
        <v>65</v>
      </c>
      <c r="L120" t="s">
        <v>65</v>
      </c>
      <c r="M120" s="15">
        <v>41950</v>
      </c>
      <c r="N120" s="16">
        <v>41950.718587962961</v>
      </c>
      <c r="O120" s="17">
        <v>0.51025462962962964</v>
      </c>
      <c r="P120" t="s">
        <v>66</v>
      </c>
      <c r="Q120">
        <v>118</v>
      </c>
      <c r="R120">
        <v>2</v>
      </c>
      <c r="S120" t="s">
        <v>21</v>
      </c>
      <c r="T120" t="s">
        <v>33</v>
      </c>
      <c r="V120">
        <v>0</v>
      </c>
      <c r="W120" t="s">
        <v>21</v>
      </c>
      <c r="X120">
        <v>-999999</v>
      </c>
      <c r="Y120">
        <v>16</v>
      </c>
      <c r="Z120">
        <v>273337</v>
      </c>
      <c r="AA120">
        <v>0</v>
      </c>
      <c r="AB120" t="s">
        <v>26</v>
      </c>
      <c r="AC120">
        <v>422</v>
      </c>
      <c r="AD120">
        <v>23</v>
      </c>
      <c r="AE120">
        <v>2</v>
      </c>
      <c r="AF120">
        <v>118</v>
      </c>
      <c r="AG120">
        <v>1</v>
      </c>
      <c r="AI120" t="s">
        <v>23</v>
      </c>
      <c r="AJ120" t="s">
        <v>13</v>
      </c>
      <c r="AK120" t="s">
        <v>74</v>
      </c>
    </row>
    <row r="121" spans="1:37">
      <c r="A121" t="s">
        <v>72</v>
      </c>
      <c r="B121">
        <v>242</v>
      </c>
      <c r="C121">
        <v>2</v>
      </c>
      <c r="D121" t="s">
        <v>78</v>
      </c>
      <c r="E121" t="s">
        <v>79</v>
      </c>
      <c r="F121">
        <v>60.021000000000001</v>
      </c>
      <c r="G121" t="s">
        <v>73</v>
      </c>
      <c r="H121">
        <v>1</v>
      </c>
      <c r="I121">
        <v>628946849</v>
      </c>
      <c r="J121" t="s">
        <v>64</v>
      </c>
      <c r="K121" t="s">
        <v>65</v>
      </c>
      <c r="L121" t="s">
        <v>65</v>
      </c>
      <c r="M121" s="15">
        <v>41950</v>
      </c>
      <c r="N121" s="16">
        <v>41950.718587962961</v>
      </c>
      <c r="O121" s="17">
        <v>0.51025462962962964</v>
      </c>
      <c r="P121" t="s">
        <v>66</v>
      </c>
      <c r="Q121">
        <v>119</v>
      </c>
      <c r="R121">
        <v>1</v>
      </c>
      <c r="S121" t="s">
        <v>31</v>
      </c>
      <c r="T121" t="s">
        <v>25</v>
      </c>
      <c r="V121">
        <v>0</v>
      </c>
      <c r="W121" t="s">
        <v>31</v>
      </c>
      <c r="X121">
        <v>-999999</v>
      </c>
      <c r="Y121">
        <v>17</v>
      </c>
      <c r="Z121">
        <v>274587</v>
      </c>
      <c r="AA121">
        <v>0</v>
      </c>
      <c r="AB121" t="s">
        <v>21</v>
      </c>
      <c r="AC121">
        <v>436</v>
      </c>
      <c r="AD121">
        <v>8</v>
      </c>
      <c r="AE121">
        <v>2</v>
      </c>
      <c r="AF121">
        <v>119</v>
      </c>
      <c r="AG121">
        <v>2</v>
      </c>
      <c r="AI121" t="s">
        <v>27</v>
      </c>
      <c r="AJ121" t="s">
        <v>13</v>
      </c>
      <c r="AK121" t="s">
        <v>34</v>
      </c>
    </row>
    <row r="122" spans="1:37">
      <c r="A122" t="s">
        <v>72</v>
      </c>
      <c r="B122">
        <v>242</v>
      </c>
      <c r="C122">
        <v>2</v>
      </c>
      <c r="D122" t="s">
        <v>78</v>
      </c>
      <c r="E122" t="s">
        <v>79</v>
      </c>
      <c r="F122">
        <v>60.021000000000001</v>
      </c>
      <c r="G122" t="s">
        <v>73</v>
      </c>
      <c r="H122">
        <v>1</v>
      </c>
      <c r="I122">
        <v>628946849</v>
      </c>
      <c r="J122" t="s">
        <v>64</v>
      </c>
      <c r="K122" t="s">
        <v>65</v>
      </c>
      <c r="L122" t="s">
        <v>65</v>
      </c>
      <c r="M122" s="15">
        <v>41950</v>
      </c>
      <c r="N122" s="16">
        <v>41950.718587962961</v>
      </c>
      <c r="O122" s="17">
        <v>0.51025462962962964</v>
      </c>
      <c r="P122" t="s">
        <v>66</v>
      </c>
      <c r="Q122">
        <v>120</v>
      </c>
      <c r="R122">
        <v>2</v>
      </c>
      <c r="S122" t="s">
        <v>24</v>
      </c>
      <c r="T122" t="s">
        <v>22</v>
      </c>
      <c r="V122">
        <v>0</v>
      </c>
      <c r="W122" t="s">
        <v>24</v>
      </c>
      <c r="X122">
        <v>0</v>
      </c>
      <c r="Y122">
        <v>16</v>
      </c>
      <c r="Z122">
        <v>275836</v>
      </c>
      <c r="AA122">
        <v>567</v>
      </c>
      <c r="AC122">
        <v>0</v>
      </c>
      <c r="AD122">
        <v>6</v>
      </c>
      <c r="AE122">
        <v>2</v>
      </c>
      <c r="AF122">
        <v>120</v>
      </c>
      <c r="AG122">
        <v>1</v>
      </c>
      <c r="AI122" t="s">
        <v>27</v>
      </c>
      <c r="AJ122" t="s">
        <v>13</v>
      </c>
      <c r="AK122" t="s">
        <v>28</v>
      </c>
    </row>
    <row r="123" spans="1:37">
      <c r="A123" t="s">
        <v>72</v>
      </c>
      <c r="B123">
        <v>242</v>
      </c>
      <c r="C123">
        <v>2</v>
      </c>
      <c r="D123" t="s">
        <v>78</v>
      </c>
      <c r="E123" t="s">
        <v>79</v>
      </c>
      <c r="F123">
        <v>60.021000000000001</v>
      </c>
      <c r="G123" t="s">
        <v>73</v>
      </c>
      <c r="H123">
        <v>1</v>
      </c>
      <c r="I123">
        <v>628946849</v>
      </c>
      <c r="J123" t="s">
        <v>64</v>
      </c>
      <c r="K123" t="s">
        <v>65</v>
      </c>
      <c r="L123" t="s">
        <v>65</v>
      </c>
      <c r="M123" s="15">
        <v>41950</v>
      </c>
      <c r="N123" s="16">
        <v>41950.718587962961</v>
      </c>
      <c r="O123" s="17">
        <v>0.51025462962962964</v>
      </c>
      <c r="P123" t="s">
        <v>66</v>
      </c>
      <c r="Q123">
        <v>121</v>
      </c>
      <c r="R123">
        <v>1</v>
      </c>
      <c r="S123" t="s">
        <v>24</v>
      </c>
      <c r="T123" t="s">
        <v>30</v>
      </c>
      <c r="V123">
        <v>1</v>
      </c>
      <c r="W123" t="s">
        <v>24</v>
      </c>
      <c r="X123">
        <v>-999999</v>
      </c>
      <c r="Y123">
        <v>16</v>
      </c>
      <c r="Z123">
        <v>277952</v>
      </c>
      <c r="AA123">
        <v>0</v>
      </c>
      <c r="AB123" t="s">
        <v>24</v>
      </c>
      <c r="AC123">
        <v>311</v>
      </c>
      <c r="AD123">
        <v>1</v>
      </c>
      <c r="AE123">
        <v>2</v>
      </c>
      <c r="AF123">
        <v>121</v>
      </c>
      <c r="AG123">
        <v>2</v>
      </c>
      <c r="AI123" t="s">
        <v>27</v>
      </c>
      <c r="AJ123" t="s">
        <v>13</v>
      </c>
      <c r="AK123" t="s">
        <v>28</v>
      </c>
    </row>
    <row r="124" spans="1:37">
      <c r="A124" t="s">
        <v>72</v>
      </c>
      <c r="B124">
        <v>242</v>
      </c>
      <c r="C124">
        <v>2</v>
      </c>
      <c r="D124" t="s">
        <v>78</v>
      </c>
      <c r="E124" t="s">
        <v>79</v>
      </c>
      <c r="F124">
        <v>60.021000000000001</v>
      </c>
      <c r="G124" t="s">
        <v>73</v>
      </c>
      <c r="H124">
        <v>1</v>
      </c>
      <c r="I124">
        <v>628946849</v>
      </c>
      <c r="J124" t="s">
        <v>64</v>
      </c>
      <c r="K124" t="s">
        <v>65</v>
      </c>
      <c r="L124" t="s">
        <v>65</v>
      </c>
      <c r="M124" s="15">
        <v>41950</v>
      </c>
      <c r="N124" s="16">
        <v>41950.718587962961</v>
      </c>
      <c r="O124" s="17">
        <v>0.51025462962962964</v>
      </c>
      <c r="P124" t="s">
        <v>66</v>
      </c>
      <c r="Q124">
        <v>122</v>
      </c>
      <c r="R124">
        <v>1</v>
      </c>
      <c r="S124" t="s">
        <v>21</v>
      </c>
      <c r="T124" t="s">
        <v>29</v>
      </c>
      <c r="V124">
        <v>0</v>
      </c>
      <c r="W124" t="s">
        <v>21</v>
      </c>
      <c r="X124">
        <v>-999999</v>
      </c>
      <c r="Y124">
        <v>16</v>
      </c>
      <c r="Z124">
        <v>279085</v>
      </c>
      <c r="AA124">
        <v>0</v>
      </c>
      <c r="AB124" t="s">
        <v>31</v>
      </c>
      <c r="AC124">
        <v>490</v>
      </c>
      <c r="AD124">
        <v>22</v>
      </c>
      <c r="AE124">
        <v>2</v>
      </c>
      <c r="AF124">
        <v>122</v>
      </c>
      <c r="AG124">
        <v>1</v>
      </c>
      <c r="AI124" t="s">
        <v>23</v>
      </c>
      <c r="AJ124" t="s">
        <v>13</v>
      </c>
      <c r="AK124" t="s">
        <v>74</v>
      </c>
    </row>
    <row r="125" spans="1:37">
      <c r="A125" t="s">
        <v>72</v>
      </c>
      <c r="B125">
        <v>242</v>
      </c>
      <c r="C125">
        <v>2</v>
      </c>
      <c r="D125" t="s">
        <v>78</v>
      </c>
      <c r="E125" t="s">
        <v>79</v>
      </c>
      <c r="F125">
        <v>60.021000000000001</v>
      </c>
      <c r="G125" t="s">
        <v>73</v>
      </c>
      <c r="H125">
        <v>1</v>
      </c>
      <c r="I125">
        <v>628946849</v>
      </c>
      <c r="J125" t="s">
        <v>64</v>
      </c>
      <c r="K125" t="s">
        <v>65</v>
      </c>
      <c r="L125" t="s">
        <v>65</v>
      </c>
      <c r="M125" s="15">
        <v>41950</v>
      </c>
      <c r="N125" s="16">
        <v>41950.718587962961</v>
      </c>
      <c r="O125" s="17">
        <v>0.51025462962962964</v>
      </c>
      <c r="P125" t="s">
        <v>66</v>
      </c>
      <c r="Q125">
        <v>123</v>
      </c>
      <c r="R125">
        <v>1</v>
      </c>
      <c r="S125" t="s">
        <v>31</v>
      </c>
      <c r="T125" t="s">
        <v>25</v>
      </c>
      <c r="V125">
        <v>0</v>
      </c>
      <c r="W125" t="s">
        <v>31</v>
      </c>
      <c r="X125">
        <v>-999999</v>
      </c>
      <c r="Y125">
        <v>16</v>
      </c>
      <c r="Z125">
        <v>280401</v>
      </c>
      <c r="AA125">
        <v>0</v>
      </c>
      <c r="AB125" t="s">
        <v>24</v>
      </c>
      <c r="AC125">
        <v>478</v>
      </c>
      <c r="AD125">
        <v>8</v>
      </c>
      <c r="AE125">
        <v>2</v>
      </c>
      <c r="AF125">
        <v>123</v>
      </c>
      <c r="AG125">
        <v>1</v>
      </c>
      <c r="AI125" t="s">
        <v>27</v>
      </c>
      <c r="AJ125" t="s">
        <v>13</v>
      </c>
      <c r="AK125" t="s">
        <v>34</v>
      </c>
    </row>
    <row r="126" spans="1:37">
      <c r="A126" t="s">
        <v>72</v>
      </c>
      <c r="B126">
        <v>242</v>
      </c>
      <c r="C126">
        <v>2</v>
      </c>
      <c r="D126" t="s">
        <v>78</v>
      </c>
      <c r="E126" t="s">
        <v>79</v>
      </c>
      <c r="F126">
        <v>60.021000000000001</v>
      </c>
      <c r="G126" t="s">
        <v>73</v>
      </c>
      <c r="H126">
        <v>1</v>
      </c>
      <c r="I126">
        <v>628946849</v>
      </c>
      <c r="J126" t="s">
        <v>64</v>
      </c>
      <c r="K126" t="s">
        <v>65</v>
      </c>
      <c r="L126" t="s">
        <v>65</v>
      </c>
      <c r="M126" s="15">
        <v>41950</v>
      </c>
      <c r="N126" s="16">
        <v>41950.718587962961</v>
      </c>
      <c r="O126" s="17">
        <v>0.51025462962962964</v>
      </c>
      <c r="P126" t="s">
        <v>66</v>
      </c>
      <c r="Q126">
        <v>124</v>
      </c>
      <c r="R126">
        <v>2</v>
      </c>
      <c r="S126" t="s">
        <v>21</v>
      </c>
      <c r="T126" t="s">
        <v>22</v>
      </c>
      <c r="V126">
        <v>0</v>
      </c>
      <c r="W126" t="s">
        <v>21</v>
      </c>
      <c r="X126">
        <v>0</v>
      </c>
      <c r="Y126">
        <v>17</v>
      </c>
      <c r="Z126">
        <v>281701</v>
      </c>
      <c r="AA126">
        <v>566</v>
      </c>
      <c r="AC126">
        <v>0</v>
      </c>
      <c r="AD126">
        <v>24</v>
      </c>
      <c r="AE126">
        <v>2</v>
      </c>
      <c r="AF126">
        <v>124</v>
      </c>
      <c r="AG126">
        <v>1</v>
      </c>
      <c r="AI126" t="s">
        <v>23</v>
      </c>
      <c r="AJ126" t="s">
        <v>13</v>
      </c>
      <c r="AK126" t="s">
        <v>74</v>
      </c>
    </row>
    <row r="127" spans="1:37">
      <c r="A127" t="s">
        <v>72</v>
      </c>
      <c r="B127">
        <v>242</v>
      </c>
      <c r="C127">
        <v>2</v>
      </c>
      <c r="D127" t="s">
        <v>78</v>
      </c>
      <c r="E127" t="s">
        <v>79</v>
      </c>
      <c r="F127">
        <v>60.021000000000001</v>
      </c>
      <c r="G127" t="s">
        <v>73</v>
      </c>
      <c r="H127">
        <v>1</v>
      </c>
      <c r="I127">
        <v>628946849</v>
      </c>
      <c r="J127" t="s">
        <v>64</v>
      </c>
      <c r="K127" t="s">
        <v>65</v>
      </c>
      <c r="L127" t="s">
        <v>65</v>
      </c>
      <c r="M127" s="15">
        <v>41950</v>
      </c>
      <c r="N127" s="16">
        <v>41950.718587962961</v>
      </c>
      <c r="O127" s="17">
        <v>0.51025462962962964</v>
      </c>
      <c r="P127" t="s">
        <v>66</v>
      </c>
      <c r="Q127">
        <v>125</v>
      </c>
      <c r="R127">
        <v>2</v>
      </c>
      <c r="S127" t="s">
        <v>24</v>
      </c>
      <c r="T127" t="s">
        <v>33</v>
      </c>
      <c r="V127">
        <v>0</v>
      </c>
      <c r="W127" t="s">
        <v>24</v>
      </c>
      <c r="X127">
        <v>-999999</v>
      </c>
      <c r="Y127">
        <v>17</v>
      </c>
      <c r="Z127">
        <v>283817</v>
      </c>
      <c r="AA127">
        <v>0</v>
      </c>
      <c r="AB127" t="s">
        <v>31</v>
      </c>
      <c r="AC127">
        <v>438</v>
      </c>
      <c r="AD127">
        <v>5</v>
      </c>
      <c r="AE127">
        <v>2</v>
      </c>
      <c r="AF127">
        <v>125</v>
      </c>
      <c r="AG127">
        <v>2</v>
      </c>
      <c r="AI127" t="s">
        <v>27</v>
      </c>
      <c r="AJ127" t="s">
        <v>13</v>
      </c>
      <c r="AK127" t="s">
        <v>28</v>
      </c>
    </row>
    <row r="128" spans="1:37">
      <c r="A128" t="s">
        <v>72</v>
      </c>
      <c r="B128">
        <v>242</v>
      </c>
      <c r="C128">
        <v>2</v>
      </c>
      <c r="D128" t="s">
        <v>78</v>
      </c>
      <c r="E128" t="s">
        <v>79</v>
      </c>
      <c r="F128">
        <v>60.021000000000001</v>
      </c>
      <c r="G128" t="s">
        <v>73</v>
      </c>
      <c r="H128">
        <v>1</v>
      </c>
      <c r="I128">
        <v>628946849</v>
      </c>
      <c r="J128" t="s">
        <v>64</v>
      </c>
      <c r="K128" t="s">
        <v>65</v>
      </c>
      <c r="L128" t="s">
        <v>65</v>
      </c>
      <c r="M128" s="15">
        <v>41950</v>
      </c>
      <c r="N128" s="16">
        <v>41950.718587962961</v>
      </c>
      <c r="O128" s="17">
        <v>0.51025462962962964</v>
      </c>
      <c r="P128" t="s">
        <v>66</v>
      </c>
      <c r="Q128">
        <v>126</v>
      </c>
      <c r="R128">
        <v>1</v>
      </c>
      <c r="S128" t="s">
        <v>24</v>
      </c>
      <c r="T128" t="s">
        <v>30</v>
      </c>
      <c r="V128">
        <v>1</v>
      </c>
      <c r="W128" t="s">
        <v>24</v>
      </c>
      <c r="X128">
        <v>-999999</v>
      </c>
      <c r="Y128">
        <v>16</v>
      </c>
      <c r="Z128">
        <v>285083</v>
      </c>
      <c r="AA128">
        <v>0</v>
      </c>
      <c r="AB128" t="s">
        <v>24</v>
      </c>
      <c r="AC128">
        <v>404</v>
      </c>
      <c r="AD128">
        <v>1</v>
      </c>
      <c r="AE128">
        <v>2</v>
      </c>
      <c r="AF128">
        <v>126</v>
      </c>
      <c r="AG128">
        <v>2</v>
      </c>
      <c r="AI128" t="s">
        <v>27</v>
      </c>
      <c r="AJ128" t="s">
        <v>13</v>
      </c>
      <c r="AK128" t="s">
        <v>28</v>
      </c>
    </row>
    <row r="129" spans="1:37">
      <c r="A129" t="s">
        <v>72</v>
      </c>
      <c r="B129">
        <v>242</v>
      </c>
      <c r="C129">
        <v>2</v>
      </c>
      <c r="D129" t="s">
        <v>78</v>
      </c>
      <c r="E129" t="s">
        <v>79</v>
      </c>
      <c r="F129">
        <v>60.021000000000001</v>
      </c>
      <c r="G129" t="s">
        <v>73</v>
      </c>
      <c r="H129">
        <v>1</v>
      </c>
      <c r="I129">
        <v>628946849</v>
      </c>
      <c r="J129" t="s">
        <v>64</v>
      </c>
      <c r="K129" t="s">
        <v>65</v>
      </c>
      <c r="L129" t="s">
        <v>65</v>
      </c>
      <c r="M129" s="15">
        <v>41950</v>
      </c>
      <c r="N129" s="16">
        <v>41950.718587962961</v>
      </c>
      <c r="O129" s="17">
        <v>0.51025462962962964</v>
      </c>
      <c r="P129" t="s">
        <v>66</v>
      </c>
      <c r="Q129">
        <v>127</v>
      </c>
      <c r="R129">
        <v>3</v>
      </c>
      <c r="S129" t="s">
        <v>31</v>
      </c>
      <c r="T129" t="s">
        <v>32</v>
      </c>
      <c r="U129">
        <v>1</v>
      </c>
      <c r="V129">
        <v>0</v>
      </c>
      <c r="W129" t="s">
        <v>31</v>
      </c>
      <c r="X129">
        <v>-999999</v>
      </c>
      <c r="Y129">
        <v>16</v>
      </c>
      <c r="Z129">
        <v>286299</v>
      </c>
      <c r="AA129">
        <v>0</v>
      </c>
      <c r="AB129" t="s">
        <v>26</v>
      </c>
      <c r="AC129">
        <v>388</v>
      </c>
      <c r="AD129">
        <v>9</v>
      </c>
      <c r="AE129">
        <v>2</v>
      </c>
      <c r="AF129">
        <v>127</v>
      </c>
      <c r="AG129">
        <v>1</v>
      </c>
      <c r="AH129" t="s">
        <v>26</v>
      </c>
      <c r="AI129" t="s">
        <v>23</v>
      </c>
      <c r="AJ129" t="s">
        <v>13</v>
      </c>
      <c r="AK129" t="s">
        <v>34</v>
      </c>
    </row>
    <row r="130" spans="1:37">
      <c r="A130" t="s">
        <v>72</v>
      </c>
      <c r="B130">
        <v>242</v>
      </c>
      <c r="C130">
        <v>2</v>
      </c>
      <c r="D130" t="s">
        <v>78</v>
      </c>
      <c r="E130" t="s">
        <v>79</v>
      </c>
      <c r="F130">
        <v>60.021000000000001</v>
      </c>
      <c r="G130" t="s">
        <v>73</v>
      </c>
      <c r="H130">
        <v>1</v>
      </c>
      <c r="I130">
        <v>628946849</v>
      </c>
      <c r="J130" t="s">
        <v>64</v>
      </c>
      <c r="K130" t="s">
        <v>65</v>
      </c>
      <c r="L130" t="s">
        <v>65</v>
      </c>
      <c r="M130" s="15">
        <v>41950</v>
      </c>
      <c r="N130" s="16">
        <v>41950.718587962961</v>
      </c>
      <c r="O130" s="17">
        <v>0.51025462962962964</v>
      </c>
      <c r="P130" t="s">
        <v>66</v>
      </c>
      <c r="Q130">
        <v>128</v>
      </c>
      <c r="R130">
        <v>2</v>
      </c>
      <c r="S130" t="s">
        <v>26</v>
      </c>
      <c r="T130" t="s">
        <v>33</v>
      </c>
      <c r="V130">
        <v>1</v>
      </c>
      <c r="W130" t="s">
        <v>26</v>
      </c>
      <c r="X130">
        <v>-999999</v>
      </c>
      <c r="Y130">
        <v>17</v>
      </c>
      <c r="Z130">
        <v>287499</v>
      </c>
      <c r="AA130">
        <v>0</v>
      </c>
      <c r="AB130" t="s">
        <v>26</v>
      </c>
      <c r="AC130">
        <v>356</v>
      </c>
      <c r="AD130">
        <v>17</v>
      </c>
      <c r="AE130">
        <v>2</v>
      </c>
      <c r="AF130">
        <v>128</v>
      </c>
      <c r="AG130">
        <v>3</v>
      </c>
      <c r="AI130" t="s">
        <v>23</v>
      </c>
      <c r="AJ130" t="s">
        <v>13</v>
      </c>
      <c r="AK130" t="s">
        <v>35</v>
      </c>
    </row>
    <row r="131" spans="1:37">
      <c r="A131" t="s">
        <v>72</v>
      </c>
      <c r="B131">
        <v>242</v>
      </c>
      <c r="C131">
        <v>2</v>
      </c>
      <c r="D131" t="s">
        <v>78</v>
      </c>
      <c r="E131" t="s">
        <v>79</v>
      </c>
      <c r="F131">
        <v>60.021000000000001</v>
      </c>
      <c r="G131" t="s">
        <v>73</v>
      </c>
      <c r="H131">
        <v>1</v>
      </c>
      <c r="I131">
        <v>628946849</v>
      </c>
      <c r="J131" t="s">
        <v>64</v>
      </c>
      <c r="K131" t="s">
        <v>65</v>
      </c>
      <c r="L131" t="s">
        <v>65</v>
      </c>
      <c r="M131" s="15">
        <v>41950</v>
      </c>
      <c r="N131" s="16">
        <v>41950.718587962961</v>
      </c>
      <c r="O131" s="17">
        <v>0.51025462962962964</v>
      </c>
      <c r="P131" t="s">
        <v>66</v>
      </c>
      <c r="Q131">
        <v>129</v>
      </c>
      <c r="R131">
        <v>3</v>
      </c>
      <c r="S131" t="s">
        <v>26</v>
      </c>
      <c r="T131" t="s">
        <v>29</v>
      </c>
      <c r="V131">
        <v>1</v>
      </c>
      <c r="W131" t="s">
        <v>26</v>
      </c>
      <c r="X131">
        <v>-999999</v>
      </c>
      <c r="Y131">
        <v>17</v>
      </c>
      <c r="Z131">
        <v>288682</v>
      </c>
      <c r="AA131">
        <v>0</v>
      </c>
      <c r="AB131" t="s">
        <v>26</v>
      </c>
      <c r="AC131">
        <v>381</v>
      </c>
      <c r="AD131">
        <v>16</v>
      </c>
      <c r="AE131">
        <v>2</v>
      </c>
      <c r="AF131">
        <v>129</v>
      </c>
      <c r="AG131">
        <v>2</v>
      </c>
      <c r="AH131" t="s">
        <v>21</v>
      </c>
      <c r="AI131" t="s">
        <v>23</v>
      </c>
      <c r="AJ131" t="s">
        <v>13</v>
      </c>
      <c r="AK131" t="s">
        <v>35</v>
      </c>
    </row>
    <row r="132" spans="1:37">
      <c r="A132" t="s">
        <v>72</v>
      </c>
      <c r="B132">
        <v>242</v>
      </c>
      <c r="C132">
        <v>2</v>
      </c>
      <c r="D132" t="s">
        <v>78</v>
      </c>
      <c r="E132" t="s">
        <v>79</v>
      </c>
      <c r="F132">
        <v>60.021000000000001</v>
      </c>
      <c r="G132" t="s">
        <v>73</v>
      </c>
      <c r="H132">
        <v>1</v>
      </c>
      <c r="I132">
        <v>628946849</v>
      </c>
      <c r="J132" t="s">
        <v>64</v>
      </c>
      <c r="K132" t="s">
        <v>65</v>
      </c>
      <c r="L132" t="s">
        <v>65</v>
      </c>
      <c r="M132" s="15">
        <v>41950</v>
      </c>
      <c r="N132" s="16">
        <v>41950.718587962961</v>
      </c>
      <c r="O132" s="17">
        <v>0.51025462962962964</v>
      </c>
      <c r="P132" t="s">
        <v>66</v>
      </c>
      <c r="Q132">
        <v>130</v>
      </c>
      <c r="R132">
        <v>1</v>
      </c>
      <c r="S132" t="s">
        <v>21</v>
      </c>
      <c r="T132" t="s">
        <v>29</v>
      </c>
      <c r="V132">
        <v>0</v>
      </c>
      <c r="W132" t="s">
        <v>21</v>
      </c>
      <c r="X132">
        <v>-999999</v>
      </c>
      <c r="Y132">
        <v>17</v>
      </c>
      <c r="Z132">
        <v>289882</v>
      </c>
      <c r="AA132">
        <v>0</v>
      </c>
      <c r="AB132" t="s">
        <v>31</v>
      </c>
      <c r="AC132">
        <v>485</v>
      </c>
      <c r="AD132">
        <v>22</v>
      </c>
      <c r="AE132">
        <v>2</v>
      </c>
      <c r="AF132">
        <v>130</v>
      </c>
      <c r="AG132">
        <v>3</v>
      </c>
      <c r="AI132" t="s">
        <v>23</v>
      </c>
      <c r="AJ132" t="s">
        <v>13</v>
      </c>
      <c r="AK132" t="s">
        <v>74</v>
      </c>
    </row>
    <row r="133" spans="1:37">
      <c r="A133" t="s">
        <v>72</v>
      </c>
      <c r="B133">
        <v>242</v>
      </c>
      <c r="C133">
        <v>2</v>
      </c>
      <c r="D133" t="s">
        <v>78</v>
      </c>
      <c r="E133" t="s">
        <v>79</v>
      </c>
      <c r="F133">
        <v>60.021000000000001</v>
      </c>
      <c r="G133" t="s">
        <v>73</v>
      </c>
      <c r="H133">
        <v>1</v>
      </c>
      <c r="I133">
        <v>628946849</v>
      </c>
      <c r="J133" t="s">
        <v>64</v>
      </c>
      <c r="K133" t="s">
        <v>65</v>
      </c>
      <c r="L133" t="s">
        <v>65</v>
      </c>
      <c r="M133" s="15">
        <v>41950</v>
      </c>
      <c r="N133" s="16">
        <v>41950.718587962961</v>
      </c>
      <c r="O133" s="17">
        <v>0.51025462962962964</v>
      </c>
      <c r="P133" t="s">
        <v>66</v>
      </c>
      <c r="Q133">
        <v>131</v>
      </c>
      <c r="R133">
        <v>3</v>
      </c>
      <c r="S133" t="s">
        <v>21</v>
      </c>
      <c r="T133" t="s">
        <v>32</v>
      </c>
      <c r="V133">
        <v>1</v>
      </c>
      <c r="W133" t="s">
        <v>21</v>
      </c>
      <c r="X133">
        <v>-999999</v>
      </c>
      <c r="Y133">
        <v>17</v>
      </c>
      <c r="Z133">
        <v>291181</v>
      </c>
      <c r="AA133">
        <v>0</v>
      </c>
      <c r="AB133" t="s">
        <v>21</v>
      </c>
      <c r="AC133">
        <v>450</v>
      </c>
      <c r="AD133">
        <v>21</v>
      </c>
      <c r="AE133">
        <v>2</v>
      </c>
      <c r="AF133">
        <v>131</v>
      </c>
      <c r="AG133">
        <v>1</v>
      </c>
      <c r="AH133" t="s">
        <v>26</v>
      </c>
      <c r="AI133" t="s">
        <v>23</v>
      </c>
      <c r="AJ133" t="s">
        <v>13</v>
      </c>
      <c r="AK133" t="s">
        <v>74</v>
      </c>
    </row>
    <row r="134" spans="1:37">
      <c r="A134" t="s">
        <v>72</v>
      </c>
      <c r="B134">
        <v>242</v>
      </c>
      <c r="C134">
        <v>2</v>
      </c>
      <c r="D134" t="s">
        <v>78</v>
      </c>
      <c r="E134" t="s">
        <v>79</v>
      </c>
      <c r="F134">
        <v>60.021000000000001</v>
      </c>
      <c r="G134" t="s">
        <v>73</v>
      </c>
      <c r="H134">
        <v>1</v>
      </c>
      <c r="I134">
        <v>628946849</v>
      </c>
      <c r="J134" t="s">
        <v>64</v>
      </c>
      <c r="K134" t="s">
        <v>65</v>
      </c>
      <c r="L134" t="s">
        <v>65</v>
      </c>
      <c r="M134" s="15">
        <v>41950</v>
      </c>
      <c r="N134" s="16">
        <v>41950.718587962961</v>
      </c>
      <c r="O134" s="17">
        <v>0.51025462962962964</v>
      </c>
      <c r="P134" t="s">
        <v>66</v>
      </c>
      <c r="Q134">
        <v>132</v>
      </c>
      <c r="R134">
        <v>3</v>
      </c>
      <c r="S134" t="s">
        <v>21</v>
      </c>
      <c r="T134" t="s">
        <v>30</v>
      </c>
      <c r="V134">
        <v>1</v>
      </c>
      <c r="W134" t="s">
        <v>21</v>
      </c>
      <c r="X134">
        <v>-999999</v>
      </c>
      <c r="Y134">
        <v>17</v>
      </c>
      <c r="Z134">
        <v>292464</v>
      </c>
      <c r="AA134">
        <v>0</v>
      </c>
      <c r="AB134" t="s">
        <v>21</v>
      </c>
      <c r="AC134">
        <v>399</v>
      </c>
      <c r="AD134">
        <v>19</v>
      </c>
      <c r="AE134">
        <v>2</v>
      </c>
      <c r="AF134">
        <v>132</v>
      </c>
      <c r="AG134">
        <v>3</v>
      </c>
      <c r="AH134" t="s">
        <v>24</v>
      </c>
      <c r="AI134" t="s">
        <v>23</v>
      </c>
      <c r="AJ134" t="s">
        <v>13</v>
      </c>
      <c r="AK134" t="s">
        <v>74</v>
      </c>
    </row>
    <row r="135" spans="1:37">
      <c r="A135" t="s">
        <v>72</v>
      </c>
      <c r="B135">
        <v>242</v>
      </c>
      <c r="C135">
        <v>2</v>
      </c>
      <c r="D135" t="s">
        <v>78</v>
      </c>
      <c r="E135" t="s">
        <v>79</v>
      </c>
      <c r="F135">
        <v>60.021000000000001</v>
      </c>
      <c r="G135" t="s">
        <v>73</v>
      </c>
      <c r="H135">
        <v>1</v>
      </c>
      <c r="I135">
        <v>628946849</v>
      </c>
      <c r="J135" t="s">
        <v>64</v>
      </c>
      <c r="K135" t="s">
        <v>65</v>
      </c>
      <c r="L135" t="s">
        <v>65</v>
      </c>
      <c r="M135" s="15">
        <v>41950</v>
      </c>
      <c r="N135" s="16">
        <v>41950.718587962961</v>
      </c>
      <c r="O135" s="17">
        <v>0.51025462962962964</v>
      </c>
      <c r="P135" t="s">
        <v>66</v>
      </c>
      <c r="Q135">
        <v>133</v>
      </c>
      <c r="R135">
        <v>2</v>
      </c>
      <c r="S135" t="s">
        <v>31</v>
      </c>
      <c r="T135" t="s">
        <v>22</v>
      </c>
      <c r="V135">
        <v>0</v>
      </c>
      <c r="W135" t="s">
        <v>31</v>
      </c>
      <c r="X135">
        <v>-999999</v>
      </c>
      <c r="Y135">
        <v>16</v>
      </c>
      <c r="Z135">
        <v>293680</v>
      </c>
      <c r="AA135">
        <v>0</v>
      </c>
      <c r="AB135" t="s">
        <v>21</v>
      </c>
      <c r="AC135">
        <v>375</v>
      </c>
      <c r="AD135">
        <v>12</v>
      </c>
      <c r="AE135">
        <v>2</v>
      </c>
      <c r="AF135">
        <v>133</v>
      </c>
      <c r="AG135">
        <v>3</v>
      </c>
      <c r="AI135" t="s">
        <v>23</v>
      </c>
      <c r="AJ135" t="s">
        <v>13</v>
      </c>
      <c r="AK135" t="s">
        <v>34</v>
      </c>
    </row>
    <row r="136" spans="1:37">
      <c r="A136" t="s">
        <v>72</v>
      </c>
      <c r="B136">
        <v>242</v>
      </c>
      <c r="C136">
        <v>2</v>
      </c>
      <c r="D136" t="s">
        <v>78</v>
      </c>
      <c r="E136" t="s">
        <v>79</v>
      </c>
      <c r="F136">
        <v>60.021000000000001</v>
      </c>
      <c r="G136" t="s">
        <v>73</v>
      </c>
      <c r="H136">
        <v>1</v>
      </c>
      <c r="I136">
        <v>628946849</v>
      </c>
      <c r="J136" t="s">
        <v>64</v>
      </c>
      <c r="K136" t="s">
        <v>65</v>
      </c>
      <c r="L136" t="s">
        <v>65</v>
      </c>
      <c r="M136" s="15">
        <v>41950</v>
      </c>
      <c r="N136" s="16">
        <v>41950.718587962961</v>
      </c>
      <c r="O136" s="17">
        <v>0.51025462962962964</v>
      </c>
      <c r="P136" t="s">
        <v>66</v>
      </c>
      <c r="Q136">
        <v>134</v>
      </c>
      <c r="R136">
        <v>2</v>
      </c>
      <c r="S136" t="s">
        <v>24</v>
      </c>
      <c r="T136" t="s">
        <v>33</v>
      </c>
      <c r="V136">
        <v>0</v>
      </c>
      <c r="W136" t="s">
        <v>24</v>
      </c>
      <c r="X136">
        <v>0</v>
      </c>
      <c r="Y136">
        <v>17</v>
      </c>
      <c r="Z136">
        <v>294880</v>
      </c>
      <c r="AA136">
        <v>566</v>
      </c>
      <c r="AC136">
        <v>0</v>
      </c>
      <c r="AD136">
        <v>5</v>
      </c>
      <c r="AE136">
        <v>2</v>
      </c>
      <c r="AF136">
        <v>134</v>
      </c>
      <c r="AG136">
        <v>2</v>
      </c>
      <c r="AI136" t="s">
        <v>27</v>
      </c>
      <c r="AJ136" t="s">
        <v>13</v>
      </c>
      <c r="AK136" t="s">
        <v>28</v>
      </c>
    </row>
    <row r="137" spans="1:37">
      <c r="A137" t="s">
        <v>72</v>
      </c>
      <c r="B137">
        <v>242</v>
      </c>
      <c r="C137">
        <v>2</v>
      </c>
      <c r="D137" t="s">
        <v>78</v>
      </c>
      <c r="E137" t="s">
        <v>79</v>
      </c>
      <c r="F137">
        <v>60.021000000000001</v>
      </c>
      <c r="G137" t="s">
        <v>73</v>
      </c>
      <c r="H137">
        <v>1</v>
      </c>
      <c r="I137">
        <v>628946849</v>
      </c>
      <c r="J137" t="s">
        <v>64</v>
      </c>
      <c r="K137" t="s">
        <v>65</v>
      </c>
      <c r="L137" t="s">
        <v>65</v>
      </c>
      <c r="M137" s="15">
        <v>41950</v>
      </c>
      <c r="N137" s="16">
        <v>41950.718587962961</v>
      </c>
      <c r="O137" s="17">
        <v>0.51025462962962964</v>
      </c>
      <c r="P137" t="s">
        <v>66</v>
      </c>
      <c r="Q137">
        <v>135</v>
      </c>
      <c r="R137">
        <v>2</v>
      </c>
      <c r="S137" t="s">
        <v>24</v>
      </c>
      <c r="T137" t="s">
        <v>22</v>
      </c>
      <c r="V137">
        <v>1</v>
      </c>
      <c r="W137" t="s">
        <v>24</v>
      </c>
      <c r="X137">
        <v>-999999</v>
      </c>
      <c r="Y137">
        <v>17</v>
      </c>
      <c r="Z137">
        <v>296996</v>
      </c>
      <c r="AA137">
        <v>0</v>
      </c>
      <c r="AB137" t="s">
        <v>24</v>
      </c>
      <c r="AC137">
        <v>355</v>
      </c>
      <c r="AD137">
        <v>6</v>
      </c>
      <c r="AE137">
        <v>2</v>
      </c>
      <c r="AF137">
        <v>135</v>
      </c>
      <c r="AG137">
        <v>2</v>
      </c>
      <c r="AI137" t="s">
        <v>27</v>
      </c>
      <c r="AJ137" t="s">
        <v>13</v>
      </c>
      <c r="AK137" t="s">
        <v>28</v>
      </c>
    </row>
    <row r="138" spans="1:37">
      <c r="A138" t="s">
        <v>72</v>
      </c>
      <c r="B138">
        <v>242</v>
      </c>
      <c r="C138">
        <v>2</v>
      </c>
      <c r="D138" t="s">
        <v>78</v>
      </c>
      <c r="E138" t="s">
        <v>79</v>
      </c>
      <c r="F138">
        <v>60.021000000000001</v>
      </c>
      <c r="G138" t="s">
        <v>73</v>
      </c>
      <c r="H138">
        <v>1</v>
      </c>
      <c r="I138">
        <v>628946849</v>
      </c>
      <c r="J138" t="s">
        <v>64</v>
      </c>
      <c r="K138" t="s">
        <v>65</v>
      </c>
      <c r="L138" t="s">
        <v>65</v>
      </c>
      <c r="M138" s="15">
        <v>41950</v>
      </c>
      <c r="N138" s="16">
        <v>41950.718587962961</v>
      </c>
      <c r="O138" s="17">
        <v>0.51025462962962964</v>
      </c>
      <c r="P138" t="s">
        <v>66</v>
      </c>
      <c r="Q138">
        <v>136</v>
      </c>
      <c r="R138">
        <v>3</v>
      </c>
      <c r="S138" t="s">
        <v>21</v>
      </c>
      <c r="T138" t="s">
        <v>30</v>
      </c>
      <c r="U138">
        <v>0</v>
      </c>
      <c r="V138">
        <v>0</v>
      </c>
      <c r="W138" t="s">
        <v>21</v>
      </c>
      <c r="X138">
        <v>-999999</v>
      </c>
      <c r="Y138">
        <v>17</v>
      </c>
      <c r="Z138">
        <v>298179</v>
      </c>
      <c r="AA138">
        <v>0</v>
      </c>
      <c r="AB138" t="s">
        <v>31</v>
      </c>
      <c r="AC138">
        <v>436</v>
      </c>
      <c r="AD138">
        <v>19</v>
      </c>
      <c r="AE138">
        <v>2</v>
      </c>
      <c r="AF138">
        <v>136</v>
      </c>
      <c r="AG138">
        <v>2</v>
      </c>
      <c r="AH138" t="s">
        <v>24</v>
      </c>
      <c r="AI138" t="s">
        <v>23</v>
      </c>
      <c r="AJ138" t="s">
        <v>13</v>
      </c>
      <c r="AK138" t="s">
        <v>74</v>
      </c>
    </row>
    <row r="139" spans="1:37">
      <c r="A139" t="s">
        <v>72</v>
      </c>
      <c r="B139">
        <v>242</v>
      </c>
      <c r="C139">
        <v>2</v>
      </c>
      <c r="D139" t="s">
        <v>78</v>
      </c>
      <c r="E139" t="s">
        <v>79</v>
      </c>
      <c r="F139">
        <v>60.021000000000001</v>
      </c>
      <c r="G139" t="s">
        <v>73</v>
      </c>
      <c r="H139">
        <v>1</v>
      </c>
      <c r="I139">
        <v>628946849</v>
      </c>
      <c r="J139" t="s">
        <v>64</v>
      </c>
      <c r="K139" t="s">
        <v>65</v>
      </c>
      <c r="L139" t="s">
        <v>65</v>
      </c>
      <c r="M139" s="15">
        <v>41950</v>
      </c>
      <c r="N139" s="16">
        <v>41950.718587962961</v>
      </c>
      <c r="O139" s="17">
        <v>0.51025462962962964</v>
      </c>
      <c r="P139" t="s">
        <v>66</v>
      </c>
      <c r="Q139">
        <v>137</v>
      </c>
      <c r="R139">
        <v>3</v>
      </c>
      <c r="S139" t="s">
        <v>26</v>
      </c>
      <c r="T139" t="s">
        <v>30</v>
      </c>
      <c r="U139">
        <v>0</v>
      </c>
      <c r="V139">
        <v>0</v>
      </c>
      <c r="W139" t="s">
        <v>26</v>
      </c>
      <c r="X139">
        <v>0</v>
      </c>
      <c r="Y139">
        <v>16</v>
      </c>
      <c r="Z139">
        <v>299428</v>
      </c>
      <c r="AA139">
        <v>567</v>
      </c>
      <c r="AC139">
        <v>0</v>
      </c>
      <c r="AD139">
        <v>13</v>
      </c>
      <c r="AE139">
        <v>2</v>
      </c>
      <c r="AF139">
        <v>137</v>
      </c>
      <c r="AG139">
        <v>3</v>
      </c>
      <c r="AH139" t="s">
        <v>24</v>
      </c>
      <c r="AI139" t="s">
        <v>23</v>
      </c>
      <c r="AJ139" t="s">
        <v>13</v>
      </c>
      <c r="AK139" t="s">
        <v>35</v>
      </c>
    </row>
    <row r="140" spans="1:37">
      <c r="A140" t="s">
        <v>72</v>
      </c>
      <c r="B140">
        <v>242</v>
      </c>
      <c r="C140">
        <v>2</v>
      </c>
      <c r="D140" t="s">
        <v>78</v>
      </c>
      <c r="E140" t="s">
        <v>79</v>
      </c>
      <c r="F140">
        <v>60.021000000000001</v>
      </c>
      <c r="G140" t="s">
        <v>73</v>
      </c>
      <c r="H140">
        <v>1</v>
      </c>
      <c r="I140">
        <v>628946849</v>
      </c>
      <c r="J140" t="s">
        <v>64</v>
      </c>
      <c r="K140" t="s">
        <v>65</v>
      </c>
      <c r="L140" t="s">
        <v>65</v>
      </c>
      <c r="M140" s="15">
        <v>41950</v>
      </c>
      <c r="N140" s="16">
        <v>41950.718587962961</v>
      </c>
      <c r="O140" s="17">
        <v>0.51025462962962964</v>
      </c>
      <c r="P140" t="s">
        <v>66</v>
      </c>
      <c r="Q140">
        <v>138</v>
      </c>
      <c r="R140">
        <v>3</v>
      </c>
      <c r="S140" t="s">
        <v>21</v>
      </c>
      <c r="T140" t="s">
        <v>32</v>
      </c>
      <c r="U140">
        <v>1</v>
      </c>
      <c r="V140">
        <v>0</v>
      </c>
      <c r="W140" t="s">
        <v>21</v>
      </c>
      <c r="X140">
        <v>-999999</v>
      </c>
      <c r="Y140">
        <v>16</v>
      </c>
      <c r="Z140">
        <v>301544</v>
      </c>
      <c r="AA140">
        <v>0</v>
      </c>
      <c r="AB140" t="s">
        <v>26</v>
      </c>
      <c r="AC140">
        <v>255</v>
      </c>
      <c r="AD140">
        <v>21</v>
      </c>
      <c r="AE140">
        <v>2</v>
      </c>
      <c r="AF140">
        <v>138</v>
      </c>
      <c r="AG140">
        <v>3</v>
      </c>
      <c r="AH140" t="s">
        <v>26</v>
      </c>
      <c r="AI140" t="s">
        <v>23</v>
      </c>
      <c r="AJ140" t="s">
        <v>13</v>
      </c>
      <c r="AK140" t="s">
        <v>74</v>
      </c>
    </row>
    <row r="141" spans="1:37">
      <c r="A141" t="s">
        <v>72</v>
      </c>
      <c r="B141">
        <v>242</v>
      </c>
      <c r="C141">
        <v>2</v>
      </c>
      <c r="D141" t="s">
        <v>78</v>
      </c>
      <c r="E141" t="s">
        <v>79</v>
      </c>
      <c r="F141">
        <v>60.021000000000001</v>
      </c>
      <c r="G141" t="s">
        <v>73</v>
      </c>
      <c r="H141">
        <v>1</v>
      </c>
      <c r="I141">
        <v>628946849</v>
      </c>
      <c r="J141" t="s">
        <v>64</v>
      </c>
      <c r="K141" t="s">
        <v>65</v>
      </c>
      <c r="L141" t="s">
        <v>65</v>
      </c>
      <c r="M141" s="15">
        <v>41950</v>
      </c>
      <c r="N141" s="16">
        <v>41950.718587962961</v>
      </c>
      <c r="O141" s="17">
        <v>0.51025462962962964</v>
      </c>
      <c r="P141" t="s">
        <v>66</v>
      </c>
      <c r="Q141">
        <v>139</v>
      </c>
      <c r="R141">
        <v>1</v>
      </c>
      <c r="S141" t="s">
        <v>21</v>
      </c>
      <c r="T141" t="s">
        <v>29</v>
      </c>
      <c r="V141">
        <v>0</v>
      </c>
      <c r="W141" t="s">
        <v>21</v>
      </c>
      <c r="X141">
        <v>-999999</v>
      </c>
      <c r="Y141">
        <v>16</v>
      </c>
      <c r="Z141">
        <v>302627</v>
      </c>
      <c r="AA141">
        <v>0</v>
      </c>
      <c r="AB141" t="s">
        <v>31</v>
      </c>
      <c r="AC141">
        <v>468</v>
      </c>
      <c r="AD141">
        <v>22</v>
      </c>
      <c r="AE141">
        <v>2</v>
      </c>
      <c r="AF141">
        <v>139</v>
      </c>
      <c r="AG141">
        <v>3</v>
      </c>
      <c r="AI141" t="s">
        <v>23</v>
      </c>
      <c r="AJ141" t="s">
        <v>13</v>
      </c>
      <c r="AK141" t="s">
        <v>74</v>
      </c>
    </row>
    <row r="142" spans="1:37">
      <c r="A142" t="s">
        <v>72</v>
      </c>
      <c r="B142">
        <v>242</v>
      </c>
      <c r="C142">
        <v>2</v>
      </c>
      <c r="D142" t="s">
        <v>78</v>
      </c>
      <c r="E142" t="s">
        <v>79</v>
      </c>
      <c r="F142">
        <v>60.021000000000001</v>
      </c>
      <c r="G142" t="s">
        <v>73</v>
      </c>
      <c r="H142">
        <v>1</v>
      </c>
      <c r="I142">
        <v>628946849</v>
      </c>
      <c r="J142" t="s">
        <v>64</v>
      </c>
      <c r="K142" t="s">
        <v>65</v>
      </c>
      <c r="L142" t="s">
        <v>65</v>
      </c>
      <c r="M142" s="15">
        <v>41950</v>
      </c>
      <c r="N142" s="16">
        <v>41950.718587962961</v>
      </c>
      <c r="O142" s="17">
        <v>0.51025462962962964</v>
      </c>
      <c r="P142" t="s">
        <v>66</v>
      </c>
      <c r="Q142">
        <v>140</v>
      </c>
      <c r="R142">
        <v>2</v>
      </c>
      <c r="S142" t="s">
        <v>31</v>
      </c>
      <c r="T142" t="s">
        <v>33</v>
      </c>
      <c r="V142">
        <v>0</v>
      </c>
      <c r="W142" t="s">
        <v>31</v>
      </c>
      <c r="X142">
        <v>-999999</v>
      </c>
      <c r="Y142">
        <v>16</v>
      </c>
      <c r="Z142">
        <v>303910</v>
      </c>
      <c r="AA142">
        <v>0</v>
      </c>
      <c r="AB142" t="s">
        <v>21</v>
      </c>
      <c r="AC142">
        <v>465</v>
      </c>
      <c r="AD142">
        <v>11</v>
      </c>
      <c r="AE142">
        <v>2</v>
      </c>
      <c r="AF142">
        <v>140</v>
      </c>
      <c r="AG142">
        <v>1</v>
      </c>
      <c r="AI142" t="s">
        <v>23</v>
      </c>
      <c r="AJ142" t="s">
        <v>13</v>
      </c>
      <c r="AK142" t="s">
        <v>34</v>
      </c>
    </row>
    <row r="143" spans="1:37">
      <c r="A143" t="s">
        <v>72</v>
      </c>
      <c r="B143">
        <v>242</v>
      </c>
      <c r="C143">
        <v>2</v>
      </c>
      <c r="D143" t="s">
        <v>78</v>
      </c>
      <c r="E143" t="s">
        <v>79</v>
      </c>
      <c r="F143">
        <v>60.021000000000001</v>
      </c>
      <c r="G143" t="s">
        <v>73</v>
      </c>
      <c r="H143">
        <v>1</v>
      </c>
      <c r="I143">
        <v>628946849</v>
      </c>
      <c r="J143" t="s">
        <v>64</v>
      </c>
      <c r="K143" t="s">
        <v>65</v>
      </c>
      <c r="L143" t="s">
        <v>65</v>
      </c>
      <c r="M143" s="15">
        <v>41950</v>
      </c>
      <c r="N143" s="16">
        <v>41950.718587962961</v>
      </c>
      <c r="O143" s="17">
        <v>0.51025462962962964</v>
      </c>
      <c r="P143" t="s">
        <v>66</v>
      </c>
      <c r="Q143">
        <v>141</v>
      </c>
      <c r="R143">
        <v>3</v>
      </c>
      <c r="S143" t="s">
        <v>31</v>
      </c>
      <c r="T143" t="s">
        <v>29</v>
      </c>
      <c r="V143">
        <v>1</v>
      </c>
      <c r="W143" t="s">
        <v>31</v>
      </c>
      <c r="X143">
        <v>-999999</v>
      </c>
      <c r="Y143">
        <v>17</v>
      </c>
      <c r="Z143">
        <v>305193</v>
      </c>
      <c r="AA143">
        <v>0</v>
      </c>
      <c r="AB143" t="s">
        <v>31</v>
      </c>
      <c r="AC143">
        <v>382</v>
      </c>
      <c r="AD143">
        <v>10</v>
      </c>
      <c r="AE143">
        <v>2</v>
      </c>
      <c r="AF143">
        <v>141</v>
      </c>
      <c r="AG143">
        <v>2</v>
      </c>
      <c r="AH143" t="s">
        <v>21</v>
      </c>
      <c r="AI143" t="s">
        <v>23</v>
      </c>
      <c r="AJ143" t="s">
        <v>13</v>
      </c>
      <c r="AK143" t="s">
        <v>34</v>
      </c>
    </row>
    <row r="144" spans="1:37">
      <c r="A144" t="s">
        <v>72</v>
      </c>
      <c r="B144">
        <v>242</v>
      </c>
      <c r="C144">
        <v>2</v>
      </c>
      <c r="D144" t="s">
        <v>78</v>
      </c>
      <c r="E144" t="s">
        <v>79</v>
      </c>
      <c r="F144">
        <v>60.021000000000001</v>
      </c>
      <c r="G144" t="s">
        <v>73</v>
      </c>
      <c r="H144">
        <v>1</v>
      </c>
      <c r="I144">
        <v>628946849</v>
      </c>
      <c r="J144" t="s">
        <v>64</v>
      </c>
      <c r="K144" t="s">
        <v>65</v>
      </c>
      <c r="L144" t="s">
        <v>65</v>
      </c>
      <c r="M144" s="15">
        <v>41950</v>
      </c>
      <c r="N144" s="16">
        <v>41950.718587962961</v>
      </c>
      <c r="O144" s="17">
        <v>0.51025462962962964</v>
      </c>
      <c r="P144" t="s">
        <v>66</v>
      </c>
      <c r="Q144">
        <v>142</v>
      </c>
      <c r="R144">
        <v>3</v>
      </c>
      <c r="S144" t="s">
        <v>26</v>
      </c>
      <c r="T144" t="s">
        <v>29</v>
      </c>
      <c r="U144">
        <v>0</v>
      </c>
      <c r="V144">
        <v>0</v>
      </c>
      <c r="W144" t="s">
        <v>26</v>
      </c>
      <c r="X144">
        <v>-999999</v>
      </c>
      <c r="Y144">
        <v>17</v>
      </c>
      <c r="Z144">
        <v>306393</v>
      </c>
      <c r="AA144">
        <v>0</v>
      </c>
      <c r="AB144" t="s">
        <v>31</v>
      </c>
      <c r="AC144">
        <v>350</v>
      </c>
      <c r="AD144">
        <v>16</v>
      </c>
      <c r="AE144">
        <v>2</v>
      </c>
      <c r="AF144">
        <v>142</v>
      </c>
      <c r="AG144">
        <v>3</v>
      </c>
      <c r="AH144" t="s">
        <v>21</v>
      </c>
      <c r="AI144" t="s">
        <v>23</v>
      </c>
      <c r="AJ144" t="s">
        <v>13</v>
      </c>
      <c r="AK144" t="s">
        <v>35</v>
      </c>
    </row>
    <row r="145" spans="1:37">
      <c r="A145" t="s">
        <v>72</v>
      </c>
      <c r="B145">
        <v>242</v>
      </c>
      <c r="C145">
        <v>2</v>
      </c>
      <c r="D145" t="s">
        <v>78</v>
      </c>
      <c r="E145" t="s">
        <v>79</v>
      </c>
      <c r="F145">
        <v>60.021000000000001</v>
      </c>
      <c r="G145" t="s">
        <v>73</v>
      </c>
      <c r="H145">
        <v>1</v>
      </c>
      <c r="I145">
        <v>628946849</v>
      </c>
      <c r="J145" t="s">
        <v>64</v>
      </c>
      <c r="K145" t="s">
        <v>65</v>
      </c>
      <c r="L145" t="s">
        <v>65</v>
      </c>
      <c r="M145" s="15">
        <v>41950</v>
      </c>
      <c r="N145" s="16">
        <v>41950.718587962961</v>
      </c>
      <c r="O145" s="17">
        <v>0.51025462962962964</v>
      </c>
      <c r="P145" t="s">
        <v>66</v>
      </c>
      <c r="Q145">
        <v>143</v>
      </c>
      <c r="R145">
        <v>1</v>
      </c>
      <c r="S145" t="s">
        <v>26</v>
      </c>
      <c r="T145" t="s">
        <v>32</v>
      </c>
      <c r="V145">
        <v>1</v>
      </c>
      <c r="W145" t="s">
        <v>26</v>
      </c>
      <c r="X145">
        <v>-999999</v>
      </c>
      <c r="Y145">
        <v>17</v>
      </c>
      <c r="Z145">
        <v>307559</v>
      </c>
      <c r="AA145">
        <v>0</v>
      </c>
      <c r="AB145" t="s">
        <v>26</v>
      </c>
      <c r="AC145">
        <v>384</v>
      </c>
      <c r="AD145">
        <v>15</v>
      </c>
      <c r="AE145">
        <v>2</v>
      </c>
      <c r="AF145">
        <v>143</v>
      </c>
      <c r="AG145">
        <v>3</v>
      </c>
      <c r="AI145" t="s">
        <v>23</v>
      </c>
      <c r="AJ145" t="s">
        <v>13</v>
      </c>
      <c r="AK145" t="s">
        <v>35</v>
      </c>
    </row>
    <row r="146" spans="1:37">
      <c r="A146" t="s">
        <v>72</v>
      </c>
      <c r="B146">
        <v>242</v>
      </c>
      <c r="C146">
        <v>2</v>
      </c>
      <c r="D146" t="s">
        <v>78</v>
      </c>
      <c r="E146" t="s">
        <v>79</v>
      </c>
      <c r="F146">
        <v>60.021000000000001</v>
      </c>
      <c r="G146" t="s">
        <v>73</v>
      </c>
      <c r="H146">
        <v>1</v>
      </c>
      <c r="I146">
        <v>628946849</v>
      </c>
      <c r="J146" t="s">
        <v>64</v>
      </c>
      <c r="K146" t="s">
        <v>65</v>
      </c>
      <c r="L146" t="s">
        <v>65</v>
      </c>
      <c r="M146" s="15">
        <v>41950</v>
      </c>
      <c r="N146" s="16">
        <v>41950.718587962961</v>
      </c>
      <c r="O146" s="17">
        <v>0.51025462962962964</v>
      </c>
      <c r="P146" t="s">
        <v>66</v>
      </c>
      <c r="Q146">
        <v>144</v>
      </c>
      <c r="R146">
        <v>2</v>
      </c>
      <c r="S146" t="s">
        <v>21</v>
      </c>
      <c r="T146" t="s">
        <v>33</v>
      </c>
      <c r="V146">
        <v>0</v>
      </c>
      <c r="W146" t="s">
        <v>21</v>
      </c>
      <c r="X146">
        <v>0</v>
      </c>
      <c r="Y146">
        <v>16</v>
      </c>
      <c r="Z146">
        <v>308758</v>
      </c>
      <c r="AA146">
        <v>567</v>
      </c>
      <c r="AC146">
        <v>0</v>
      </c>
      <c r="AD146">
        <v>23</v>
      </c>
      <c r="AE146">
        <v>2</v>
      </c>
      <c r="AF146">
        <v>144</v>
      </c>
      <c r="AG146">
        <v>1</v>
      </c>
      <c r="AI146" t="s">
        <v>23</v>
      </c>
      <c r="AJ146" t="s">
        <v>13</v>
      </c>
      <c r="AK146" t="s">
        <v>74</v>
      </c>
    </row>
    <row r="147" spans="1:37">
      <c r="A147" t="s">
        <v>72</v>
      </c>
      <c r="B147">
        <v>242</v>
      </c>
      <c r="C147">
        <v>2</v>
      </c>
      <c r="D147" t="s">
        <v>78</v>
      </c>
      <c r="E147" t="s">
        <v>79</v>
      </c>
      <c r="F147">
        <v>60.021000000000001</v>
      </c>
      <c r="G147" t="s">
        <v>73</v>
      </c>
      <c r="H147">
        <v>1</v>
      </c>
      <c r="I147">
        <v>628946849</v>
      </c>
      <c r="J147" t="s">
        <v>64</v>
      </c>
      <c r="K147" t="s">
        <v>65</v>
      </c>
      <c r="L147" t="s">
        <v>65</v>
      </c>
      <c r="M147" s="15">
        <v>41950</v>
      </c>
      <c r="N147" s="16">
        <v>41950.718587962961</v>
      </c>
      <c r="O147" s="17">
        <v>0.51025462962962964</v>
      </c>
      <c r="P147" t="s">
        <v>66</v>
      </c>
      <c r="Q147">
        <v>145</v>
      </c>
      <c r="R147">
        <v>3</v>
      </c>
      <c r="S147" t="s">
        <v>24</v>
      </c>
      <c r="T147" t="s">
        <v>29</v>
      </c>
      <c r="U147">
        <v>1</v>
      </c>
      <c r="V147">
        <v>0</v>
      </c>
      <c r="W147" t="s">
        <v>24</v>
      </c>
      <c r="X147">
        <v>-999999</v>
      </c>
      <c r="Y147">
        <v>16</v>
      </c>
      <c r="Z147">
        <v>310874</v>
      </c>
      <c r="AA147">
        <v>0</v>
      </c>
      <c r="AB147" t="s">
        <v>21</v>
      </c>
      <c r="AC147">
        <v>285</v>
      </c>
      <c r="AD147">
        <v>4</v>
      </c>
      <c r="AE147">
        <v>3</v>
      </c>
      <c r="AF147">
        <v>145</v>
      </c>
      <c r="AG147">
        <v>2</v>
      </c>
      <c r="AH147" t="s">
        <v>21</v>
      </c>
      <c r="AI147" t="s">
        <v>27</v>
      </c>
      <c r="AJ147" t="s">
        <v>13</v>
      </c>
      <c r="AK147" t="s">
        <v>28</v>
      </c>
    </row>
    <row r="148" spans="1:37">
      <c r="A148" t="s">
        <v>72</v>
      </c>
      <c r="B148">
        <v>242</v>
      </c>
      <c r="C148">
        <v>2</v>
      </c>
      <c r="D148" t="s">
        <v>78</v>
      </c>
      <c r="E148" t="s">
        <v>79</v>
      </c>
      <c r="F148">
        <v>60.021000000000001</v>
      </c>
      <c r="G148" t="s">
        <v>73</v>
      </c>
      <c r="H148">
        <v>1</v>
      </c>
      <c r="I148">
        <v>628946849</v>
      </c>
      <c r="J148" t="s">
        <v>64</v>
      </c>
      <c r="K148" t="s">
        <v>65</v>
      </c>
      <c r="L148" t="s">
        <v>65</v>
      </c>
      <c r="M148" s="15">
        <v>41950</v>
      </c>
      <c r="N148" s="16">
        <v>41950.718587962961</v>
      </c>
      <c r="O148" s="17">
        <v>0.51025462962962964</v>
      </c>
      <c r="P148" t="s">
        <v>66</v>
      </c>
      <c r="Q148">
        <v>146</v>
      </c>
      <c r="R148">
        <v>2</v>
      </c>
      <c r="S148" t="s">
        <v>26</v>
      </c>
      <c r="T148" t="s">
        <v>22</v>
      </c>
      <c r="V148">
        <v>0</v>
      </c>
      <c r="W148" t="s">
        <v>26</v>
      </c>
      <c r="X148">
        <v>-999999</v>
      </c>
      <c r="Y148">
        <v>17</v>
      </c>
      <c r="Z148">
        <v>311974</v>
      </c>
      <c r="AA148">
        <v>0</v>
      </c>
      <c r="AB148" t="s">
        <v>24</v>
      </c>
      <c r="AC148">
        <v>353</v>
      </c>
      <c r="AD148">
        <v>18</v>
      </c>
      <c r="AE148">
        <v>3</v>
      </c>
      <c r="AF148">
        <v>146</v>
      </c>
      <c r="AG148">
        <v>3</v>
      </c>
      <c r="AI148" t="s">
        <v>23</v>
      </c>
      <c r="AJ148" t="s">
        <v>13</v>
      </c>
      <c r="AK148" t="s">
        <v>35</v>
      </c>
    </row>
    <row r="149" spans="1:37">
      <c r="A149" t="s">
        <v>72</v>
      </c>
      <c r="B149">
        <v>242</v>
      </c>
      <c r="C149">
        <v>2</v>
      </c>
      <c r="D149" t="s">
        <v>78</v>
      </c>
      <c r="E149" t="s">
        <v>79</v>
      </c>
      <c r="F149">
        <v>60.021000000000001</v>
      </c>
      <c r="G149" t="s">
        <v>73</v>
      </c>
      <c r="H149">
        <v>1</v>
      </c>
      <c r="I149">
        <v>628946849</v>
      </c>
      <c r="J149" t="s">
        <v>64</v>
      </c>
      <c r="K149" t="s">
        <v>65</v>
      </c>
      <c r="L149" t="s">
        <v>65</v>
      </c>
      <c r="M149" s="15">
        <v>41950</v>
      </c>
      <c r="N149" s="16">
        <v>41950.718587962961</v>
      </c>
      <c r="O149" s="17">
        <v>0.51025462962962964</v>
      </c>
      <c r="P149" t="s">
        <v>66</v>
      </c>
      <c r="Q149">
        <v>147</v>
      </c>
      <c r="R149">
        <v>3</v>
      </c>
      <c r="S149" t="s">
        <v>31</v>
      </c>
      <c r="T149" t="s">
        <v>32</v>
      </c>
      <c r="V149">
        <v>1</v>
      </c>
      <c r="W149" t="s">
        <v>31</v>
      </c>
      <c r="X149">
        <v>-999999</v>
      </c>
      <c r="Y149">
        <v>16</v>
      </c>
      <c r="Z149">
        <v>313140</v>
      </c>
      <c r="AA149">
        <v>0</v>
      </c>
      <c r="AB149" t="s">
        <v>31</v>
      </c>
      <c r="AC149">
        <v>355</v>
      </c>
      <c r="AD149">
        <v>9</v>
      </c>
      <c r="AE149">
        <v>3</v>
      </c>
      <c r="AF149">
        <v>147</v>
      </c>
      <c r="AG149">
        <v>2</v>
      </c>
      <c r="AH149" t="s">
        <v>26</v>
      </c>
      <c r="AI149" t="s">
        <v>23</v>
      </c>
      <c r="AJ149" t="s">
        <v>13</v>
      </c>
      <c r="AK149" t="s">
        <v>34</v>
      </c>
    </row>
    <row r="150" spans="1:37">
      <c r="A150" t="s">
        <v>72</v>
      </c>
      <c r="B150">
        <v>242</v>
      </c>
      <c r="C150">
        <v>2</v>
      </c>
      <c r="D150" t="s">
        <v>78</v>
      </c>
      <c r="E150" t="s">
        <v>79</v>
      </c>
      <c r="F150">
        <v>60.021000000000001</v>
      </c>
      <c r="G150" t="s">
        <v>73</v>
      </c>
      <c r="H150">
        <v>1</v>
      </c>
      <c r="I150">
        <v>628946849</v>
      </c>
      <c r="J150" t="s">
        <v>64</v>
      </c>
      <c r="K150" t="s">
        <v>65</v>
      </c>
      <c r="L150" t="s">
        <v>65</v>
      </c>
      <c r="M150" s="15">
        <v>41950</v>
      </c>
      <c r="N150" s="16">
        <v>41950.718587962961</v>
      </c>
      <c r="O150" s="17">
        <v>0.51025462962962964</v>
      </c>
      <c r="P150" t="s">
        <v>66</v>
      </c>
      <c r="Q150">
        <v>148</v>
      </c>
      <c r="R150">
        <v>2</v>
      </c>
      <c r="S150" t="s">
        <v>31</v>
      </c>
      <c r="T150" t="s">
        <v>22</v>
      </c>
      <c r="V150">
        <v>1</v>
      </c>
      <c r="W150" t="s">
        <v>31</v>
      </c>
      <c r="X150">
        <v>-999999</v>
      </c>
      <c r="Y150">
        <v>17</v>
      </c>
      <c r="Z150">
        <v>314307</v>
      </c>
      <c r="AA150">
        <v>0</v>
      </c>
      <c r="AB150" t="s">
        <v>31</v>
      </c>
      <c r="AC150">
        <v>404</v>
      </c>
      <c r="AD150">
        <v>12</v>
      </c>
      <c r="AE150">
        <v>3</v>
      </c>
      <c r="AF150">
        <v>148</v>
      </c>
      <c r="AG150">
        <v>3</v>
      </c>
      <c r="AI150" t="s">
        <v>23</v>
      </c>
      <c r="AJ150" t="s">
        <v>13</v>
      </c>
      <c r="AK150" t="s">
        <v>34</v>
      </c>
    </row>
    <row r="151" spans="1:37">
      <c r="A151" t="s">
        <v>72</v>
      </c>
      <c r="B151">
        <v>242</v>
      </c>
      <c r="C151">
        <v>2</v>
      </c>
      <c r="D151" t="s">
        <v>78</v>
      </c>
      <c r="E151" t="s">
        <v>79</v>
      </c>
      <c r="F151">
        <v>60.021000000000001</v>
      </c>
      <c r="G151" t="s">
        <v>73</v>
      </c>
      <c r="H151">
        <v>1</v>
      </c>
      <c r="I151">
        <v>628946849</v>
      </c>
      <c r="J151" t="s">
        <v>64</v>
      </c>
      <c r="K151" t="s">
        <v>65</v>
      </c>
      <c r="L151" t="s">
        <v>65</v>
      </c>
      <c r="M151" s="15">
        <v>41950</v>
      </c>
      <c r="N151" s="16">
        <v>41950.718587962961</v>
      </c>
      <c r="O151" s="17">
        <v>0.51025462962962964</v>
      </c>
      <c r="P151" t="s">
        <v>66</v>
      </c>
      <c r="Q151">
        <v>149</v>
      </c>
      <c r="R151">
        <v>1</v>
      </c>
      <c r="S151" t="s">
        <v>31</v>
      </c>
      <c r="T151" t="s">
        <v>25</v>
      </c>
      <c r="V151">
        <v>1</v>
      </c>
      <c r="W151" t="s">
        <v>31</v>
      </c>
      <c r="X151">
        <v>-999999</v>
      </c>
      <c r="Y151">
        <v>17</v>
      </c>
      <c r="Z151">
        <v>315523</v>
      </c>
      <c r="AA151">
        <v>0</v>
      </c>
      <c r="AB151" t="s">
        <v>31</v>
      </c>
      <c r="AC151">
        <v>340</v>
      </c>
      <c r="AD151">
        <v>8</v>
      </c>
      <c r="AE151">
        <v>3</v>
      </c>
      <c r="AF151">
        <v>149</v>
      </c>
      <c r="AG151">
        <v>2</v>
      </c>
      <c r="AI151" t="s">
        <v>27</v>
      </c>
      <c r="AJ151" t="s">
        <v>13</v>
      </c>
      <c r="AK151" t="s">
        <v>34</v>
      </c>
    </row>
    <row r="152" spans="1:37">
      <c r="A152" t="s">
        <v>72</v>
      </c>
      <c r="B152">
        <v>242</v>
      </c>
      <c r="C152">
        <v>2</v>
      </c>
      <c r="D152" t="s">
        <v>78</v>
      </c>
      <c r="E152" t="s">
        <v>79</v>
      </c>
      <c r="F152">
        <v>60.021000000000001</v>
      </c>
      <c r="G152" t="s">
        <v>73</v>
      </c>
      <c r="H152">
        <v>1</v>
      </c>
      <c r="I152">
        <v>628946849</v>
      </c>
      <c r="J152" t="s">
        <v>64</v>
      </c>
      <c r="K152" t="s">
        <v>65</v>
      </c>
      <c r="L152" t="s">
        <v>65</v>
      </c>
      <c r="M152" s="15">
        <v>41950</v>
      </c>
      <c r="N152" s="16">
        <v>41950.718587962961</v>
      </c>
      <c r="O152" s="17">
        <v>0.51025462962962964</v>
      </c>
      <c r="P152" t="s">
        <v>66</v>
      </c>
      <c r="Q152">
        <v>150</v>
      </c>
      <c r="R152">
        <v>2</v>
      </c>
      <c r="S152" t="s">
        <v>24</v>
      </c>
      <c r="T152" t="s">
        <v>22</v>
      </c>
      <c r="V152">
        <v>1</v>
      </c>
      <c r="W152" t="s">
        <v>24</v>
      </c>
      <c r="X152">
        <v>-999999</v>
      </c>
      <c r="Y152">
        <v>16</v>
      </c>
      <c r="Z152">
        <v>316689</v>
      </c>
      <c r="AA152">
        <v>0</v>
      </c>
      <c r="AB152" t="s">
        <v>24</v>
      </c>
      <c r="AC152">
        <v>486</v>
      </c>
      <c r="AD152">
        <v>6</v>
      </c>
      <c r="AE152">
        <v>3</v>
      </c>
      <c r="AF152">
        <v>150</v>
      </c>
      <c r="AG152">
        <v>1</v>
      </c>
      <c r="AI152" t="s">
        <v>27</v>
      </c>
      <c r="AJ152" t="s">
        <v>13</v>
      </c>
      <c r="AK152" t="s">
        <v>28</v>
      </c>
    </row>
    <row r="153" spans="1:37">
      <c r="A153" t="s">
        <v>72</v>
      </c>
      <c r="B153">
        <v>242</v>
      </c>
      <c r="C153">
        <v>2</v>
      </c>
      <c r="D153" t="s">
        <v>78</v>
      </c>
      <c r="E153" t="s">
        <v>79</v>
      </c>
      <c r="F153">
        <v>60.021000000000001</v>
      </c>
      <c r="G153" t="s">
        <v>73</v>
      </c>
      <c r="H153">
        <v>1</v>
      </c>
      <c r="I153">
        <v>628946849</v>
      </c>
      <c r="J153" t="s">
        <v>64</v>
      </c>
      <c r="K153" t="s">
        <v>65</v>
      </c>
      <c r="L153" t="s">
        <v>65</v>
      </c>
      <c r="M153" s="15">
        <v>41950</v>
      </c>
      <c r="N153" s="16">
        <v>41950.718587962961</v>
      </c>
      <c r="O153" s="17">
        <v>0.51025462962962964</v>
      </c>
      <c r="P153" t="s">
        <v>66</v>
      </c>
      <c r="Q153">
        <v>151</v>
      </c>
      <c r="R153">
        <v>1</v>
      </c>
      <c r="S153" t="s">
        <v>21</v>
      </c>
      <c r="T153" t="s">
        <v>29</v>
      </c>
      <c r="V153">
        <v>0</v>
      </c>
      <c r="W153" t="s">
        <v>21</v>
      </c>
      <c r="X153">
        <v>-999999</v>
      </c>
      <c r="Y153">
        <v>17</v>
      </c>
      <c r="Z153">
        <v>317989</v>
      </c>
      <c r="AA153">
        <v>0</v>
      </c>
      <c r="AB153" t="s">
        <v>31</v>
      </c>
      <c r="AC153">
        <v>410</v>
      </c>
      <c r="AD153">
        <v>22</v>
      </c>
      <c r="AE153">
        <v>3</v>
      </c>
      <c r="AF153">
        <v>151</v>
      </c>
      <c r="AG153">
        <v>2</v>
      </c>
      <c r="AI153" t="s">
        <v>23</v>
      </c>
      <c r="AJ153" t="s">
        <v>13</v>
      </c>
      <c r="AK153" t="s">
        <v>74</v>
      </c>
    </row>
    <row r="154" spans="1:37">
      <c r="A154" t="s">
        <v>72</v>
      </c>
      <c r="B154">
        <v>242</v>
      </c>
      <c r="C154">
        <v>2</v>
      </c>
      <c r="D154" t="s">
        <v>78</v>
      </c>
      <c r="E154" t="s">
        <v>79</v>
      </c>
      <c r="F154">
        <v>60.021000000000001</v>
      </c>
      <c r="G154" t="s">
        <v>73</v>
      </c>
      <c r="H154">
        <v>1</v>
      </c>
      <c r="I154">
        <v>628946849</v>
      </c>
      <c r="J154" t="s">
        <v>64</v>
      </c>
      <c r="K154" t="s">
        <v>65</v>
      </c>
      <c r="L154" t="s">
        <v>65</v>
      </c>
      <c r="M154" s="15">
        <v>41950</v>
      </c>
      <c r="N154" s="16">
        <v>41950.718587962961</v>
      </c>
      <c r="O154" s="17">
        <v>0.51025462962962964</v>
      </c>
      <c r="P154" t="s">
        <v>66</v>
      </c>
      <c r="Q154">
        <v>152</v>
      </c>
      <c r="R154">
        <v>1</v>
      </c>
      <c r="S154" t="s">
        <v>26</v>
      </c>
      <c r="T154" t="s">
        <v>32</v>
      </c>
      <c r="V154">
        <v>0</v>
      </c>
      <c r="W154" t="s">
        <v>26</v>
      </c>
      <c r="X154">
        <v>0</v>
      </c>
      <c r="Y154">
        <v>17</v>
      </c>
      <c r="Z154">
        <v>319222</v>
      </c>
      <c r="AA154">
        <v>566</v>
      </c>
      <c r="AC154">
        <v>0</v>
      </c>
      <c r="AD154">
        <v>15</v>
      </c>
      <c r="AE154">
        <v>3</v>
      </c>
      <c r="AF154">
        <v>152</v>
      </c>
      <c r="AG154">
        <v>1</v>
      </c>
      <c r="AI154" t="s">
        <v>23</v>
      </c>
      <c r="AJ154" t="s">
        <v>13</v>
      </c>
      <c r="AK154" t="s">
        <v>35</v>
      </c>
    </row>
    <row r="155" spans="1:37">
      <c r="A155" t="s">
        <v>72</v>
      </c>
      <c r="B155">
        <v>242</v>
      </c>
      <c r="C155">
        <v>2</v>
      </c>
      <c r="D155" t="s">
        <v>78</v>
      </c>
      <c r="E155" t="s">
        <v>79</v>
      </c>
      <c r="F155">
        <v>60.021000000000001</v>
      </c>
      <c r="G155" t="s">
        <v>73</v>
      </c>
      <c r="H155">
        <v>1</v>
      </c>
      <c r="I155">
        <v>628946849</v>
      </c>
      <c r="J155" t="s">
        <v>64</v>
      </c>
      <c r="K155" t="s">
        <v>65</v>
      </c>
      <c r="L155" t="s">
        <v>65</v>
      </c>
      <c r="M155" s="15">
        <v>41950</v>
      </c>
      <c r="N155" s="16">
        <v>41950.718587962961</v>
      </c>
      <c r="O155" s="17">
        <v>0.51025462962962964</v>
      </c>
      <c r="P155" t="s">
        <v>66</v>
      </c>
      <c r="Q155">
        <v>153</v>
      </c>
      <c r="R155">
        <v>3</v>
      </c>
      <c r="S155" t="s">
        <v>26</v>
      </c>
      <c r="T155" t="s">
        <v>29</v>
      </c>
      <c r="U155">
        <v>0</v>
      </c>
      <c r="V155">
        <v>0</v>
      </c>
      <c r="W155" t="s">
        <v>26</v>
      </c>
      <c r="X155">
        <v>-999999</v>
      </c>
      <c r="Y155">
        <v>17</v>
      </c>
      <c r="Z155">
        <v>321338</v>
      </c>
      <c r="AA155">
        <v>0</v>
      </c>
      <c r="AB155" t="s">
        <v>31</v>
      </c>
      <c r="AC155">
        <v>525</v>
      </c>
      <c r="AD155">
        <v>16</v>
      </c>
      <c r="AE155">
        <v>3</v>
      </c>
      <c r="AF155">
        <v>153</v>
      </c>
      <c r="AG155">
        <v>1</v>
      </c>
      <c r="AH155" t="s">
        <v>21</v>
      </c>
      <c r="AI155" t="s">
        <v>23</v>
      </c>
      <c r="AJ155" t="s">
        <v>13</v>
      </c>
      <c r="AK155" t="s">
        <v>35</v>
      </c>
    </row>
    <row r="156" spans="1:37">
      <c r="A156" t="s">
        <v>72</v>
      </c>
      <c r="B156">
        <v>242</v>
      </c>
      <c r="C156">
        <v>2</v>
      </c>
      <c r="D156" t="s">
        <v>78</v>
      </c>
      <c r="E156" t="s">
        <v>79</v>
      </c>
      <c r="F156">
        <v>60.021000000000001</v>
      </c>
      <c r="G156" t="s">
        <v>73</v>
      </c>
      <c r="H156">
        <v>1</v>
      </c>
      <c r="I156">
        <v>628946849</v>
      </c>
      <c r="J156" t="s">
        <v>64</v>
      </c>
      <c r="K156" t="s">
        <v>65</v>
      </c>
      <c r="L156" t="s">
        <v>65</v>
      </c>
      <c r="M156" s="15">
        <v>41950</v>
      </c>
      <c r="N156" s="16">
        <v>41950.718587962961</v>
      </c>
      <c r="O156" s="17">
        <v>0.51025462962962964</v>
      </c>
      <c r="P156" t="s">
        <v>66</v>
      </c>
      <c r="Q156">
        <v>154</v>
      </c>
      <c r="R156">
        <v>3</v>
      </c>
      <c r="S156" t="s">
        <v>31</v>
      </c>
      <c r="T156" t="s">
        <v>30</v>
      </c>
      <c r="U156">
        <v>0</v>
      </c>
      <c r="V156">
        <v>0</v>
      </c>
      <c r="W156" t="s">
        <v>31</v>
      </c>
      <c r="X156">
        <v>0</v>
      </c>
      <c r="Y156">
        <v>16</v>
      </c>
      <c r="Z156">
        <v>322687</v>
      </c>
      <c r="AA156">
        <v>567</v>
      </c>
      <c r="AC156">
        <v>0</v>
      </c>
      <c r="AD156">
        <v>7</v>
      </c>
      <c r="AE156">
        <v>3</v>
      </c>
      <c r="AF156">
        <v>154</v>
      </c>
      <c r="AG156">
        <v>3</v>
      </c>
      <c r="AH156" t="s">
        <v>24</v>
      </c>
      <c r="AI156" t="s">
        <v>27</v>
      </c>
      <c r="AJ156" t="s">
        <v>13</v>
      </c>
      <c r="AK156" t="s">
        <v>34</v>
      </c>
    </row>
    <row r="157" spans="1:37">
      <c r="A157" t="s">
        <v>72</v>
      </c>
      <c r="B157">
        <v>242</v>
      </c>
      <c r="C157">
        <v>2</v>
      </c>
      <c r="D157" t="s">
        <v>78</v>
      </c>
      <c r="E157" t="s">
        <v>79</v>
      </c>
      <c r="F157">
        <v>60.021000000000001</v>
      </c>
      <c r="G157" t="s">
        <v>73</v>
      </c>
      <c r="H157">
        <v>1</v>
      </c>
      <c r="I157">
        <v>628946849</v>
      </c>
      <c r="J157" t="s">
        <v>64</v>
      </c>
      <c r="K157" t="s">
        <v>65</v>
      </c>
      <c r="L157" t="s">
        <v>65</v>
      </c>
      <c r="M157" s="15">
        <v>41950</v>
      </c>
      <c r="N157" s="16">
        <v>41950.718587962961</v>
      </c>
      <c r="O157" s="17">
        <v>0.51025462962962964</v>
      </c>
      <c r="P157" t="s">
        <v>66</v>
      </c>
      <c r="Q157">
        <v>155</v>
      </c>
      <c r="R157">
        <v>3</v>
      </c>
      <c r="S157" t="s">
        <v>24</v>
      </c>
      <c r="T157" t="s">
        <v>25</v>
      </c>
      <c r="V157">
        <v>1</v>
      </c>
      <c r="W157" t="s">
        <v>24</v>
      </c>
      <c r="X157">
        <v>-999999</v>
      </c>
      <c r="Y157">
        <v>17</v>
      </c>
      <c r="Z157">
        <v>324803</v>
      </c>
      <c r="AA157">
        <v>0</v>
      </c>
      <c r="AB157" t="s">
        <v>24</v>
      </c>
      <c r="AC157">
        <v>276</v>
      </c>
      <c r="AD157">
        <v>2</v>
      </c>
      <c r="AE157">
        <v>3</v>
      </c>
      <c r="AF157">
        <v>155</v>
      </c>
      <c r="AG157">
        <v>3</v>
      </c>
      <c r="AH157" t="s">
        <v>31</v>
      </c>
      <c r="AI157" t="s">
        <v>27</v>
      </c>
      <c r="AJ157" t="s">
        <v>13</v>
      </c>
      <c r="AK157" t="s">
        <v>28</v>
      </c>
    </row>
    <row r="158" spans="1:37">
      <c r="A158" t="s">
        <v>72</v>
      </c>
      <c r="B158">
        <v>242</v>
      </c>
      <c r="C158">
        <v>2</v>
      </c>
      <c r="D158" t="s">
        <v>78</v>
      </c>
      <c r="E158" t="s">
        <v>79</v>
      </c>
      <c r="F158">
        <v>60.021000000000001</v>
      </c>
      <c r="G158" t="s">
        <v>73</v>
      </c>
      <c r="H158">
        <v>1</v>
      </c>
      <c r="I158">
        <v>628946849</v>
      </c>
      <c r="J158" t="s">
        <v>64</v>
      </c>
      <c r="K158" t="s">
        <v>65</v>
      </c>
      <c r="L158" t="s">
        <v>65</v>
      </c>
      <c r="M158" s="15">
        <v>41950</v>
      </c>
      <c r="N158" s="16">
        <v>41950.718587962961</v>
      </c>
      <c r="O158" s="17">
        <v>0.51025462962962964</v>
      </c>
      <c r="P158" t="s">
        <v>66</v>
      </c>
      <c r="Q158">
        <v>156</v>
      </c>
      <c r="R158">
        <v>1</v>
      </c>
      <c r="S158" t="s">
        <v>21</v>
      </c>
      <c r="T158" t="s">
        <v>29</v>
      </c>
      <c r="V158">
        <v>0</v>
      </c>
      <c r="W158" t="s">
        <v>21</v>
      </c>
      <c r="X158">
        <v>-999999</v>
      </c>
      <c r="Y158">
        <v>17</v>
      </c>
      <c r="Z158">
        <v>325903</v>
      </c>
      <c r="AA158">
        <v>0</v>
      </c>
      <c r="AB158" t="s">
        <v>31</v>
      </c>
      <c r="AC158">
        <v>408</v>
      </c>
      <c r="AD158">
        <v>22</v>
      </c>
      <c r="AE158">
        <v>3</v>
      </c>
      <c r="AF158">
        <v>156</v>
      </c>
      <c r="AG158">
        <v>3</v>
      </c>
      <c r="AI158" t="s">
        <v>23</v>
      </c>
      <c r="AJ158" t="s">
        <v>13</v>
      </c>
      <c r="AK158" t="s">
        <v>74</v>
      </c>
    </row>
    <row r="159" spans="1:37">
      <c r="A159" t="s">
        <v>72</v>
      </c>
      <c r="B159">
        <v>242</v>
      </c>
      <c r="C159">
        <v>2</v>
      </c>
      <c r="D159" t="s">
        <v>78</v>
      </c>
      <c r="E159" t="s">
        <v>79</v>
      </c>
      <c r="F159">
        <v>60.021000000000001</v>
      </c>
      <c r="G159" t="s">
        <v>73</v>
      </c>
      <c r="H159">
        <v>1</v>
      </c>
      <c r="I159">
        <v>628946849</v>
      </c>
      <c r="J159" t="s">
        <v>64</v>
      </c>
      <c r="K159" t="s">
        <v>65</v>
      </c>
      <c r="L159" t="s">
        <v>65</v>
      </c>
      <c r="M159" s="15">
        <v>41950</v>
      </c>
      <c r="N159" s="16">
        <v>41950.718587962961</v>
      </c>
      <c r="O159" s="17">
        <v>0.51025462962962964</v>
      </c>
      <c r="P159" t="s">
        <v>66</v>
      </c>
      <c r="Q159">
        <v>157</v>
      </c>
      <c r="R159">
        <v>3</v>
      </c>
      <c r="S159" t="s">
        <v>24</v>
      </c>
      <c r="T159" t="s">
        <v>32</v>
      </c>
      <c r="U159">
        <v>0</v>
      </c>
      <c r="V159">
        <v>0</v>
      </c>
      <c r="W159" t="s">
        <v>24</v>
      </c>
      <c r="X159">
        <v>-999999</v>
      </c>
      <c r="Y159">
        <v>17</v>
      </c>
      <c r="Z159">
        <v>327136</v>
      </c>
      <c r="AA159">
        <v>0</v>
      </c>
      <c r="AB159" t="s">
        <v>31</v>
      </c>
      <c r="AC159">
        <v>486</v>
      </c>
      <c r="AD159">
        <v>3</v>
      </c>
      <c r="AE159">
        <v>3</v>
      </c>
      <c r="AF159">
        <v>157</v>
      </c>
      <c r="AG159">
        <v>1</v>
      </c>
      <c r="AH159" t="s">
        <v>26</v>
      </c>
      <c r="AI159" t="s">
        <v>27</v>
      </c>
      <c r="AJ159" t="s">
        <v>13</v>
      </c>
      <c r="AK159" t="s">
        <v>28</v>
      </c>
    </row>
    <row r="160" spans="1:37">
      <c r="A160" t="s">
        <v>72</v>
      </c>
      <c r="B160">
        <v>242</v>
      </c>
      <c r="C160">
        <v>2</v>
      </c>
      <c r="D160" t="s">
        <v>78</v>
      </c>
      <c r="E160" t="s">
        <v>79</v>
      </c>
      <c r="F160">
        <v>60.021000000000001</v>
      </c>
      <c r="G160" t="s">
        <v>73</v>
      </c>
      <c r="H160">
        <v>1</v>
      </c>
      <c r="I160">
        <v>628946849</v>
      </c>
      <c r="J160" t="s">
        <v>64</v>
      </c>
      <c r="K160" t="s">
        <v>65</v>
      </c>
      <c r="L160" t="s">
        <v>65</v>
      </c>
      <c r="M160" s="15">
        <v>41950</v>
      </c>
      <c r="N160" s="16">
        <v>41950.718587962961</v>
      </c>
      <c r="O160" s="17">
        <v>0.51025462962962964</v>
      </c>
      <c r="P160" t="s">
        <v>66</v>
      </c>
      <c r="Q160">
        <v>158</v>
      </c>
      <c r="R160">
        <v>1</v>
      </c>
      <c r="S160" t="s">
        <v>21</v>
      </c>
      <c r="T160" t="s">
        <v>29</v>
      </c>
      <c r="V160">
        <v>0</v>
      </c>
      <c r="W160" t="s">
        <v>21</v>
      </c>
      <c r="X160">
        <v>0</v>
      </c>
      <c r="Y160">
        <v>16</v>
      </c>
      <c r="Z160">
        <v>328435</v>
      </c>
      <c r="AA160">
        <v>567</v>
      </c>
      <c r="AC160">
        <v>0</v>
      </c>
      <c r="AD160">
        <v>22</v>
      </c>
      <c r="AE160">
        <v>3</v>
      </c>
      <c r="AF160">
        <v>158</v>
      </c>
      <c r="AG160">
        <v>3</v>
      </c>
      <c r="AI160" t="s">
        <v>23</v>
      </c>
      <c r="AJ160" t="s">
        <v>13</v>
      </c>
      <c r="AK160" t="s">
        <v>74</v>
      </c>
    </row>
    <row r="161" spans="1:37">
      <c r="A161" t="s">
        <v>72</v>
      </c>
      <c r="B161">
        <v>242</v>
      </c>
      <c r="C161">
        <v>2</v>
      </c>
      <c r="D161" t="s">
        <v>78</v>
      </c>
      <c r="E161" t="s">
        <v>79</v>
      </c>
      <c r="F161">
        <v>60.021000000000001</v>
      </c>
      <c r="G161" t="s">
        <v>73</v>
      </c>
      <c r="H161">
        <v>1</v>
      </c>
      <c r="I161">
        <v>628946849</v>
      </c>
      <c r="J161" t="s">
        <v>64</v>
      </c>
      <c r="K161" t="s">
        <v>65</v>
      </c>
      <c r="L161" t="s">
        <v>65</v>
      </c>
      <c r="M161" s="15">
        <v>41950</v>
      </c>
      <c r="N161" s="16">
        <v>41950.718587962961</v>
      </c>
      <c r="O161" s="17">
        <v>0.51025462962962964</v>
      </c>
      <c r="P161" t="s">
        <v>66</v>
      </c>
      <c r="Q161">
        <v>159</v>
      </c>
      <c r="R161">
        <v>3</v>
      </c>
      <c r="S161" t="s">
        <v>21</v>
      </c>
      <c r="T161" t="s">
        <v>30</v>
      </c>
      <c r="U161">
        <v>1</v>
      </c>
      <c r="V161">
        <v>0</v>
      </c>
      <c r="W161" t="s">
        <v>21</v>
      </c>
      <c r="X161">
        <v>-999999</v>
      </c>
      <c r="Y161">
        <v>17</v>
      </c>
      <c r="Z161">
        <v>330568</v>
      </c>
      <c r="AA161">
        <v>0</v>
      </c>
      <c r="AB161" t="s">
        <v>24</v>
      </c>
      <c r="AC161">
        <v>494</v>
      </c>
      <c r="AD161">
        <v>19</v>
      </c>
      <c r="AE161">
        <v>3</v>
      </c>
      <c r="AF161">
        <v>159</v>
      </c>
      <c r="AG161">
        <v>1</v>
      </c>
      <c r="AH161" t="s">
        <v>24</v>
      </c>
      <c r="AI161" t="s">
        <v>23</v>
      </c>
      <c r="AJ161" t="s">
        <v>13</v>
      </c>
      <c r="AK161" t="s">
        <v>74</v>
      </c>
    </row>
    <row r="162" spans="1:37">
      <c r="A162" t="s">
        <v>72</v>
      </c>
      <c r="B162">
        <v>242</v>
      </c>
      <c r="C162">
        <v>2</v>
      </c>
      <c r="D162" t="s">
        <v>78</v>
      </c>
      <c r="E162" t="s">
        <v>79</v>
      </c>
      <c r="F162">
        <v>60.021000000000001</v>
      </c>
      <c r="G162" t="s">
        <v>73</v>
      </c>
      <c r="H162">
        <v>1</v>
      </c>
      <c r="I162">
        <v>628946849</v>
      </c>
      <c r="J162" t="s">
        <v>64</v>
      </c>
      <c r="K162" t="s">
        <v>65</v>
      </c>
      <c r="L162" t="s">
        <v>65</v>
      </c>
      <c r="M162" s="15">
        <v>41950</v>
      </c>
      <c r="N162" s="16">
        <v>41950.718587962961</v>
      </c>
      <c r="O162" s="17">
        <v>0.51025462962962964</v>
      </c>
      <c r="P162" t="s">
        <v>66</v>
      </c>
      <c r="Q162">
        <v>160</v>
      </c>
      <c r="R162">
        <v>2</v>
      </c>
      <c r="S162" t="s">
        <v>26</v>
      </c>
      <c r="T162" t="s">
        <v>33</v>
      </c>
      <c r="V162">
        <v>0</v>
      </c>
      <c r="W162" t="s">
        <v>26</v>
      </c>
      <c r="X162">
        <v>-999999</v>
      </c>
      <c r="Y162">
        <v>17</v>
      </c>
      <c r="Z162">
        <v>331884</v>
      </c>
      <c r="AA162">
        <v>0</v>
      </c>
      <c r="AB162" t="s">
        <v>31</v>
      </c>
      <c r="AC162">
        <v>514</v>
      </c>
      <c r="AD162">
        <v>17</v>
      </c>
      <c r="AE162">
        <v>3</v>
      </c>
      <c r="AF162">
        <v>160</v>
      </c>
      <c r="AG162">
        <v>3</v>
      </c>
      <c r="AI162" t="s">
        <v>23</v>
      </c>
      <c r="AJ162" t="s">
        <v>13</v>
      </c>
      <c r="AK162" t="s">
        <v>35</v>
      </c>
    </row>
    <row r="163" spans="1:37">
      <c r="A163" t="s">
        <v>72</v>
      </c>
      <c r="B163">
        <v>242</v>
      </c>
      <c r="C163">
        <v>2</v>
      </c>
      <c r="D163" t="s">
        <v>78</v>
      </c>
      <c r="E163" t="s">
        <v>79</v>
      </c>
      <c r="F163">
        <v>60.021000000000001</v>
      </c>
      <c r="G163" t="s">
        <v>73</v>
      </c>
      <c r="H163">
        <v>1</v>
      </c>
      <c r="I163">
        <v>628946849</v>
      </c>
      <c r="J163" t="s">
        <v>64</v>
      </c>
      <c r="K163" t="s">
        <v>65</v>
      </c>
      <c r="L163" t="s">
        <v>65</v>
      </c>
      <c r="M163" s="15">
        <v>41950</v>
      </c>
      <c r="N163" s="16">
        <v>41950.718587962961</v>
      </c>
      <c r="O163" s="17">
        <v>0.51025462962962964</v>
      </c>
      <c r="P163" t="s">
        <v>66</v>
      </c>
      <c r="Q163">
        <v>161</v>
      </c>
      <c r="R163">
        <v>1</v>
      </c>
      <c r="S163" t="s">
        <v>31</v>
      </c>
      <c r="T163" t="s">
        <v>25</v>
      </c>
      <c r="V163">
        <v>0</v>
      </c>
      <c r="W163" t="s">
        <v>31</v>
      </c>
      <c r="X163">
        <v>-999999</v>
      </c>
      <c r="Y163">
        <v>17</v>
      </c>
      <c r="Z163">
        <v>333217</v>
      </c>
      <c r="AA163">
        <v>0</v>
      </c>
      <c r="AB163" t="s">
        <v>21</v>
      </c>
      <c r="AC163">
        <v>349</v>
      </c>
      <c r="AD163">
        <v>8</v>
      </c>
      <c r="AE163">
        <v>3</v>
      </c>
      <c r="AF163">
        <v>161</v>
      </c>
      <c r="AG163">
        <v>2</v>
      </c>
      <c r="AI163" t="s">
        <v>27</v>
      </c>
      <c r="AJ163" t="s">
        <v>13</v>
      </c>
      <c r="AK163" t="s">
        <v>34</v>
      </c>
    </row>
    <row r="164" spans="1:37">
      <c r="A164" t="s">
        <v>72</v>
      </c>
      <c r="B164">
        <v>242</v>
      </c>
      <c r="C164">
        <v>2</v>
      </c>
      <c r="D164" t="s">
        <v>78</v>
      </c>
      <c r="E164" t="s">
        <v>79</v>
      </c>
      <c r="F164">
        <v>60.021000000000001</v>
      </c>
      <c r="G164" t="s">
        <v>73</v>
      </c>
      <c r="H164">
        <v>1</v>
      </c>
      <c r="I164">
        <v>628946849</v>
      </c>
      <c r="J164" t="s">
        <v>64</v>
      </c>
      <c r="K164" t="s">
        <v>65</v>
      </c>
      <c r="L164" t="s">
        <v>65</v>
      </c>
      <c r="M164" s="15">
        <v>41950</v>
      </c>
      <c r="N164" s="16">
        <v>41950.718587962961</v>
      </c>
      <c r="O164" s="17">
        <v>0.51025462962962964</v>
      </c>
      <c r="P164" t="s">
        <v>66</v>
      </c>
      <c r="Q164">
        <v>162</v>
      </c>
      <c r="R164">
        <v>2</v>
      </c>
      <c r="S164" t="s">
        <v>21</v>
      </c>
      <c r="T164" t="s">
        <v>33</v>
      </c>
      <c r="V164">
        <v>0</v>
      </c>
      <c r="W164" t="s">
        <v>21</v>
      </c>
      <c r="X164">
        <v>-999999</v>
      </c>
      <c r="Y164">
        <v>16</v>
      </c>
      <c r="Z164">
        <v>334383</v>
      </c>
      <c r="AA164">
        <v>0</v>
      </c>
      <c r="AB164" t="s">
        <v>26</v>
      </c>
      <c r="AC164">
        <v>319</v>
      </c>
      <c r="AD164">
        <v>23</v>
      </c>
      <c r="AE164">
        <v>3</v>
      </c>
      <c r="AF164">
        <v>162</v>
      </c>
      <c r="AG164">
        <v>1</v>
      </c>
      <c r="AI164" t="s">
        <v>23</v>
      </c>
      <c r="AJ164" t="s">
        <v>13</v>
      </c>
      <c r="AK164" t="s">
        <v>74</v>
      </c>
    </row>
    <row r="165" spans="1:37">
      <c r="A165" t="s">
        <v>72</v>
      </c>
      <c r="B165">
        <v>242</v>
      </c>
      <c r="C165">
        <v>2</v>
      </c>
      <c r="D165" t="s">
        <v>78</v>
      </c>
      <c r="E165" t="s">
        <v>79</v>
      </c>
      <c r="F165">
        <v>60.021000000000001</v>
      </c>
      <c r="G165" t="s">
        <v>73</v>
      </c>
      <c r="H165">
        <v>1</v>
      </c>
      <c r="I165">
        <v>628946849</v>
      </c>
      <c r="J165" t="s">
        <v>64</v>
      </c>
      <c r="K165" t="s">
        <v>65</v>
      </c>
      <c r="L165" t="s">
        <v>65</v>
      </c>
      <c r="M165" s="15">
        <v>41950</v>
      </c>
      <c r="N165" s="16">
        <v>41950.718587962961</v>
      </c>
      <c r="O165" s="17">
        <v>0.51025462962962964</v>
      </c>
      <c r="P165" t="s">
        <v>66</v>
      </c>
      <c r="Q165">
        <v>163</v>
      </c>
      <c r="R165">
        <v>1</v>
      </c>
      <c r="S165" t="s">
        <v>24</v>
      </c>
      <c r="T165" t="s">
        <v>30</v>
      </c>
      <c r="V165">
        <v>1</v>
      </c>
      <c r="W165" t="s">
        <v>24</v>
      </c>
      <c r="X165">
        <v>-999999</v>
      </c>
      <c r="Y165">
        <v>17</v>
      </c>
      <c r="Z165">
        <v>335516</v>
      </c>
      <c r="AA165">
        <v>0</v>
      </c>
      <c r="AB165" t="s">
        <v>24</v>
      </c>
      <c r="AC165">
        <v>466</v>
      </c>
      <c r="AD165">
        <v>1</v>
      </c>
      <c r="AE165">
        <v>3</v>
      </c>
      <c r="AF165">
        <v>163</v>
      </c>
      <c r="AG165">
        <v>2</v>
      </c>
      <c r="AI165" t="s">
        <v>27</v>
      </c>
      <c r="AJ165" t="s">
        <v>13</v>
      </c>
      <c r="AK165" t="s">
        <v>28</v>
      </c>
    </row>
    <row r="166" spans="1:37">
      <c r="A166" t="s">
        <v>72</v>
      </c>
      <c r="B166">
        <v>242</v>
      </c>
      <c r="C166">
        <v>2</v>
      </c>
      <c r="D166" t="s">
        <v>78</v>
      </c>
      <c r="E166" t="s">
        <v>79</v>
      </c>
      <c r="F166">
        <v>60.021000000000001</v>
      </c>
      <c r="G166" t="s">
        <v>73</v>
      </c>
      <c r="H166">
        <v>1</v>
      </c>
      <c r="I166">
        <v>628946849</v>
      </c>
      <c r="J166" t="s">
        <v>64</v>
      </c>
      <c r="K166" t="s">
        <v>65</v>
      </c>
      <c r="L166" t="s">
        <v>65</v>
      </c>
      <c r="M166" s="15">
        <v>41950</v>
      </c>
      <c r="N166" s="16">
        <v>41950.718587962961</v>
      </c>
      <c r="O166" s="17">
        <v>0.51025462962962964</v>
      </c>
      <c r="P166" t="s">
        <v>66</v>
      </c>
      <c r="Q166">
        <v>164</v>
      </c>
      <c r="R166">
        <v>2</v>
      </c>
      <c r="S166" t="s">
        <v>31</v>
      </c>
      <c r="T166" t="s">
        <v>22</v>
      </c>
      <c r="V166">
        <v>0</v>
      </c>
      <c r="W166" t="s">
        <v>31</v>
      </c>
      <c r="X166">
        <v>0</v>
      </c>
      <c r="Y166">
        <v>17</v>
      </c>
      <c r="Z166">
        <v>336799</v>
      </c>
      <c r="AA166">
        <v>566</v>
      </c>
      <c r="AC166">
        <v>0</v>
      </c>
      <c r="AD166">
        <v>12</v>
      </c>
      <c r="AE166">
        <v>3</v>
      </c>
      <c r="AF166">
        <v>164</v>
      </c>
      <c r="AG166">
        <v>1</v>
      </c>
      <c r="AI166" t="s">
        <v>23</v>
      </c>
      <c r="AJ166" t="s">
        <v>13</v>
      </c>
      <c r="AK166" t="s">
        <v>34</v>
      </c>
    </row>
    <row r="167" spans="1:37">
      <c r="A167" t="s">
        <v>72</v>
      </c>
      <c r="B167">
        <v>242</v>
      </c>
      <c r="C167">
        <v>2</v>
      </c>
      <c r="D167" t="s">
        <v>78</v>
      </c>
      <c r="E167" t="s">
        <v>79</v>
      </c>
      <c r="F167">
        <v>60.021000000000001</v>
      </c>
      <c r="G167" t="s">
        <v>73</v>
      </c>
      <c r="H167">
        <v>1</v>
      </c>
      <c r="I167">
        <v>628946849</v>
      </c>
      <c r="J167" t="s">
        <v>64</v>
      </c>
      <c r="K167" t="s">
        <v>65</v>
      </c>
      <c r="L167" t="s">
        <v>65</v>
      </c>
      <c r="M167" s="15">
        <v>41950</v>
      </c>
      <c r="N167" s="16">
        <v>41950.718587962961</v>
      </c>
      <c r="O167" s="17">
        <v>0.51025462962962964</v>
      </c>
      <c r="P167" t="s">
        <v>66</v>
      </c>
      <c r="Q167">
        <v>165</v>
      </c>
      <c r="R167">
        <v>2</v>
      </c>
      <c r="S167" t="s">
        <v>24</v>
      </c>
      <c r="T167" t="s">
        <v>33</v>
      </c>
      <c r="V167">
        <v>0</v>
      </c>
      <c r="W167" t="s">
        <v>24</v>
      </c>
      <c r="X167">
        <v>-999999</v>
      </c>
      <c r="Y167">
        <v>17</v>
      </c>
      <c r="Z167">
        <v>338915</v>
      </c>
      <c r="AA167">
        <v>0</v>
      </c>
      <c r="AB167" t="s">
        <v>31</v>
      </c>
      <c r="AC167">
        <v>347</v>
      </c>
      <c r="AD167">
        <v>5</v>
      </c>
      <c r="AE167">
        <v>3</v>
      </c>
      <c r="AF167">
        <v>165</v>
      </c>
      <c r="AG167">
        <v>2</v>
      </c>
      <c r="AI167" t="s">
        <v>27</v>
      </c>
      <c r="AJ167" t="s">
        <v>13</v>
      </c>
      <c r="AK167" t="s">
        <v>28</v>
      </c>
    </row>
    <row r="168" spans="1:37">
      <c r="A168" t="s">
        <v>72</v>
      </c>
      <c r="B168">
        <v>242</v>
      </c>
      <c r="C168">
        <v>2</v>
      </c>
      <c r="D168" t="s">
        <v>78</v>
      </c>
      <c r="E168" t="s">
        <v>79</v>
      </c>
      <c r="F168">
        <v>60.021000000000001</v>
      </c>
      <c r="G168" t="s">
        <v>73</v>
      </c>
      <c r="H168">
        <v>1</v>
      </c>
      <c r="I168">
        <v>628946849</v>
      </c>
      <c r="J168" t="s">
        <v>64</v>
      </c>
      <c r="K168" t="s">
        <v>65</v>
      </c>
      <c r="L168" t="s">
        <v>65</v>
      </c>
      <c r="M168" s="15">
        <v>41950</v>
      </c>
      <c r="N168" s="16">
        <v>41950.718587962961</v>
      </c>
      <c r="O168" s="17">
        <v>0.51025462962962964</v>
      </c>
      <c r="P168" t="s">
        <v>66</v>
      </c>
      <c r="Q168">
        <v>166</v>
      </c>
      <c r="R168">
        <v>3</v>
      </c>
      <c r="S168" t="s">
        <v>26</v>
      </c>
      <c r="T168" t="s">
        <v>25</v>
      </c>
      <c r="V168">
        <v>1</v>
      </c>
      <c r="W168" t="s">
        <v>26</v>
      </c>
      <c r="X168">
        <v>-999999</v>
      </c>
      <c r="Y168">
        <v>16</v>
      </c>
      <c r="Z168">
        <v>340081</v>
      </c>
      <c r="AA168">
        <v>0</v>
      </c>
      <c r="AB168" t="s">
        <v>26</v>
      </c>
      <c r="AC168">
        <v>541</v>
      </c>
      <c r="AD168">
        <v>14</v>
      </c>
      <c r="AE168">
        <v>3</v>
      </c>
      <c r="AF168">
        <v>166</v>
      </c>
      <c r="AG168">
        <v>2</v>
      </c>
      <c r="AH168" t="s">
        <v>31</v>
      </c>
      <c r="AI168" t="s">
        <v>23</v>
      </c>
      <c r="AJ168" t="s">
        <v>13</v>
      </c>
      <c r="AK168" t="s">
        <v>35</v>
      </c>
    </row>
    <row r="169" spans="1:37">
      <c r="A169" t="s">
        <v>72</v>
      </c>
      <c r="B169">
        <v>242</v>
      </c>
      <c r="C169">
        <v>2</v>
      </c>
      <c r="D169" t="s">
        <v>78</v>
      </c>
      <c r="E169" t="s">
        <v>79</v>
      </c>
      <c r="F169">
        <v>60.021000000000001</v>
      </c>
      <c r="G169" t="s">
        <v>73</v>
      </c>
      <c r="H169">
        <v>1</v>
      </c>
      <c r="I169">
        <v>628946849</v>
      </c>
      <c r="J169" t="s">
        <v>64</v>
      </c>
      <c r="K169" t="s">
        <v>65</v>
      </c>
      <c r="L169" t="s">
        <v>65</v>
      </c>
      <c r="M169" s="15">
        <v>41950</v>
      </c>
      <c r="N169" s="16">
        <v>41950.718587962961</v>
      </c>
      <c r="O169" s="17">
        <v>0.51025462962962964</v>
      </c>
      <c r="P169" t="s">
        <v>66</v>
      </c>
      <c r="Q169">
        <v>167</v>
      </c>
      <c r="R169">
        <v>2</v>
      </c>
      <c r="S169" t="s">
        <v>21</v>
      </c>
      <c r="T169" t="s">
        <v>22</v>
      </c>
      <c r="V169">
        <v>0</v>
      </c>
      <c r="W169" t="s">
        <v>21</v>
      </c>
      <c r="X169">
        <v>0</v>
      </c>
      <c r="Y169">
        <v>16</v>
      </c>
      <c r="Z169">
        <v>341447</v>
      </c>
      <c r="AA169">
        <v>567</v>
      </c>
      <c r="AC169">
        <v>0</v>
      </c>
      <c r="AD169">
        <v>24</v>
      </c>
      <c r="AE169">
        <v>3</v>
      </c>
      <c r="AF169">
        <v>167</v>
      </c>
      <c r="AG169">
        <v>3</v>
      </c>
      <c r="AI169" t="s">
        <v>23</v>
      </c>
      <c r="AJ169" t="s">
        <v>13</v>
      </c>
      <c r="AK169" t="s">
        <v>74</v>
      </c>
    </row>
    <row r="170" spans="1:37">
      <c r="A170" t="s">
        <v>72</v>
      </c>
      <c r="B170">
        <v>242</v>
      </c>
      <c r="C170">
        <v>2</v>
      </c>
      <c r="D170" t="s">
        <v>78</v>
      </c>
      <c r="E170" t="s">
        <v>79</v>
      </c>
      <c r="F170">
        <v>60.021000000000001</v>
      </c>
      <c r="G170" t="s">
        <v>73</v>
      </c>
      <c r="H170">
        <v>1</v>
      </c>
      <c r="I170">
        <v>628946849</v>
      </c>
      <c r="J170" t="s">
        <v>64</v>
      </c>
      <c r="K170" t="s">
        <v>65</v>
      </c>
      <c r="L170" t="s">
        <v>65</v>
      </c>
      <c r="M170" s="15">
        <v>41950</v>
      </c>
      <c r="N170" s="16">
        <v>41950.718587962961</v>
      </c>
      <c r="O170" s="17">
        <v>0.51025462962962964</v>
      </c>
      <c r="P170" t="s">
        <v>66</v>
      </c>
      <c r="Q170">
        <v>168</v>
      </c>
      <c r="R170">
        <v>2</v>
      </c>
      <c r="S170" t="s">
        <v>24</v>
      </c>
      <c r="T170" t="s">
        <v>33</v>
      </c>
      <c r="V170">
        <v>0</v>
      </c>
      <c r="W170" t="s">
        <v>24</v>
      </c>
      <c r="X170">
        <v>0</v>
      </c>
      <c r="Y170">
        <v>17</v>
      </c>
      <c r="Z170">
        <v>343580</v>
      </c>
      <c r="AA170">
        <v>566</v>
      </c>
      <c r="AC170">
        <v>0</v>
      </c>
      <c r="AD170">
        <v>5</v>
      </c>
      <c r="AE170">
        <v>3</v>
      </c>
      <c r="AF170">
        <v>168</v>
      </c>
      <c r="AG170">
        <v>2</v>
      </c>
      <c r="AI170" t="s">
        <v>27</v>
      </c>
      <c r="AJ170" t="s">
        <v>13</v>
      </c>
      <c r="AK170" t="s">
        <v>28</v>
      </c>
    </row>
    <row r="171" spans="1:37">
      <c r="A171" t="s">
        <v>72</v>
      </c>
      <c r="B171">
        <v>242</v>
      </c>
      <c r="C171">
        <v>2</v>
      </c>
      <c r="D171" t="s">
        <v>78</v>
      </c>
      <c r="E171" t="s">
        <v>79</v>
      </c>
      <c r="F171">
        <v>60.021000000000001</v>
      </c>
      <c r="G171" t="s">
        <v>73</v>
      </c>
      <c r="H171">
        <v>1</v>
      </c>
      <c r="I171">
        <v>628946849</v>
      </c>
      <c r="J171" t="s">
        <v>64</v>
      </c>
      <c r="K171" t="s">
        <v>65</v>
      </c>
      <c r="L171" t="s">
        <v>65</v>
      </c>
      <c r="M171" s="15">
        <v>41950</v>
      </c>
      <c r="N171" s="16">
        <v>41950.718587962961</v>
      </c>
      <c r="O171" s="17">
        <v>0.51025462962962964</v>
      </c>
      <c r="P171" t="s">
        <v>66</v>
      </c>
      <c r="Q171">
        <v>169</v>
      </c>
      <c r="R171">
        <v>2</v>
      </c>
      <c r="S171" t="s">
        <v>26</v>
      </c>
      <c r="T171" t="s">
        <v>22</v>
      </c>
      <c r="V171">
        <v>0</v>
      </c>
      <c r="W171" t="s">
        <v>26</v>
      </c>
      <c r="X171">
        <v>0</v>
      </c>
      <c r="Y171">
        <v>17</v>
      </c>
      <c r="Z171">
        <v>345696</v>
      </c>
      <c r="AA171">
        <v>566</v>
      </c>
      <c r="AC171">
        <v>0</v>
      </c>
      <c r="AD171">
        <v>18</v>
      </c>
      <c r="AE171">
        <v>3</v>
      </c>
      <c r="AF171">
        <v>169</v>
      </c>
      <c r="AG171">
        <v>2</v>
      </c>
      <c r="AI171" t="s">
        <v>23</v>
      </c>
      <c r="AJ171" t="s">
        <v>13</v>
      </c>
      <c r="AK171" t="s">
        <v>35</v>
      </c>
    </row>
    <row r="172" spans="1:37">
      <c r="A172" t="s">
        <v>72</v>
      </c>
      <c r="B172">
        <v>242</v>
      </c>
      <c r="C172">
        <v>2</v>
      </c>
      <c r="D172" t="s">
        <v>78</v>
      </c>
      <c r="E172" t="s">
        <v>79</v>
      </c>
      <c r="F172">
        <v>60.021000000000001</v>
      </c>
      <c r="G172" t="s">
        <v>73</v>
      </c>
      <c r="H172">
        <v>1</v>
      </c>
      <c r="I172">
        <v>628946849</v>
      </c>
      <c r="J172" t="s">
        <v>64</v>
      </c>
      <c r="K172" t="s">
        <v>65</v>
      </c>
      <c r="L172" t="s">
        <v>65</v>
      </c>
      <c r="M172" s="15">
        <v>41950</v>
      </c>
      <c r="N172" s="16">
        <v>41950.718587962961</v>
      </c>
      <c r="O172" s="17">
        <v>0.51025462962962964</v>
      </c>
      <c r="P172" t="s">
        <v>66</v>
      </c>
      <c r="Q172">
        <v>170</v>
      </c>
      <c r="R172">
        <v>2</v>
      </c>
      <c r="S172" t="s">
        <v>31</v>
      </c>
      <c r="T172" t="s">
        <v>33</v>
      </c>
      <c r="V172">
        <v>0</v>
      </c>
      <c r="W172" t="s">
        <v>31</v>
      </c>
      <c r="X172">
        <v>-999999</v>
      </c>
      <c r="Y172">
        <v>17</v>
      </c>
      <c r="Z172">
        <v>347812</v>
      </c>
      <c r="AA172">
        <v>0</v>
      </c>
      <c r="AB172" t="s">
        <v>24</v>
      </c>
      <c r="AC172">
        <v>442</v>
      </c>
      <c r="AD172">
        <v>11</v>
      </c>
      <c r="AE172">
        <v>3</v>
      </c>
      <c r="AF172">
        <v>170</v>
      </c>
      <c r="AG172">
        <v>2</v>
      </c>
      <c r="AI172" t="s">
        <v>23</v>
      </c>
      <c r="AJ172" t="s">
        <v>13</v>
      </c>
      <c r="AK172" t="s">
        <v>34</v>
      </c>
    </row>
    <row r="173" spans="1:37">
      <c r="A173" t="s">
        <v>72</v>
      </c>
      <c r="B173">
        <v>242</v>
      </c>
      <c r="C173">
        <v>2</v>
      </c>
      <c r="D173" t="s">
        <v>78</v>
      </c>
      <c r="E173" t="s">
        <v>79</v>
      </c>
      <c r="F173">
        <v>60.021000000000001</v>
      </c>
      <c r="G173" t="s">
        <v>73</v>
      </c>
      <c r="H173">
        <v>1</v>
      </c>
      <c r="I173">
        <v>628946849</v>
      </c>
      <c r="J173" t="s">
        <v>64</v>
      </c>
      <c r="K173" t="s">
        <v>65</v>
      </c>
      <c r="L173" t="s">
        <v>65</v>
      </c>
      <c r="M173" s="15">
        <v>41950</v>
      </c>
      <c r="N173" s="16">
        <v>41950.718587962961</v>
      </c>
      <c r="O173" s="17">
        <v>0.51025462962962964</v>
      </c>
      <c r="P173" t="s">
        <v>66</v>
      </c>
      <c r="Q173">
        <v>171</v>
      </c>
      <c r="R173">
        <v>1</v>
      </c>
      <c r="S173" t="s">
        <v>31</v>
      </c>
      <c r="T173" t="s">
        <v>25</v>
      </c>
      <c r="V173">
        <v>1</v>
      </c>
      <c r="W173" t="s">
        <v>31</v>
      </c>
      <c r="X173">
        <v>-999999</v>
      </c>
      <c r="Y173">
        <v>16</v>
      </c>
      <c r="Z173">
        <v>349078</v>
      </c>
      <c r="AA173">
        <v>0</v>
      </c>
      <c r="AB173" t="s">
        <v>31</v>
      </c>
      <c r="AC173">
        <v>400</v>
      </c>
      <c r="AD173">
        <v>8</v>
      </c>
      <c r="AE173">
        <v>3</v>
      </c>
      <c r="AF173">
        <v>171</v>
      </c>
      <c r="AG173">
        <v>2</v>
      </c>
      <c r="AI173" t="s">
        <v>27</v>
      </c>
      <c r="AJ173" t="s">
        <v>13</v>
      </c>
      <c r="AK173" t="s">
        <v>34</v>
      </c>
    </row>
    <row r="174" spans="1:37">
      <c r="A174" t="s">
        <v>72</v>
      </c>
      <c r="B174">
        <v>242</v>
      </c>
      <c r="C174">
        <v>2</v>
      </c>
      <c r="D174" t="s">
        <v>78</v>
      </c>
      <c r="E174" t="s">
        <v>79</v>
      </c>
      <c r="F174">
        <v>60.021000000000001</v>
      </c>
      <c r="G174" t="s">
        <v>73</v>
      </c>
      <c r="H174">
        <v>1</v>
      </c>
      <c r="I174">
        <v>628946849</v>
      </c>
      <c r="J174" t="s">
        <v>64</v>
      </c>
      <c r="K174" t="s">
        <v>65</v>
      </c>
      <c r="L174" t="s">
        <v>65</v>
      </c>
      <c r="M174" s="15">
        <v>41950</v>
      </c>
      <c r="N174" s="16">
        <v>41950.718587962961</v>
      </c>
      <c r="O174" s="17">
        <v>0.51025462962962964</v>
      </c>
      <c r="P174" t="s">
        <v>66</v>
      </c>
      <c r="Q174">
        <v>172</v>
      </c>
      <c r="R174">
        <v>2</v>
      </c>
      <c r="S174" t="s">
        <v>31</v>
      </c>
      <c r="T174" t="s">
        <v>22</v>
      </c>
      <c r="V174">
        <v>1</v>
      </c>
      <c r="W174" t="s">
        <v>31</v>
      </c>
      <c r="X174">
        <v>-999999</v>
      </c>
      <c r="Y174">
        <v>16</v>
      </c>
      <c r="Z174">
        <v>350344</v>
      </c>
      <c r="AA174">
        <v>0</v>
      </c>
      <c r="AB174" t="s">
        <v>31</v>
      </c>
      <c r="AC174">
        <v>414</v>
      </c>
      <c r="AD174">
        <v>12</v>
      </c>
      <c r="AE174">
        <v>3</v>
      </c>
      <c r="AF174">
        <v>172</v>
      </c>
      <c r="AG174">
        <v>1</v>
      </c>
      <c r="AI174" t="s">
        <v>23</v>
      </c>
      <c r="AJ174" t="s">
        <v>13</v>
      </c>
      <c r="AK174" t="s">
        <v>34</v>
      </c>
    </row>
    <row r="175" spans="1:37">
      <c r="A175" t="s">
        <v>72</v>
      </c>
      <c r="B175">
        <v>242</v>
      </c>
      <c r="C175">
        <v>2</v>
      </c>
      <c r="D175" t="s">
        <v>78</v>
      </c>
      <c r="E175" t="s">
        <v>79</v>
      </c>
      <c r="F175">
        <v>60.021000000000001</v>
      </c>
      <c r="G175" t="s">
        <v>73</v>
      </c>
      <c r="H175">
        <v>1</v>
      </c>
      <c r="I175">
        <v>628946849</v>
      </c>
      <c r="J175" t="s">
        <v>64</v>
      </c>
      <c r="K175" t="s">
        <v>65</v>
      </c>
      <c r="L175" t="s">
        <v>65</v>
      </c>
      <c r="M175" s="15">
        <v>41950</v>
      </c>
      <c r="N175" s="16">
        <v>41950.718587962961</v>
      </c>
      <c r="O175" s="17">
        <v>0.51025462962962964</v>
      </c>
      <c r="P175" t="s">
        <v>66</v>
      </c>
      <c r="Q175">
        <v>173</v>
      </c>
      <c r="R175">
        <v>3</v>
      </c>
      <c r="S175" t="s">
        <v>31</v>
      </c>
      <c r="T175" t="s">
        <v>32</v>
      </c>
      <c r="V175">
        <v>1</v>
      </c>
      <c r="W175" t="s">
        <v>31</v>
      </c>
      <c r="X175">
        <v>-999999</v>
      </c>
      <c r="Y175">
        <v>16</v>
      </c>
      <c r="Z175">
        <v>351577</v>
      </c>
      <c r="AA175">
        <v>0</v>
      </c>
      <c r="AB175" t="s">
        <v>31</v>
      </c>
      <c r="AC175">
        <v>285</v>
      </c>
      <c r="AD175">
        <v>9</v>
      </c>
      <c r="AE175">
        <v>3</v>
      </c>
      <c r="AF175">
        <v>173</v>
      </c>
      <c r="AG175">
        <v>2</v>
      </c>
      <c r="AH175" t="s">
        <v>26</v>
      </c>
      <c r="AI175" t="s">
        <v>23</v>
      </c>
      <c r="AJ175" t="s">
        <v>13</v>
      </c>
      <c r="AK175" t="s">
        <v>34</v>
      </c>
    </row>
    <row r="176" spans="1:37">
      <c r="A176" t="s">
        <v>72</v>
      </c>
      <c r="B176">
        <v>242</v>
      </c>
      <c r="C176">
        <v>2</v>
      </c>
      <c r="D176" t="s">
        <v>78</v>
      </c>
      <c r="E176" t="s">
        <v>79</v>
      </c>
      <c r="F176">
        <v>60.021000000000001</v>
      </c>
      <c r="G176" t="s">
        <v>73</v>
      </c>
      <c r="H176">
        <v>1</v>
      </c>
      <c r="I176">
        <v>628946849</v>
      </c>
      <c r="J176" t="s">
        <v>64</v>
      </c>
      <c r="K176" t="s">
        <v>65</v>
      </c>
      <c r="L176" t="s">
        <v>65</v>
      </c>
      <c r="M176" s="15">
        <v>41950</v>
      </c>
      <c r="N176" s="16">
        <v>41950.718587962961</v>
      </c>
      <c r="O176" s="17">
        <v>0.51025462962962964</v>
      </c>
      <c r="P176" t="s">
        <v>66</v>
      </c>
      <c r="Q176">
        <v>174</v>
      </c>
      <c r="R176">
        <v>1</v>
      </c>
      <c r="S176" t="s">
        <v>24</v>
      </c>
      <c r="T176" t="s">
        <v>30</v>
      </c>
      <c r="V176">
        <v>1</v>
      </c>
      <c r="W176" t="s">
        <v>24</v>
      </c>
      <c r="X176">
        <v>-999999</v>
      </c>
      <c r="Y176">
        <v>17</v>
      </c>
      <c r="Z176">
        <v>352677</v>
      </c>
      <c r="AA176">
        <v>0</v>
      </c>
      <c r="AB176" t="s">
        <v>24</v>
      </c>
      <c r="AC176">
        <v>449</v>
      </c>
      <c r="AD176">
        <v>1</v>
      </c>
      <c r="AE176">
        <v>3</v>
      </c>
      <c r="AF176">
        <v>174</v>
      </c>
      <c r="AG176">
        <v>3</v>
      </c>
      <c r="AI176" t="s">
        <v>27</v>
      </c>
      <c r="AJ176" t="s">
        <v>13</v>
      </c>
      <c r="AK176" t="s">
        <v>28</v>
      </c>
    </row>
    <row r="177" spans="1:37">
      <c r="A177" t="s">
        <v>72</v>
      </c>
      <c r="B177">
        <v>242</v>
      </c>
      <c r="C177">
        <v>2</v>
      </c>
      <c r="D177" t="s">
        <v>78</v>
      </c>
      <c r="E177" t="s">
        <v>79</v>
      </c>
      <c r="F177">
        <v>60.021000000000001</v>
      </c>
      <c r="G177" t="s">
        <v>73</v>
      </c>
      <c r="H177">
        <v>1</v>
      </c>
      <c r="I177">
        <v>628946849</v>
      </c>
      <c r="J177" t="s">
        <v>64</v>
      </c>
      <c r="K177" t="s">
        <v>65</v>
      </c>
      <c r="L177" t="s">
        <v>65</v>
      </c>
      <c r="M177" s="15">
        <v>41950</v>
      </c>
      <c r="N177" s="16">
        <v>41950.718587962961</v>
      </c>
      <c r="O177" s="17">
        <v>0.51025462962962964</v>
      </c>
      <c r="P177" t="s">
        <v>66</v>
      </c>
      <c r="Q177">
        <v>175</v>
      </c>
      <c r="R177">
        <v>3</v>
      </c>
      <c r="S177" t="s">
        <v>31</v>
      </c>
      <c r="T177" t="s">
        <v>30</v>
      </c>
      <c r="V177">
        <v>1</v>
      </c>
      <c r="W177" t="s">
        <v>31</v>
      </c>
      <c r="X177">
        <v>-999999</v>
      </c>
      <c r="Y177">
        <v>16</v>
      </c>
      <c r="Z177">
        <v>353943</v>
      </c>
      <c r="AA177">
        <v>0</v>
      </c>
      <c r="AB177" t="s">
        <v>31</v>
      </c>
      <c r="AC177">
        <v>447</v>
      </c>
      <c r="AD177">
        <v>7</v>
      </c>
      <c r="AE177">
        <v>3</v>
      </c>
      <c r="AF177">
        <v>175</v>
      </c>
      <c r="AG177">
        <v>1</v>
      </c>
      <c r="AH177" t="s">
        <v>24</v>
      </c>
      <c r="AI177" t="s">
        <v>27</v>
      </c>
      <c r="AJ177" t="s">
        <v>13</v>
      </c>
      <c r="AK177" t="s">
        <v>34</v>
      </c>
    </row>
    <row r="178" spans="1:37">
      <c r="A178" t="s">
        <v>72</v>
      </c>
      <c r="B178">
        <v>242</v>
      </c>
      <c r="C178">
        <v>2</v>
      </c>
      <c r="D178" t="s">
        <v>78</v>
      </c>
      <c r="E178" t="s">
        <v>79</v>
      </c>
      <c r="F178">
        <v>60.021000000000001</v>
      </c>
      <c r="G178" t="s">
        <v>73</v>
      </c>
      <c r="H178">
        <v>1</v>
      </c>
      <c r="I178">
        <v>628946849</v>
      </c>
      <c r="J178" t="s">
        <v>64</v>
      </c>
      <c r="K178" t="s">
        <v>65</v>
      </c>
      <c r="L178" t="s">
        <v>65</v>
      </c>
      <c r="M178" s="15">
        <v>41950</v>
      </c>
      <c r="N178" s="16">
        <v>41950.718587962961</v>
      </c>
      <c r="O178" s="17">
        <v>0.51025462962962964</v>
      </c>
      <c r="P178" t="s">
        <v>66</v>
      </c>
      <c r="Q178">
        <v>176</v>
      </c>
      <c r="R178">
        <v>3</v>
      </c>
      <c r="S178" t="s">
        <v>24</v>
      </c>
      <c r="T178" t="s">
        <v>32</v>
      </c>
      <c r="U178">
        <v>0</v>
      </c>
      <c r="V178">
        <v>0</v>
      </c>
      <c r="W178" t="s">
        <v>24</v>
      </c>
      <c r="X178">
        <v>-999999</v>
      </c>
      <c r="Y178">
        <v>16</v>
      </c>
      <c r="Z178">
        <v>355209</v>
      </c>
      <c r="AA178">
        <v>0</v>
      </c>
      <c r="AB178" t="s">
        <v>31</v>
      </c>
      <c r="AC178">
        <v>357</v>
      </c>
      <c r="AD178">
        <v>3</v>
      </c>
      <c r="AE178">
        <v>3</v>
      </c>
      <c r="AF178">
        <v>176</v>
      </c>
      <c r="AG178">
        <v>3</v>
      </c>
      <c r="AH178" t="s">
        <v>26</v>
      </c>
      <c r="AI178" t="s">
        <v>27</v>
      </c>
      <c r="AJ178" t="s">
        <v>13</v>
      </c>
      <c r="AK178" t="s">
        <v>28</v>
      </c>
    </row>
    <row r="179" spans="1:37">
      <c r="A179" t="s">
        <v>72</v>
      </c>
      <c r="B179">
        <v>242</v>
      </c>
      <c r="C179">
        <v>2</v>
      </c>
      <c r="D179" t="s">
        <v>78</v>
      </c>
      <c r="E179" t="s">
        <v>79</v>
      </c>
      <c r="F179">
        <v>60.021000000000001</v>
      </c>
      <c r="G179" t="s">
        <v>73</v>
      </c>
      <c r="H179">
        <v>1</v>
      </c>
      <c r="I179">
        <v>628946849</v>
      </c>
      <c r="J179" t="s">
        <v>64</v>
      </c>
      <c r="K179" t="s">
        <v>65</v>
      </c>
      <c r="L179" t="s">
        <v>65</v>
      </c>
      <c r="M179" s="15">
        <v>41950</v>
      </c>
      <c r="N179" s="16">
        <v>41950.718587962961</v>
      </c>
      <c r="O179" s="17">
        <v>0.51025462962962964</v>
      </c>
      <c r="P179" t="s">
        <v>66</v>
      </c>
      <c r="Q179">
        <v>177</v>
      </c>
      <c r="R179">
        <v>1</v>
      </c>
      <c r="S179" t="s">
        <v>24</v>
      </c>
      <c r="T179" t="s">
        <v>30</v>
      </c>
      <c r="V179">
        <v>1</v>
      </c>
      <c r="W179" t="s">
        <v>24</v>
      </c>
      <c r="X179">
        <v>-999999</v>
      </c>
      <c r="Y179">
        <v>17</v>
      </c>
      <c r="Z179">
        <v>356409</v>
      </c>
      <c r="AA179">
        <v>0</v>
      </c>
      <c r="AB179" t="s">
        <v>24</v>
      </c>
      <c r="AC179">
        <v>357</v>
      </c>
      <c r="AD179">
        <v>1</v>
      </c>
      <c r="AE179">
        <v>3</v>
      </c>
      <c r="AF179">
        <v>177</v>
      </c>
      <c r="AG179">
        <v>3</v>
      </c>
      <c r="AI179" t="s">
        <v>27</v>
      </c>
      <c r="AJ179" t="s">
        <v>13</v>
      </c>
      <c r="AK179" t="s">
        <v>28</v>
      </c>
    </row>
    <row r="180" spans="1:37">
      <c r="A180" t="s">
        <v>72</v>
      </c>
      <c r="B180">
        <v>242</v>
      </c>
      <c r="C180">
        <v>2</v>
      </c>
      <c r="D180" t="s">
        <v>78</v>
      </c>
      <c r="E180" t="s">
        <v>79</v>
      </c>
      <c r="F180">
        <v>60.021000000000001</v>
      </c>
      <c r="G180" t="s">
        <v>73</v>
      </c>
      <c r="H180">
        <v>1</v>
      </c>
      <c r="I180">
        <v>628946849</v>
      </c>
      <c r="J180" t="s">
        <v>64</v>
      </c>
      <c r="K180" t="s">
        <v>65</v>
      </c>
      <c r="L180" t="s">
        <v>65</v>
      </c>
      <c r="M180" s="15">
        <v>41950</v>
      </c>
      <c r="N180" s="16">
        <v>41950.718587962961</v>
      </c>
      <c r="O180" s="17">
        <v>0.51025462962962964</v>
      </c>
      <c r="P180" t="s">
        <v>66</v>
      </c>
      <c r="Q180">
        <v>178</v>
      </c>
      <c r="R180">
        <v>2</v>
      </c>
      <c r="S180" t="s">
        <v>21</v>
      </c>
      <c r="T180" t="s">
        <v>22</v>
      </c>
      <c r="V180">
        <v>0</v>
      </c>
      <c r="W180" t="s">
        <v>21</v>
      </c>
      <c r="X180">
        <v>-999999</v>
      </c>
      <c r="Y180">
        <v>17</v>
      </c>
      <c r="Z180">
        <v>357592</v>
      </c>
      <c r="AA180">
        <v>0</v>
      </c>
      <c r="AB180" t="s">
        <v>31</v>
      </c>
      <c r="AC180">
        <v>422</v>
      </c>
      <c r="AD180">
        <v>24</v>
      </c>
      <c r="AE180">
        <v>3</v>
      </c>
      <c r="AF180">
        <v>178</v>
      </c>
      <c r="AG180">
        <v>1</v>
      </c>
      <c r="AI180" t="s">
        <v>23</v>
      </c>
      <c r="AJ180" t="s">
        <v>13</v>
      </c>
      <c r="AK180" t="s">
        <v>74</v>
      </c>
    </row>
    <row r="181" spans="1:37">
      <c r="A181" t="s">
        <v>72</v>
      </c>
      <c r="B181">
        <v>242</v>
      </c>
      <c r="C181">
        <v>2</v>
      </c>
      <c r="D181" t="s">
        <v>78</v>
      </c>
      <c r="E181" t="s">
        <v>79</v>
      </c>
      <c r="F181">
        <v>60.021000000000001</v>
      </c>
      <c r="G181" t="s">
        <v>73</v>
      </c>
      <c r="H181">
        <v>1</v>
      </c>
      <c r="I181">
        <v>628946849</v>
      </c>
      <c r="J181" t="s">
        <v>64</v>
      </c>
      <c r="K181" t="s">
        <v>65</v>
      </c>
      <c r="L181" t="s">
        <v>65</v>
      </c>
      <c r="M181" s="15">
        <v>41950</v>
      </c>
      <c r="N181" s="16">
        <v>41950.718587962961</v>
      </c>
      <c r="O181" s="17">
        <v>0.51025462962962964</v>
      </c>
      <c r="P181" t="s">
        <v>66</v>
      </c>
      <c r="Q181">
        <v>179</v>
      </c>
      <c r="R181">
        <v>1</v>
      </c>
      <c r="S181" t="s">
        <v>26</v>
      </c>
      <c r="T181" t="s">
        <v>32</v>
      </c>
      <c r="V181">
        <v>1</v>
      </c>
      <c r="W181" t="s">
        <v>26</v>
      </c>
      <c r="X181">
        <v>-999999</v>
      </c>
      <c r="Y181">
        <v>17</v>
      </c>
      <c r="Z181">
        <v>358842</v>
      </c>
      <c r="AA181">
        <v>0</v>
      </c>
      <c r="AB181" t="s">
        <v>26</v>
      </c>
      <c r="AC181">
        <v>500</v>
      </c>
      <c r="AD181">
        <v>15</v>
      </c>
      <c r="AE181">
        <v>3</v>
      </c>
      <c r="AF181">
        <v>179</v>
      </c>
      <c r="AG181">
        <v>2</v>
      </c>
      <c r="AI181" t="s">
        <v>23</v>
      </c>
      <c r="AJ181" t="s">
        <v>13</v>
      </c>
      <c r="AK181" t="s">
        <v>35</v>
      </c>
    </row>
    <row r="182" spans="1:37">
      <c r="A182" t="s">
        <v>72</v>
      </c>
      <c r="B182">
        <v>242</v>
      </c>
      <c r="C182">
        <v>2</v>
      </c>
      <c r="D182" t="s">
        <v>78</v>
      </c>
      <c r="E182" t="s">
        <v>79</v>
      </c>
      <c r="F182">
        <v>60.021000000000001</v>
      </c>
      <c r="G182" t="s">
        <v>73</v>
      </c>
      <c r="H182">
        <v>1</v>
      </c>
      <c r="I182">
        <v>628946849</v>
      </c>
      <c r="J182" t="s">
        <v>64</v>
      </c>
      <c r="K182" t="s">
        <v>65</v>
      </c>
      <c r="L182" t="s">
        <v>65</v>
      </c>
      <c r="M182" s="15">
        <v>41950</v>
      </c>
      <c r="N182" s="16">
        <v>41950.718587962961</v>
      </c>
      <c r="O182" s="17">
        <v>0.51025462962962964</v>
      </c>
      <c r="P182" t="s">
        <v>66</v>
      </c>
      <c r="Q182">
        <v>180</v>
      </c>
      <c r="R182">
        <v>2</v>
      </c>
      <c r="S182" t="s">
        <v>31</v>
      </c>
      <c r="T182" t="s">
        <v>33</v>
      </c>
      <c r="V182">
        <v>0</v>
      </c>
      <c r="W182" t="s">
        <v>31</v>
      </c>
      <c r="X182">
        <v>-999999</v>
      </c>
      <c r="Y182">
        <v>17</v>
      </c>
      <c r="Z182">
        <v>360158</v>
      </c>
      <c r="AA182">
        <v>0</v>
      </c>
      <c r="AB182" t="s">
        <v>21</v>
      </c>
      <c r="AC182">
        <v>504</v>
      </c>
      <c r="AD182">
        <v>11</v>
      </c>
      <c r="AE182">
        <v>3</v>
      </c>
      <c r="AF182">
        <v>180</v>
      </c>
      <c r="AG182">
        <v>1</v>
      </c>
      <c r="AI182" t="s">
        <v>23</v>
      </c>
      <c r="AJ182" t="s">
        <v>13</v>
      </c>
      <c r="AK182" t="s">
        <v>34</v>
      </c>
    </row>
    <row r="183" spans="1:37">
      <c r="A183" t="s">
        <v>72</v>
      </c>
      <c r="B183">
        <v>242</v>
      </c>
      <c r="C183">
        <v>2</v>
      </c>
      <c r="D183" t="s">
        <v>78</v>
      </c>
      <c r="E183" t="s">
        <v>79</v>
      </c>
      <c r="F183">
        <v>60.021000000000001</v>
      </c>
      <c r="G183" t="s">
        <v>73</v>
      </c>
      <c r="H183">
        <v>1</v>
      </c>
      <c r="I183">
        <v>628946849</v>
      </c>
      <c r="J183" t="s">
        <v>64</v>
      </c>
      <c r="K183" t="s">
        <v>65</v>
      </c>
      <c r="L183" t="s">
        <v>65</v>
      </c>
      <c r="M183" s="15">
        <v>41950</v>
      </c>
      <c r="N183" s="16">
        <v>41950.718587962961</v>
      </c>
      <c r="O183" s="17">
        <v>0.51025462962962964</v>
      </c>
      <c r="P183" t="s">
        <v>66</v>
      </c>
      <c r="Q183">
        <v>181</v>
      </c>
      <c r="R183">
        <v>2</v>
      </c>
      <c r="S183" t="s">
        <v>26</v>
      </c>
      <c r="T183" t="s">
        <v>33</v>
      </c>
      <c r="V183">
        <v>0</v>
      </c>
      <c r="W183" t="s">
        <v>26</v>
      </c>
      <c r="X183">
        <v>-999999</v>
      </c>
      <c r="Y183">
        <v>17</v>
      </c>
      <c r="Z183">
        <v>361491</v>
      </c>
      <c r="AA183">
        <v>0</v>
      </c>
      <c r="AB183" t="s">
        <v>31</v>
      </c>
      <c r="AC183">
        <v>443</v>
      </c>
      <c r="AD183">
        <v>17</v>
      </c>
      <c r="AE183">
        <v>3</v>
      </c>
      <c r="AF183">
        <v>181</v>
      </c>
      <c r="AG183">
        <v>2</v>
      </c>
      <c r="AI183" t="s">
        <v>23</v>
      </c>
      <c r="AJ183" t="s">
        <v>13</v>
      </c>
      <c r="AK183" t="s">
        <v>35</v>
      </c>
    </row>
    <row r="184" spans="1:37">
      <c r="A184" t="s">
        <v>72</v>
      </c>
      <c r="B184">
        <v>242</v>
      </c>
      <c r="C184">
        <v>2</v>
      </c>
      <c r="D184" t="s">
        <v>78</v>
      </c>
      <c r="E184" t="s">
        <v>79</v>
      </c>
      <c r="F184">
        <v>60.021000000000001</v>
      </c>
      <c r="G184" t="s">
        <v>73</v>
      </c>
      <c r="H184">
        <v>1</v>
      </c>
      <c r="I184">
        <v>628946849</v>
      </c>
      <c r="J184" t="s">
        <v>64</v>
      </c>
      <c r="K184" t="s">
        <v>65</v>
      </c>
      <c r="L184" t="s">
        <v>65</v>
      </c>
      <c r="M184" s="15">
        <v>41950</v>
      </c>
      <c r="N184" s="16">
        <v>41950.718587962961</v>
      </c>
      <c r="O184" s="17">
        <v>0.51025462962962964</v>
      </c>
      <c r="P184" t="s">
        <v>66</v>
      </c>
      <c r="Q184">
        <v>182</v>
      </c>
      <c r="R184">
        <v>3</v>
      </c>
      <c r="S184" t="s">
        <v>21</v>
      </c>
      <c r="T184" t="s">
        <v>32</v>
      </c>
      <c r="U184">
        <v>0</v>
      </c>
      <c r="V184">
        <v>0</v>
      </c>
      <c r="W184" t="s">
        <v>21</v>
      </c>
      <c r="X184">
        <v>-999999</v>
      </c>
      <c r="Y184">
        <v>17</v>
      </c>
      <c r="Z184">
        <v>362757</v>
      </c>
      <c r="AA184">
        <v>0</v>
      </c>
      <c r="AB184" t="s">
        <v>31</v>
      </c>
      <c r="AC184">
        <v>457</v>
      </c>
      <c r="AD184">
        <v>21</v>
      </c>
      <c r="AE184">
        <v>3</v>
      </c>
      <c r="AF184">
        <v>182</v>
      </c>
      <c r="AG184">
        <v>2</v>
      </c>
      <c r="AH184" t="s">
        <v>26</v>
      </c>
      <c r="AI184" t="s">
        <v>23</v>
      </c>
      <c r="AJ184" t="s">
        <v>13</v>
      </c>
      <c r="AK184" t="s">
        <v>74</v>
      </c>
    </row>
    <row r="185" spans="1:37">
      <c r="A185" t="s">
        <v>72</v>
      </c>
      <c r="B185">
        <v>242</v>
      </c>
      <c r="C185">
        <v>2</v>
      </c>
      <c r="D185" t="s">
        <v>78</v>
      </c>
      <c r="E185" t="s">
        <v>79</v>
      </c>
      <c r="F185">
        <v>60.021000000000001</v>
      </c>
      <c r="G185" t="s">
        <v>73</v>
      </c>
      <c r="H185">
        <v>1</v>
      </c>
      <c r="I185">
        <v>628946849</v>
      </c>
      <c r="J185" t="s">
        <v>64</v>
      </c>
      <c r="K185" t="s">
        <v>65</v>
      </c>
      <c r="L185" t="s">
        <v>65</v>
      </c>
      <c r="M185" s="15">
        <v>41950</v>
      </c>
      <c r="N185" s="16">
        <v>41950.718587962961</v>
      </c>
      <c r="O185" s="17">
        <v>0.51025462962962964</v>
      </c>
      <c r="P185" t="s">
        <v>66</v>
      </c>
      <c r="Q185">
        <v>183</v>
      </c>
      <c r="R185">
        <v>1</v>
      </c>
      <c r="S185" t="s">
        <v>26</v>
      </c>
      <c r="T185" t="s">
        <v>32</v>
      </c>
      <c r="V185">
        <v>1</v>
      </c>
      <c r="W185" t="s">
        <v>26</v>
      </c>
      <c r="X185">
        <v>-999999</v>
      </c>
      <c r="Y185">
        <v>17</v>
      </c>
      <c r="Z185">
        <v>364040</v>
      </c>
      <c r="AA185">
        <v>0</v>
      </c>
      <c r="AB185" t="s">
        <v>26</v>
      </c>
      <c r="AC185">
        <v>486</v>
      </c>
      <c r="AD185">
        <v>15</v>
      </c>
      <c r="AE185">
        <v>3</v>
      </c>
      <c r="AF185">
        <v>183</v>
      </c>
      <c r="AG185">
        <v>3</v>
      </c>
      <c r="AI185" t="s">
        <v>23</v>
      </c>
      <c r="AJ185" t="s">
        <v>13</v>
      </c>
      <c r="AK185" t="s">
        <v>35</v>
      </c>
    </row>
    <row r="186" spans="1:37">
      <c r="A186" t="s">
        <v>72</v>
      </c>
      <c r="B186">
        <v>242</v>
      </c>
      <c r="C186">
        <v>2</v>
      </c>
      <c r="D186" t="s">
        <v>78</v>
      </c>
      <c r="E186" t="s">
        <v>79</v>
      </c>
      <c r="F186">
        <v>60.021000000000001</v>
      </c>
      <c r="G186" t="s">
        <v>73</v>
      </c>
      <c r="H186">
        <v>1</v>
      </c>
      <c r="I186">
        <v>628946849</v>
      </c>
      <c r="J186" t="s">
        <v>64</v>
      </c>
      <c r="K186" t="s">
        <v>65</v>
      </c>
      <c r="L186" t="s">
        <v>65</v>
      </c>
      <c r="M186" s="15">
        <v>41950</v>
      </c>
      <c r="N186" s="16">
        <v>41950.718587962961</v>
      </c>
      <c r="O186" s="17">
        <v>0.51025462962962964</v>
      </c>
      <c r="P186" t="s">
        <v>66</v>
      </c>
      <c r="Q186">
        <v>184</v>
      </c>
      <c r="R186">
        <v>3</v>
      </c>
      <c r="S186" t="s">
        <v>26</v>
      </c>
      <c r="T186" t="s">
        <v>25</v>
      </c>
      <c r="V186">
        <v>1</v>
      </c>
      <c r="W186" t="s">
        <v>26</v>
      </c>
      <c r="X186">
        <v>-999999</v>
      </c>
      <c r="Y186">
        <v>16</v>
      </c>
      <c r="Z186">
        <v>365339</v>
      </c>
      <c r="AA186">
        <v>0</v>
      </c>
      <c r="AB186" t="s">
        <v>26</v>
      </c>
      <c r="AC186">
        <v>443</v>
      </c>
      <c r="AD186">
        <v>14</v>
      </c>
      <c r="AE186">
        <v>3</v>
      </c>
      <c r="AF186">
        <v>184</v>
      </c>
      <c r="AG186">
        <v>1</v>
      </c>
      <c r="AH186" t="s">
        <v>31</v>
      </c>
      <c r="AI186" t="s">
        <v>23</v>
      </c>
      <c r="AJ186" t="s">
        <v>13</v>
      </c>
      <c r="AK186" t="s">
        <v>35</v>
      </c>
    </row>
    <row r="187" spans="1:37">
      <c r="A187" t="s">
        <v>72</v>
      </c>
      <c r="B187">
        <v>242</v>
      </c>
      <c r="C187">
        <v>2</v>
      </c>
      <c r="D187" t="s">
        <v>78</v>
      </c>
      <c r="E187" t="s">
        <v>79</v>
      </c>
      <c r="F187">
        <v>60.021000000000001</v>
      </c>
      <c r="G187" t="s">
        <v>73</v>
      </c>
      <c r="H187">
        <v>1</v>
      </c>
      <c r="I187">
        <v>628946849</v>
      </c>
      <c r="J187" t="s">
        <v>64</v>
      </c>
      <c r="K187" t="s">
        <v>65</v>
      </c>
      <c r="L187" t="s">
        <v>65</v>
      </c>
      <c r="M187" s="15">
        <v>41950</v>
      </c>
      <c r="N187" s="16">
        <v>41950.718587962961</v>
      </c>
      <c r="O187" s="17">
        <v>0.51025462962962964</v>
      </c>
      <c r="P187" t="s">
        <v>66</v>
      </c>
      <c r="Q187">
        <v>185</v>
      </c>
      <c r="R187">
        <v>1</v>
      </c>
      <c r="S187" t="s">
        <v>31</v>
      </c>
      <c r="T187" t="s">
        <v>25</v>
      </c>
      <c r="V187">
        <v>0</v>
      </c>
      <c r="W187" t="s">
        <v>31</v>
      </c>
      <c r="X187">
        <v>0</v>
      </c>
      <c r="Y187">
        <v>17</v>
      </c>
      <c r="Z187">
        <v>366606</v>
      </c>
      <c r="AA187">
        <v>566</v>
      </c>
      <c r="AC187">
        <v>0</v>
      </c>
      <c r="AD187">
        <v>8</v>
      </c>
      <c r="AE187">
        <v>3</v>
      </c>
      <c r="AF187">
        <v>185</v>
      </c>
      <c r="AG187">
        <v>3</v>
      </c>
      <c r="AI187" t="s">
        <v>27</v>
      </c>
      <c r="AJ187" t="s">
        <v>13</v>
      </c>
      <c r="AK187" t="s">
        <v>34</v>
      </c>
    </row>
    <row r="188" spans="1:37">
      <c r="A188" t="s">
        <v>72</v>
      </c>
      <c r="B188">
        <v>242</v>
      </c>
      <c r="C188">
        <v>2</v>
      </c>
      <c r="D188" t="s">
        <v>78</v>
      </c>
      <c r="E188" t="s">
        <v>79</v>
      </c>
      <c r="F188">
        <v>60.021000000000001</v>
      </c>
      <c r="G188" t="s">
        <v>73</v>
      </c>
      <c r="H188">
        <v>1</v>
      </c>
      <c r="I188">
        <v>628946849</v>
      </c>
      <c r="J188" t="s">
        <v>64</v>
      </c>
      <c r="K188" t="s">
        <v>65</v>
      </c>
      <c r="L188" t="s">
        <v>65</v>
      </c>
      <c r="M188" s="15">
        <v>41950</v>
      </c>
      <c r="N188" s="16">
        <v>41950.718587962961</v>
      </c>
      <c r="O188" s="17">
        <v>0.51025462962962964</v>
      </c>
      <c r="P188" t="s">
        <v>66</v>
      </c>
      <c r="Q188">
        <v>186</v>
      </c>
      <c r="R188">
        <v>3</v>
      </c>
      <c r="S188" t="s">
        <v>21</v>
      </c>
      <c r="T188" t="s">
        <v>25</v>
      </c>
      <c r="U188">
        <v>1</v>
      </c>
      <c r="V188">
        <v>0</v>
      </c>
      <c r="W188" t="s">
        <v>21</v>
      </c>
      <c r="X188">
        <v>-999999</v>
      </c>
      <c r="Y188">
        <v>16</v>
      </c>
      <c r="Z188">
        <v>368738</v>
      </c>
      <c r="AA188">
        <v>0</v>
      </c>
      <c r="AB188" t="s">
        <v>31</v>
      </c>
      <c r="AC188">
        <v>228</v>
      </c>
      <c r="AD188">
        <v>20</v>
      </c>
      <c r="AE188">
        <v>3</v>
      </c>
      <c r="AF188">
        <v>186</v>
      </c>
      <c r="AG188">
        <v>1</v>
      </c>
      <c r="AH188" t="s">
        <v>31</v>
      </c>
      <c r="AI188" t="s">
        <v>23</v>
      </c>
      <c r="AJ188" t="s">
        <v>13</v>
      </c>
      <c r="AK188" t="s">
        <v>74</v>
      </c>
    </row>
    <row r="189" spans="1:37">
      <c r="A189" t="s">
        <v>72</v>
      </c>
      <c r="B189">
        <v>242</v>
      </c>
      <c r="C189">
        <v>2</v>
      </c>
      <c r="D189" t="s">
        <v>78</v>
      </c>
      <c r="E189" t="s">
        <v>79</v>
      </c>
      <c r="F189">
        <v>60.021000000000001</v>
      </c>
      <c r="G189" t="s">
        <v>73</v>
      </c>
      <c r="H189">
        <v>1</v>
      </c>
      <c r="I189">
        <v>628946849</v>
      </c>
      <c r="J189" t="s">
        <v>64</v>
      </c>
      <c r="K189" t="s">
        <v>65</v>
      </c>
      <c r="L189" t="s">
        <v>65</v>
      </c>
      <c r="M189" s="15">
        <v>41950</v>
      </c>
      <c r="N189" s="16">
        <v>41950.718587962961</v>
      </c>
      <c r="O189" s="17">
        <v>0.51025462962962964</v>
      </c>
      <c r="P189" t="s">
        <v>66</v>
      </c>
      <c r="Q189">
        <v>187</v>
      </c>
      <c r="R189">
        <v>3</v>
      </c>
      <c r="S189" t="s">
        <v>21</v>
      </c>
      <c r="T189" t="s">
        <v>25</v>
      </c>
      <c r="U189">
        <v>0</v>
      </c>
      <c r="V189">
        <v>0</v>
      </c>
      <c r="W189" t="s">
        <v>21</v>
      </c>
      <c r="X189">
        <v>-999999</v>
      </c>
      <c r="Y189">
        <v>17</v>
      </c>
      <c r="Z189">
        <v>369788</v>
      </c>
      <c r="AA189">
        <v>0</v>
      </c>
      <c r="AB189" t="s">
        <v>26</v>
      </c>
      <c r="AC189">
        <v>370</v>
      </c>
      <c r="AD189">
        <v>20</v>
      </c>
      <c r="AE189">
        <v>3</v>
      </c>
      <c r="AF189">
        <v>187</v>
      </c>
      <c r="AG189">
        <v>3</v>
      </c>
      <c r="AH189" t="s">
        <v>31</v>
      </c>
      <c r="AI189" t="s">
        <v>23</v>
      </c>
      <c r="AJ189" t="s">
        <v>13</v>
      </c>
      <c r="AK189" t="s">
        <v>74</v>
      </c>
    </row>
    <row r="190" spans="1:37">
      <c r="A190" t="s">
        <v>72</v>
      </c>
      <c r="B190">
        <v>242</v>
      </c>
      <c r="C190">
        <v>2</v>
      </c>
      <c r="D190" t="s">
        <v>78</v>
      </c>
      <c r="E190" t="s">
        <v>79</v>
      </c>
      <c r="F190">
        <v>60.021000000000001</v>
      </c>
      <c r="G190" t="s">
        <v>73</v>
      </c>
      <c r="H190">
        <v>1</v>
      </c>
      <c r="I190">
        <v>628946849</v>
      </c>
      <c r="J190" t="s">
        <v>64</v>
      </c>
      <c r="K190" t="s">
        <v>65</v>
      </c>
      <c r="L190" t="s">
        <v>65</v>
      </c>
      <c r="M190" s="15">
        <v>41950</v>
      </c>
      <c r="N190" s="16">
        <v>41950.718587962961</v>
      </c>
      <c r="O190" s="17">
        <v>0.51025462962962964</v>
      </c>
      <c r="P190" t="s">
        <v>66</v>
      </c>
      <c r="Q190">
        <v>188</v>
      </c>
      <c r="R190">
        <v>1</v>
      </c>
      <c r="S190" t="s">
        <v>31</v>
      </c>
      <c r="T190" t="s">
        <v>25</v>
      </c>
      <c r="V190">
        <v>0</v>
      </c>
      <c r="W190" t="s">
        <v>31</v>
      </c>
      <c r="X190">
        <v>-999999</v>
      </c>
      <c r="Y190">
        <v>17</v>
      </c>
      <c r="Z190">
        <v>370971</v>
      </c>
      <c r="AA190">
        <v>0</v>
      </c>
      <c r="AB190" t="s">
        <v>21</v>
      </c>
      <c r="AC190">
        <v>403</v>
      </c>
      <c r="AD190">
        <v>8</v>
      </c>
      <c r="AE190">
        <v>3</v>
      </c>
      <c r="AF190">
        <v>188</v>
      </c>
      <c r="AG190">
        <v>3</v>
      </c>
      <c r="AI190" t="s">
        <v>27</v>
      </c>
      <c r="AJ190" t="s">
        <v>13</v>
      </c>
      <c r="AK190" t="s">
        <v>34</v>
      </c>
    </row>
    <row r="191" spans="1:37">
      <c r="A191" t="s">
        <v>72</v>
      </c>
      <c r="B191">
        <v>242</v>
      </c>
      <c r="C191">
        <v>2</v>
      </c>
      <c r="D191" t="s">
        <v>78</v>
      </c>
      <c r="E191" t="s">
        <v>79</v>
      </c>
      <c r="F191">
        <v>60.021000000000001</v>
      </c>
      <c r="G191" t="s">
        <v>73</v>
      </c>
      <c r="H191">
        <v>1</v>
      </c>
      <c r="I191">
        <v>628946849</v>
      </c>
      <c r="J191" t="s">
        <v>64</v>
      </c>
      <c r="K191" t="s">
        <v>65</v>
      </c>
      <c r="L191" t="s">
        <v>65</v>
      </c>
      <c r="M191" s="15">
        <v>41950</v>
      </c>
      <c r="N191" s="16">
        <v>41950.718587962961</v>
      </c>
      <c r="O191" s="17">
        <v>0.51025462962962964</v>
      </c>
      <c r="P191" t="s">
        <v>66</v>
      </c>
      <c r="Q191">
        <v>189</v>
      </c>
      <c r="R191">
        <v>3</v>
      </c>
      <c r="S191" t="s">
        <v>24</v>
      </c>
      <c r="T191" t="s">
        <v>29</v>
      </c>
      <c r="U191">
        <v>0</v>
      </c>
      <c r="V191">
        <v>0</v>
      </c>
      <c r="W191" t="s">
        <v>24</v>
      </c>
      <c r="X191">
        <v>0</v>
      </c>
      <c r="Y191">
        <v>17</v>
      </c>
      <c r="Z191">
        <v>372187</v>
      </c>
      <c r="AA191">
        <v>566</v>
      </c>
      <c r="AC191">
        <v>0</v>
      </c>
      <c r="AD191">
        <v>4</v>
      </c>
      <c r="AE191">
        <v>3</v>
      </c>
      <c r="AF191">
        <v>189</v>
      </c>
      <c r="AG191">
        <v>1</v>
      </c>
      <c r="AH191" t="s">
        <v>21</v>
      </c>
      <c r="AI191" t="s">
        <v>27</v>
      </c>
      <c r="AJ191" t="s">
        <v>13</v>
      </c>
      <c r="AK191" t="s">
        <v>28</v>
      </c>
    </row>
    <row r="192" spans="1:37">
      <c r="A192" t="s">
        <v>72</v>
      </c>
      <c r="B192">
        <v>242</v>
      </c>
      <c r="C192">
        <v>2</v>
      </c>
      <c r="D192" t="s">
        <v>78</v>
      </c>
      <c r="E192" t="s">
        <v>79</v>
      </c>
      <c r="F192">
        <v>60.021000000000001</v>
      </c>
      <c r="G192" t="s">
        <v>73</v>
      </c>
      <c r="H192">
        <v>1</v>
      </c>
      <c r="I192">
        <v>628946849</v>
      </c>
      <c r="J192" t="s">
        <v>64</v>
      </c>
      <c r="K192" t="s">
        <v>65</v>
      </c>
      <c r="L192" t="s">
        <v>65</v>
      </c>
      <c r="M192" s="15">
        <v>41950</v>
      </c>
      <c r="N192" s="16">
        <v>41950.718587962961</v>
      </c>
      <c r="O192" s="17">
        <v>0.51025462962962964</v>
      </c>
      <c r="P192" t="s">
        <v>66</v>
      </c>
      <c r="Q192">
        <v>190</v>
      </c>
      <c r="R192">
        <v>2</v>
      </c>
      <c r="S192" t="s">
        <v>21</v>
      </c>
      <c r="T192" t="s">
        <v>22</v>
      </c>
      <c r="V192">
        <v>0</v>
      </c>
      <c r="W192" t="s">
        <v>21</v>
      </c>
      <c r="X192">
        <v>0</v>
      </c>
      <c r="Y192">
        <v>17</v>
      </c>
      <c r="Z192">
        <v>374303</v>
      </c>
      <c r="AA192">
        <v>566</v>
      </c>
      <c r="AC192">
        <v>0</v>
      </c>
      <c r="AD192">
        <v>24</v>
      </c>
      <c r="AE192">
        <v>3</v>
      </c>
      <c r="AF192">
        <v>190</v>
      </c>
      <c r="AG192">
        <v>3</v>
      </c>
      <c r="AI192" t="s">
        <v>23</v>
      </c>
      <c r="AJ192" t="s">
        <v>13</v>
      </c>
      <c r="AK192" t="s">
        <v>74</v>
      </c>
    </row>
    <row r="193" spans="1:37">
      <c r="A193" t="s">
        <v>72</v>
      </c>
      <c r="B193">
        <v>242</v>
      </c>
      <c r="C193">
        <v>2</v>
      </c>
      <c r="D193" t="s">
        <v>78</v>
      </c>
      <c r="E193" t="s">
        <v>79</v>
      </c>
      <c r="F193">
        <v>60.021000000000001</v>
      </c>
      <c r="G193" t="s">
        <v>73</v>
      </c>
      <c r="H193">
        <v>1</v>
      </c>
      <c r="I193">
        <v>628946849</v>
      </c>
      <c r="J193" t="s">
        <v>64</v>
      </c>
      <c r="K193" t="s">
        <v>65</v>
      </c>
      <c r="L193" t="s">
        <v>65</v>
      </c>
      <c r="M193" s="15">
        <v>41950</v>
      </c>
      <c r="N193" s="16">
        <v>41950.718587962961</v>
      </c>
      <c r="O193" s="17">
        <v>0.51025462962962964</v>
      </c>
      <c r="P193" t="s">
        <v>66</v>
      </c>
      <c r="Q193">
        <v>191</v>
      </c>
      <c r="R193">
        <v>1</v>
      </c>
      <c r="S193" t="s">
        <v>21</v>
      </c>
      <c r="T193" t="s">
        <v>29</v>
      </c>
      <c r="V193">
        <v>0</v>
      </c>
      <c r="W193" t="s">
        <v>21</v>
      </c>
      <c r="X193">
        <v>-999999</v>
      </c>
      <c r="Y193">
        <v>17</v>
      </c>
      <c r="Z193">
        <v>376419</v>
      </c>
      <c r="AA193">
        <v>0</v>
      </c>
      <c r="AB193" t="s">
        <v>24</v>
      </c>
      <c r="AC193">
        <v>179</v>
      </c>
      <c r="AD193">
        <v>22</v>
      </c>
      <c r="AE193">
        <v>3</v>
      </c>
      <c r="AF193">
        <v>191</v>
      </c>
      <c r="AG193">
        <v>2</v>
      </c>
      <c r="AI193" t="s">
        <v>23</v>
      </c>
      <c r="AJ193" t="s">
        <v>13</v>
      </c>
      <c r="AK193" t="s">
        <v>74</v>
      </c>
    </row>
    <row r="194" spans="1:37">
      <c r="A194" t="s">
        <v>72</v>
      </c>
      <c r="B194">
        <v>242</v>
      </c>
      <c r="C194">
        <v>2</v>
      </c>
      <c r="D194" t="s">
        <v>78</v>
      </c>
      <c r="E194" t="s">
        <v>79</v>
      </c>
      <c r="F194">
        <v>60.021000000000001</v>
      </c>
      <c r="G194" t="s">
        <v>73</v>
      </c>
      <c r="H194">
        <v>1</v>
      </c>
      <c r="I194">
        <v>628946849</v>
      </c>
      <c r="J194" t="s">
        <v>64</v>
      </c>
      <c r="K194" t="s">
        <v>65</v>
      </c>
      <c r="L194" t="s">
        <v>65</v>
      </c>
      <c r="M194" s="15">
        <v>41950</v>
      </c>
      <c r="N194" s="16">
        <v>41950.718587962961</v>
      </c>
      <c r="O194" s="17">
        <v>0.51025462962962964</v>
      </c>
      <c r="P194" t="s">
        <v>66</v>
      </c>
      <c r="Q194">
        <v>192</v>
      </c>
      <c r="R194">
        <v>2</v>
      </c>
      <c r="S194" t="s">
        <v>21</v>
      </c>
      <c r="T194" t="s">
        <v>33</v>
      </c>
      <c r="V194">
        <v>0</v>
      </c>
      <c r="W194" t="s">
        <v>21</v>
      </c>
      <c r="X194">
        <v>-999999</v>
      </c>
      <c r="Y194">
        <v>17</v>
      </c>
      <c r="Z194">
        <v>377419</v>
      </c>
      <c r="AA194">
        <v>0</v>
      </c>
      <c r="AB194" t="s">
        <v>31</v>
      </c>
      <c r="AC194">
        <v>459</v>
      </c>
      <c r="AD194">
        <v>23</v>
      </c>
      <c r="AE194">
        <v>3</v>
      </c>
      <c r="AF194">
        <v>192</v>
      </c>
      <c r="AG194">
        <v>1</v>
      </c>
      <c r="AI194" t="s">
        <v>23</v>
      </c>
      <c r="AJ194" t="s">
        <v>13</v>
      </c>
      <c r="AK194" t="s">
        <v>74</v>
      </c>
    </row>
    <row r="195" spans="1:37">
      <c r="A195" t="s">
        <v>72</v>
      </c>
      <c r="B195">
        <v>242</v>
      </c>
      <c r="C195">
        <v>2</v>
      </c>
      <c r="D195" t="s">
        <v>78</v>
      </c>
      <c r="E195" t="s">
        <v>79</v>
      </c>
      <c r="F195">
        <v>60.021000000000001</v>
      </c>
      <c r="G195" t="s">
        <v>73</v>
      </c>
      <c r="H195">
        <v>1</v>
      </c>
      <c r="I195">
        <v>628946849</v>
      </c>
      <c r="J195" t="s">
        <v>64</v>
      </c>
      <c r="K195" t="s">
        <v>65</v>
      </c>
      <c r="L195" t="s">
        <v>65</v>
      </c>
      <c r="M195" s="15">
        <v>41950</v>
      </c>
      <c r="N195" s="16">
        <v>41950.718587962961</v>
      </c>
      <c r="O195" s="17">
        <v>0.51025462962962964</v>
      </c>
      <c r="P195" t="s">
        <v>66</v>
      </c>
      <c r="Q195">
        <v>193</v>
      </c>
      <c r="R195">
        <v>1</v>
      </c>
      <c r="S195" t="s">
        <v>24</v>
      </c>
      <c r="T195" t="s">
        <v>30</v>
      </c>
      <c r="V195">
        <v>1</v>
      </c>
      <c r="W195" t="s">
        <v>24</v>
      </c>
      <c r="X195">
        <v>-999999</v>
      </c>
      <c r="Y195">
        <v>16</v>
      </c>
      <c r="Z195">
        <v>378701</v>
      </c>
      <c r="AA195">
        <v>0</v>
      </c>
      <c r="AB195" t="s">
        <v>24</v>
      </c>
      <c r="AC195">
        <v>433</v>
      </c>
      <c r="AD195">
        <v>1</v>
      </c>
      <c r="AE195">
        <v>3</v>
      </c>
      <c r="AF195">
        <v>193</v>
      </c>
      <c r="AG195">
        <v>2</v>
      </c>
      <c r="AI195" t="s">
        <v>27</v>
      </c>
      <c r="AJ195" t="s">
        <v>13</v>
      </c>
      <c r="AK195" t="s">
        <v>28</v>
      </c>
    </row>
    <row r="196" spans="1:37">
      <c r="A196" t="s">
        <v>72</v>
      </c>
      <c r="B196">
        <v>242</v>
      </c>
      <c r="C196">
        <v>2</v>
      </c>
      <c r="D196" t="s">
        <v>78</v>
      </c>
      <c r="E196" t="s">
        <v>79</v>
      </c>
      <c r="F196">
        <v>60.021000000000001</v>
      </c>
      <c r="G196" t="s">
        <v>73</v>
      </c>
      <c r="H196">
        <v>1</v>
      </c>
      <c r="I196">
        <v>628946849</v>
      </c>
      <c r="J196" t="s">
        <v>64</v>
      </c>
      <c r="K196" t="s">
        <v>65</v>
      </c>
      <c r="L196" t="s">
        <v>65</v>
      </c>
      <c r="M196" s="15">
        <v>41950</v>
      </c>
      <c r="N196" s="16">
        <v>41950.718587962961</v>
      </c>
      <c r="O196" s="17">
        <v>0.51025462962962964</v>
      </c>
      <c r="P196" t="s">
        <v>66</v>
      </c>
      <c r="Q196">
        <v>194</v>
      </c>
      <c r="R196">
        <v>3</v>
      </c>
      <c r="S196" t="s">
        <v>26</v>
      </c>
      <c r="T196" t="s">
        <v>29</v>
      </c>
      <c r="U196">
        <v>0</v>
      </c>
      <c r="V196">
        <v>0</v>
      </c>
      <c r="W196" t="s">
        <v>26</v>
      </c>
      <c r="X196">
        <v>-999999</v>
      </c>
      <c r="Y196">
        <v>17</v>
      </c>
      <c r="Z196">
        <v>379951</v>
      </c>
      <c r="AA196">
        <v>0</v>
      </c>
      <c r="AB196" t="s">
        <v>31</v>
      </c>
      <c r="AC196">
        <v>455</v>
      </c>
      <c r="AD196">
        <v>16</v>
      </c>
      <c r="AE196">
        <v>3</v>
      </c>
      <c r="AF196">
        <v>194</v>
      </c>
      <c r="AG196">
        <v>1</v>
      </c>
      <c r="AH196" t="s">
        <v>21</v>
      </c>
      <c r="AI196" t="s">
        <v>23</v>
      </c>
      <c r="AJ196" t="s">
        <v>13</v>
      </c>
      <c r="AK196" t="s">
        <v>35</v>
      </c>
    </row>
    <row r="197" spans="1:37">
      <c r="A197" t="s">
        <v>72</v>
      </c>
      <c r="B197">
        <v>242</v>
      </c>
      <c r="C197">
        <v>2</v>
      </c>
      <c r="D197" t="s">
        <v>78</v>
      </c>
      <c r="E197" t="s">
        <v>79</v>
      </c>
      <c r="F197">
        <v>60.021000000000001</v>
      </c>
      <c r="G197" t="s">
        <v>73</v>
      </c>
      <c r="H197">
        <v>1</v>
      </c>
      <c r="I197">
        <v>628946849</v>
      </c>
      <c r="J197" t="s">
        <v>64</v>
      </c>
      <c r="K197" t="s">
        <v>65</v>
      </c>
      <c r="L197" t="s">
        <v>65</v>
      </c>
      <c r="M197" s="15">
        <v>41950</v>
      </c>
      <c r="N197" s="16">
        <v>41950.718587962961</v>
      </c>
      <c r="O197" s="17">
        <v>0.51025462962962964</v>
      </c>
      <c r="P197" t="s">
        <v>66</v>
      </c>
      <c r="Q197">
        <v>195</v>
      </c>
      <c r="R197">
        <v>2</v>
      </c>
      <c r="S197" t="s">
        <v>24</v>
      </c>
      <c r="T197" t="s">
        <v>22</v>
      </c>
      <c r="V197">
        <v>1</v>
      </c>
      <c r="W197" t="s">
        <v>24</v>
      </c>
      <c r="X197">
        <v>-999999</v>
      </c>
      <c r="Y197">
        <v>17</v>
      </c>
      <c r="Z197">
        <v>381234</v>
      </c>
      <c r="AA197">
        <v>0</v>
      </c>
      <c r="AB197" t="s">
        <v>24</v>
      </c>
      <c r="AC197">
        <v>436</v>
      </c>
      <c r="AD197">
        <v>6</v>
      </c>
      <c r="AE197">
        <v>3</v>
      </c>
      <c r="AF197">
        <v>195</v>
      </c>
      <c r="AG197">
        <v>3</v>
      </c>
      <c r="AI197" t="s">
        <v>27</v>
      </c>
      <c r="AJ197" t="s">
        <v>13</v>
      </c>
      <c r="AK197" t="s">
        <v>28</v>
      </c>
    </row>
    <row r="198" spans="1:37">
      <c r="A198" t="s">
        <v>72</v>
      </c>
      <c r="B198">
        <v>242</v>
      </c>
      <c r="C198">
        <v>2</v>
      </c>
      <c r="D198" t="s">
        <v>78</v>
      </c>
      <c r="E198" t="s">
        <v>79</v>
      </c>
      <c r="F198">
        <v>60.021000000000001</v>
      </c>
      <c r="G198" t="s">
        <v>73</v>
      </c>
      <c r="H198">
        <v>1</v>
      </c>
      <c r="I198">
        <v>628946849</v>
      </c>
      <c r="J198" t="s">
        <v>64</v>
      </c>
      <c r="K198" t="s">
        <v>65</v>
      </c>
      <c r="L198" t="s">
        <v>65</v>
      </c>
      <c r="M198" s="15">
        <v>41950</v>
      </c>
      <c r="N198" s="16">
        <v>41950.718587962961</v>
      </c>
      <c r="O198" s="17">
        <v>0.51025462962962964</v>
      </c>
      <c r="P198" t="s">
        <v>66</v>
      </c>
      <c r="Q198">
        <v>196</v>
      </c>
      <c r="R198">
        <v>2</v>
      </c>
      <c r="S198" t="s">
        <v>21</v>
      </c>
      <c r="T198" t="s">
        <v>33</v>
      </c>
      <c r="V198">
        <v>0</v>
      </c>
      <c r="W198" t="s">
        <v>21</v>
      </c>
      <c r="X198">
        <v>0</v>
      </c>
      <c r="Y198">
        <v>17</v>
      </c>
      <c r="Z198">
        <v>382484</v>
      </c>
      <c r="AA198">
        <v>566</v>
      </c>
      <c r="AC198">
        <v>0</v>
      </c>
      <c r="AD198">
        <v>23</v>
      </c>
      <c r="AE198">
        <v>3</v>
      </c>
      <c r="AF198">
        <v>196</v>
      </c>
      <c r="AG198">
        <v>2</v>
      </c>
      <c r="AI198" t="s">
        <v>23</v>
      </c>
      <c r="AJ198" t="s">
        <v>13</v>
      </c>
      <c r="AK198" t="s">
        <v>74</v>
      </c>
    </row>
    <row r="199" spans="1:37">
      <c r="A199" t="s">
        <v>72</v>
      </c>
      <c r="B199">
        <v>242</v>
      </c>
      <c r="C199">
        <v>2</v>
      </c>
      <c r="D199" t="s">
        <v>78</v>
      </c>
      <c r="E199" t="s">
        <v>79</v>
      </c>
      <c r="F199">
        <v>60.021000000000001</v>
      </c>
      <c r="G199" t="s">
        <v>73</v>
      </c>
      <c r="H199">
        <v>1</v>
      </c>
      <c r="I199">
        <v>628946849</v>
      </c>
      <c r="J199" t="s">
        <v>64</v>
      </c>
      <c r="K199" t="s">
        <v>65</v>
      </c>
      <c r="L199" t="s">
        <v>65</v>
      </c>
      <c r="M199" s="15">
        <v>41950</v>
      </c>
      <c r="N199" s="16">
        <v>41950.718587962961</v>
      </c>
      <c r="O199" s="17">
        <v>0.51025462962962964</v>
      </c>
      <c r="P199" t="s">
        <v>66</v>
      </c>
      <c r="Q199">
        <v>197</v>
      </c>
      <c r="R199">
        <v>2</v>
      </c>
      <c r="S199" t="s">
        <v>24</v>
      </c>
      <c r="T199" t="s">
        <v>33</v>
      </c>
      <c r="V199">
        <v>0</v>
      </c>
      <c r="W199" t="s">
        <v>24</v>
      </c>
      <c r="X199">
        <v>0</v>
      </c>
      <c r="Y199">
        <v>16</v>
      </c>
      <c r="Z199">
        <v>384599</v>
      </c>
      <c r="AA199">
        <v>567</v>
      </c>
      <c r="AC199">
        <v>0</v>
      </c>
      <c r="AD199">
        <v>5</v>
      </c>
      <c r="AE199">
        <v>3</v>
      </c>
      <c r="AF199">
        <v>197</v>
      </c>
      <c r="AG199">
        <v>2</v>
      </c>
      <c r="AI199" t="s">
        <v>27</v>
      </c>
      <c r="AJ199" t="s">
        <v>13</v>
      </c>
      <c r="AK199" t="s">
        <v>28</v>
      </c>
    </row>
    <row r="200" spans="1:37">
      <c r="A200" t="s">
        <v>72</v>
      </c>
      <c r="B200">
        <v>242</v>
      </c>
      <c r="C200">
        <v>2</v>
      </c>
      <c r="D200" t="s">
        <v>78</v>
      </c>
      <c r="E200" t="s">
        <v>79</v>
      </c>
      <c r="F200">
        <v>60.021000000000001</v>
      </c>
      <c r="G200" t="s">
        <v>73</v>
      </c>
      <c r="H200">
        <v>1</v>
      </c>
      <c r="I200">
        <v>628946849</v>
      </c>
      <c r="J200" t="s">
        <v>64</v>
      </c>
      <c r="K200" t="s">
        <v>65</v>
      </c>
      <c r="L200" t="s">
        <v>65</v>
      </c>
      <c r="M200" s="15">
        <v>41950</v>
      </c>
      <c r="N200" s="16">
        <v>41950.718587962961</v>
      </c>
      <c r="O200" s="17">
        <v>0.51025462962962964</v>
      </c>
      <c r="P200" t="s">
        <v>66</v>
      </c>
      <c r="Q200">
        <v>198</v>
      </c>
      <c r="R200">
        <v>3</v>
      </c>
      <c r="S200" t="s">
        <v>26</v>
      </c>
      <c r="T200" t="s">
        <v>30</v>
      </c>
      <c r="U200">
        <v>0</v>
      </c>
      <c r="V200">
        <v>0</v>
      </c>
      <c r="W200" t="s">
        <v>26</v>
      </c>
      <c r="X200">
        <v>-999999</v>
      </c>
      <c r="Y200">
        <v>16</v>
      </c>
      <c r="Z200">
        <v>386715</v>
      </c>
      <c r="AA200">
        <v>0</v>
      </c>
      <c r="AB200" t="s">
        <v>21</v>
      </c>
      <c r="AC200">
        <v>259</v>
      </c>
      <c r="AD200">
        <v>13</v>
      </c>
      <c r="AE200">
        <v>3</v>
      </c>
      <c r="AF200">
        <v>198</v>
      </c>
      <c r="AG200">
        <v>2</v>
      </c>
      <c r="AH200" t="s">
        <v>24</v>
      </c>
      <c r="AI200" t="s">
        <v>23</v>
      </c>
      <c r="AJ200" t="s">
        <v>13</v>
      </c>
      <c r="AK200" t="s">
        <v>35</v>
      </c>
    </row>
    <row r="201" spans="1:37">
      <c r="A201" t="s">
        <v>72</v>
      </c>
      <c r="B201">
        <v>242</v>
      </c>
      <c r="C201">
        <v>2</v>
      </c>
      <c r="D201" t="s">
        <v>78</v>
      </c>
      <c r="E201" t="s">
        <v>79</v>
      </c>
      <c r="F201">
        <v>60.021000000000001</v>
      </c>
      <c r="G201" t="s">
        <v>73</v>
      </c>
      <c r="H201">
        <v>1</v>
      </c>
      <c r="I201">
        <v>628946849</v>
      </c>
      <c r="J201" t="s">
        <v>64</v>
      </c>
      <c r="K201" t="s">
        <v>65</v>
      </c>
      <c r="L201" t="s">
        <v>65</v>
      </c>
      <c r="M201" s="15">
        <v>41950</v>
      </c>
      <c r="N201" s="16">
        <v>41950.718587962961</v>
      </c>
      <c r="O201" s="17">
        <v>0.51025462962962964</v>
      </c>
      <c r="P201" t="s">
        <v>66</v>
      </c>
      <c r="Q201">
        <v>199</v>
      </c>
      <c r="R201">
        <v>3</v>
      </c>
      <c r="S201" t="s">
        <v>26</v>
      </c>
      <c r="T201" t="s">
        <v>30</v>
      </c>
      <c r="U201">
        <v>0</v>
      </c>
      <c r="V201">
        <v>0</v>
      </c>
      <c r="W201" t="s">
        <v>26</v>
      </c>
      <c r="X201">
        <v>0</v>
      </c>
      <c r="Y201">
        <v>17</v>
      </c>
      <c r="Z201">
        <v>387832</v>
      </c>
      <c r="AA201">
        <v>566</v>
      </c>
      <c r="AC201">
        <v>0</v>
      </c>
      <c r="AD201">
        <v>13</v>
      </c>
      <c r="AE201">
        <v>3</v>
      </c>
      <c r="AF201">
        <v>199</v>
      </c>
      <c r="AG201">
        <v>3</v>
      </c>
      <c r="AH201" t="s">
        <v>24</v>
      </c>
      <c r="AI201" t="s">
        <v>23</v>
      </c>
      <c r="AJ201" t="s">
        <v>13</v>
      </c>
      <c r="AK201" t="s">
        <v>35</v>
      </c>
    </row>
    <row r="202" spans="1:37">
      <c r="A202" t="s">
        <v>72</v>
      </c>
      <c r="B202">
        <v>242</v>
      </c>
      <c r="C202">
        <v>2</v>
      </c>
      <c r="D202" t="s">
        <v>78</v>
      </c>
      <c r="E202" t="s">
        <v>79</v>
      </c>
      <c r="F202">
        <v>60.021000000000001</v>
      </c>
      <c r="G202" t="s">
        <v>73</v>
      </c>
      <c r="H202">
        <v>1</v>
      </c>
      <c r="I202">
        <v>628946849</v>
      </c>
      <c r="J202" t="s">
        <v>64</v>
      </c>
      <c r="K202" t="s">
        <v>65</v>
      </c>
      <c r="L202" t="s">
        <v>65</v>
      </c>
      <c r="M202" s="15">
        <v>41950</v>
      </c>
      <c r="N202" s="16">
        <v>41950.718587962961</v>
      </c>
      <c r="O202" s="17">
        <v>0.51025462962962964</v>
      </c>
      <c r="P202" t="s">
        <v>66</v>
      </c>
      <c r="Q202">
        <v>200</v>
      </c>
      <c r="R202">
        <v>1</v>
      </c>
      <c r="S202" t="s">
        <v>26</v>
      </c>
      <c r="T202" t="s">
        <v>32</v>
      </c>
      <c r="V202">
        <v>1</v>
      </c>
      <c r="W202" t="s">
        <v>26</v>
      </c>
      <c r="X202">
        <v>-999999</v>
      </c>
      <c r="Y202">
        <v>17</v>
      </c>
      <c r="Z202">
        <v>389948</v>
      </c>
      <c r="AA202">
        <v>0</v>
      </c>
      <c r="AB202" t="s">
        <v>26</v>
      </c>
      <c r="AC202">
        <v>282</v>
      </c>
      <c r="AD202">
        <v>15</v>
      </c>
      <c r="AE202">
        <v>3</v>
      </c>
      <c r="AF202">
        <v>200</v>
      </c>
      <c r="AG202">
        <v>3</v>
      </c>
      <c r="AI202" t="s">
        <v>23</v>
      </c>
      <c r="AJ202" t="s">
        <v>13</v>
      </c>
      <c r="AK202" t="s">
        <v>35</v>
      </c>
    </row>
    <row r="203" spans="1:37">
      <c r="A203" t="s">
        <v>72</v>
      </c>
      <c r="B203">
        <v>242</v>
      </c>
      <c r="C203">
        <v>2</v>
      </c>
      <c r="D203" t="s">
        <v>78</v>
      </c>
      <c r="E203" t="s">
        <v>79</v>
      </c>
      <c r="F203">
        <v>60.021000000000001</v>
      </c>
      <c r="G203" t="s">
        <v>73</v>
      </c>
      <c r="H203">
        <v>1</v>
      </c>
      <c r="I203">
        <v>628946849</v>
      </c>
      <c r="J203" t="s">
        <v>64</v>
      </c>
      <c r="K203" t="s">
        <v>65</v>
      </c>
      <c r="L203" t="s">
        <v>65</v>
      </c>
      <c r="M203" s="15">
        <v>41950</v>
      </c>
      <c r="N203" s="16">
        <v>41950.718587962961</v>
      </c>
      <c r="O203" s="17">
        <v>0.51025462962962964</v>
      </c>
      <c r="P203" t="s">
        <v>66</v>
      </c>
      <c r="Q203">
        <v>201</v>
      </c>
      <c r="R203">
        <v>1</v>
      </c>
      <c r="S203" t="s">
        <v>21</v>
      </c>
      <c r="T203" t="s">
        <v>29</v>
      </c>
      <c r="V203">
        <v>0</v>
      </c>
      <c r="W203" t="s">
        <v>21</v>
      </c>
      <c r="X203">
        <v>-999999</v>
      </c>
      <c r="Y203">
        <v>16</v>
      </c>
      <c r="Z203">
        <v>391047</v>
      </c>
      <c r="AA203">
        <v>0</v>
      </c>
      <c r="AB203" t="s">
        <v>24</v>
      </c>
      <c r="AC203">
        <v>439</v>
      </c>
      <c r="AD203">
        <v>22</v>
      </c>
      <c r="AE203">
        <v>3</v>
      </c>
      <c r="AF203">
        <v>201</v>
      </c>
      <c r="AG203">
        <v>1</v>
      </c>
      <c r="AI203" t="s">
        <v>23</v>
      </c>
      <c r="AJ203" t="s">
        <v>13</v>
      </c>
      <c r="AK203" t="s">
        <v>74</v>
      </c>
    </row>
    <row r="204" spans="1:37">
      <c r="A204" t="s">
        <v>72</v>
      </c>
      <c r="B204">
        <v>242</v>
      </c>
      <c r="C204">
        <v>2</v>
      </c>
      <c r="D204" t="s">
        <v>78</v>
      </c>
      <c r="E204" t="s">
        <v>79</v>
      </c>
      <c r="F204">
        <v>60.021000000000001</v>
      </c>
      <c r="G204" t="s">
        <v>73</v>
      </c>
      <c r="H204">
        <v>1</v>
      </c>
      <c r="I204">
        <v>628946849</v>
      </c>
      <c r="J204" t="s">
        <v>64</v>
      </c>
      <c r="K204" t="s">
        <v>65</v>
      </c>
      <c r="L204" t="s">
        <v>65</v>
      </c>
      <c r="M204" s="15">
        <v>41950</v>
      </c>
      <c r="N204" s="16">
        <v>41950.718587962961</v>
      </c>
      <c r="O204" s="17">
        <v>0.51025462962962964</v>
      </c>
      <c r="P204" t="s">
        <v>66</v>
      </c>
      <c r="Q204">
        <v>202</v>
      </c>
      <c r="R204">
        <v>3</v>
      </c>
      <c r="S204" t="s">
        <v>31</v>
      </c>
      <c r="T204" t="s">
        <v>29</v>
      </c>
      <c r="U204">
        <v>1</v>
      </c>
      <c r="V204">
        <v>0</v>
      </c>
      <c r="W204" t="s">
        <v>31</v>
      </c>
      <c r="X204">
        <v>-999999</v>
      </c>
      <c r="Y204">
        <v>17</v>
      </c>
      <c r="Z204">
        <v>392314</v>
      </c>
      <c r="AA204">
        <v>0</v>
      </c>
      <c r="AB204" t="s">
        <v>21</v>
      </c>
      <c r="AC204">
        <v>436</v>
      </c>
      <c r="AD204">
        <v>10</v>
      </c>
      <c r="AE204">
        <v>3</v>
      </c>
      <c r="AF204">
        <v>202</v>
      </c>
      <c r="AG204">
        <v>1</v>
      </c>
      <c r="AH204" t="s">
        <v>21</v>
      </c>
      <c r="AI204" t="s">
        <v>23</v>
      </c>
      <c r="AJ204" t="s">
        <v>13</v>
      </c>
      <c r="AK204" t="s">
        <v>34</v>
      </c>
    </row>
    <row r="205" spans="1:37">
      <c r="A205" t="s">
        <v>72</v>
      </c>
      <c r="B205">
        <v>242</v>
      </c>
      <c r="C205">
        <v>2</v>
      </c>
      <c r="D205" t="s">
        <v>78</v>
      </c>
      <c r="E205" t="s">
        <v>79</v>
      </c>
      <c r="F205">
        <v>60.021000000000001</v>
      </c>
      <c r="G205" t="s">
        <v>73</v>
      </c>
      <c r="H205">
        <v>1</v>
      </c>
      <c r="I205">
        <v>628946849</v>
      </c>
      <c r="J205" t="s">
        <v>64</v>
      </c>
      <c r="K205" t="s">
        <v>65</v>
      </c>
      <c r="L205" t="s">
        <v>65</v>
      </c>
      <c r="M205" s="15">
        <v>41950</v>
      </c>
      <c r="N205" s="16">
        <v>41950.718587962961</v>
      </c>
      <c r="O205" s="17">
        <v>0.51025462962962964</v>
      </c>
      <c r="P205" t="s">
        <v>66</v>
      </c>
      <c r="Q205">
        <v>203</v>
      </c>
      <c r="R205">
        <v>1</v>
      </c>
      <c r="S205" t="s">
        <v>31</v>
      </c>
      <c r="T205" t="s">
        <v>25</v>
      </c>
      <c r="V205">
        <v>1</v>
      </c>
      <c r="W205" t="s">
        <v>31</v>
      </c>
      <c r="X205">
        <v>-999999</v>
      </c>
      <c r="Y205">
        <v>16</v>
      </c>
      <c r="Z205">
        <v>393563</v>
      </c>
      <c r="AA205">
        <v>0</v>
      </c>
      <c r="AB205" t="s">
        <v>31</v>
      </c>
      <c r="AC205">
        <v>379</v>
      </c>
      <c r="AD205">
        <v>8</v>
      </c>
      <c r="AE205">
        <v>3</v>
      </c>
      <c r="AF205">
        <v>203</v>
      </c>
      <c r="AG205">
        <v>3</v>
      </c>
      <c r="AI205" t="s">
        <v>27</v>
      </c>
      <c r="AJ205" t="s">
        <v>13</v>
      </c>
      <c r="AK205" t="s">
        <v>34</v>
      </c>
    </row>
    <row r="206" spans="1:37">
      <c r="A206" t="s">
        <v>72</v>
      </c>
      <c r="B206">
        <v>242</v>
      </c>
      <c r="C206">
        <v>2</v>
      </c>
      <c r="D206" t="s">
        <v>78</v>
      </c>
      <c r="E206" t="s">
        <v>79</v>
      </c>
      <c r="F206">
        <v>60.021000000000001</v>
      </c>
      <c r="G206" t="s">
        <v>73</v>
      </c>
      <c r="H206">
        <v>1</v>
      </c>
      <c r="I206">
        <v>628946849</v>
      </c>
      <c r="J206" t="s">
        <v>64</v>
      </c>
      <c r="K206" t="s">
        <v>65</v>
      </c>
      <c r="L206" t="s">
        <v>65</v>
      </c>
      <c r="M206" s="15">
        <v>41950</v>
      </c>
      <c r="N206" s="16">
        <v>41950.718587962961</v>
      </c>
      <c r="O206" s="17">
        <v>0.51025462962962964</v>
      </c>
      <c r="P206" t="s">
        <v>66</v>
      </c>
      <c r="Q206">
        <v>204</v>
      </c>
      <c r="R206">
        <v>1</v>
      </c>
      <c r="S206" t="s">
        <v>24</v>
      </c>
      <c r="T206" t="s">
        <v>30</v>
      </c>
      <c r="V206">
        <v>0</v>
      </c>
      <c r="W206" t="s">
        <v>24</v>
      </c>
      <c r="X206">
        <v>0</v>
      </c>
      <c r="Y206">
        <v>17</v>
      </c>
      <c r="Z206">
        <v>394763</v>
      </c>
      <c r="AA206">
        <v>566</v>
      </c>
      <c r="AC206">
        <v>0</v>
      </c>
      <c r="AD206">
        <v>1</v>
      </c>
      <c r="AE206">
        <v>3</v>
      </c>
      <c r="AF206">
        <v>204</v>
      </c>
      <c r="AG206">
        <v>1</v>
      </c>
      <c r="AI206" t="s">
        <v>27</v>
      </c>
      <c r="AJ206" t="s">
        <v>13</v>
      </c>
      <c r="AK206" t="s">
        <v>28</v>
      </c>
    </row>
    <row r="207" spans="1:37">
      <c r="A207" t="s">
        <v>72</v>
      </c>
      <c r="B207">
        <v>242</v>
      </c>
      <c r="C207">
        <v>2</v>
      </c>
      <c r="D207" t="s">
        <v>78</v>
      </c>
      <c r="E207" t="s">
        <v>79</v>
      </c>
      <c r="F207">
        <v>60.021000000000001</v>
      </c>
      <c r="G207" t="s">
        <v>73</v>
      </c>
      <c r="H207">
        <v>1</v>
      </c>
      <c r="I207">
        <v>628946849</v>
      </c>
      <c r="J207" t="s">
        <v>64</v>
      </c>
      <c r="K207" t="s">
        <v>65</v>
      </c>
      <c r="L207" t="s">
        <v>65</v>
      </c>
      <c r="M207" s="15">
        <v>41950</v>
      </c>
      <c r="N207" s="16">
        <v>41950.718587962961</v>
      </c>
      <c r="O207" s="17">
        <v>0.51025462962962964</v>
      </c>
      <c r="P207" t="s">
        <v>66</v>
      </c>
      <c r="Q207">
        <v>205</v>
      </c>
      <c r="R207">
        <v>1</v>
      </c>
      <c r="S207" t="s">
        <v>26</v>
      </c>
      <c r="T207" t="s">
        <v>32</v>
      </c>
      <c r="V207">
        <v>0</v>
      </c>
      <c r="W207" t="s">
        <v>26</v>
      </c>
      <c r="X207">
        <v>-999999</v>
      </c>
      <c r="Y207">
        <v>17</v>
      </c>
      <c r="Z207">
        <v>396879</v>
      </c>
      <c r="AA207">
        <v>0</v>
      </c>
      <c r="AB207" t="s">
        <v>21</v>
      </c>
      <c r="AC207">
        <v>287</v>
      </c>
      <c r="AD207">
        <v>15</v>
      </c>
      <c r="AE207">
        <v>3</v>
      </c>
      <c r="AF207">
        <v>205</v>
      </c>
      <c r="AG207">
        <v>1</v>
      </c>
      <c r="AI207" t="s">
        <v>23</v>
      </c>
      <c r="AJ207" t="s">
        <v>13</v>
      </c>
      <c r="AK207" t="s">
        <v>35</v>
      </c>
    </row>
    <row r="208" spans="1:37">
      <c r="A208" t="s">
        <v>72</v>
      </c>
      <c r="B208">
        <v>242</v>
      </c>
      <c r="C208">
        <v>2</v>
      </c>
      <c r="D208" t="s">
        <v>78</v>
      </c>
      <c r="E208" t="s">
        <v>79</v>
      </c>
      <c r="F208">
        <v>60.021000000000001</v>
      </c>
      <c r="G208" t="s">
        <v>73</v>
      </c>
      <c r="H208">
        <v>1</v>
      </c>
      <c r="I208">
        <v>628946849</v>
      </c>
      <c r="J208" t="s">
        <v>64</v>
      </c>
      <c r="K208" t="s">
        <v>65</v>
      </c>
      <c r="L208" t="s">
        <v>65</v>
      </c>
      <c r="M208" s="15">
        <v>41950</v>
      </c>
      <c r="N208" s="16">
        <v>41950.718587962961</v>
      </c>
      <c r="O208" s="17">
        <v>0.51025462962962964</v>
      </c>
      <c r="P208" t="s">
        <v>66</v>
      </c>
      <c r="Q208">
        <v>206</v>
      </c>
      <c r="R208">
        <v>2</v>
      </c>
      <c r="S208" t="s">
        <v>26</v>
      </c>
      <c r="T208" t="s">
        <v>33</v>
      </c>
      <c r="V208">
        <v>0</v>
      </c>
      <c r="W208" t="s">
        <v>26</v>
      </c>
      <c r="X208">
        <v>0</v>
      </c>
      <c r="Y208">
        <v>16</v>
      </c>
      <c r="Z208">
        <v>397978</v>
      </c>
      <c r="AA208">
        <v>567</v>
      </c>
      <c r="AC208">
        <v>0</v>
      </c>
      <c r="AD208">
        <v>17</v>
      </c>
      <c r="AE208">
        <v>3</v>
      </c>
      <c r="AF208">
        <v>206</v>
      </c>
      <c r="AG208">
        <v>1</v>
      </c>
      <c r="AI208" t="s">
        <v>23</v>
      </c>
      <c r="AJ208" t="s">
        <v>13</v>
      </c>
      <c r="AK208" t="s">
        <v>35</v>
      </c>
    </row>
    <row r="209" spans="1:37">
      <c r="A209" t="s">
        <v>72</v>
      </c>
      <c r="B209">
        <v>242</v>
      </c>
      <c r="C209">
        <v>2</v>
      </c>
      <c r="D209" t="s">
        <v>78</v>
      </c>
      <c r="E209" t="s">
        <v>79</v>
      </c>
      <c r="F209">
        <v>60.021000000000001</v>
      </c>
      <c r="G209" t="s">
        <v>73</v>
      </c>
      <c r="H209">
        <v>1</v>
      </c>
      <c r="I209">
        <v>628946849</v>
      </c>
      <c r="J209" t="s">
        <v>64</v>
      </c>
      <c r="K209" t="s">
        <v>65</v>
      </c>
      <c r="L209" t="s">
        <v>65</v>
      </c>
      <c r="M209" s="15">
        <v>41950</v>
      </c>
      <c r="N209" s="16">
        <v>41950.718587962961</v>
      </c>
      <c r="O209" s="17">
        <v>0.51025462962962964</v>
      </c>
      <c r="P209" t="s">
        <v>66</v>
      </c>
      <c r="Q209">
        <v>207</v>
      </c>
      <c r="R209">
        <v>1</v>
      </c>
      <c r="S209" t="s">
        <v>24</v>
      </c>
      <c r="T209" t="s">
        <v>30</v>
      </c>
      <c r="V209">
        <v>0</v>
      </c>
      <c r="W209" t="s">
        <v>24</v>
      </c>
      <c r="X209">
        <v>-999999</v>
      </c>
      <c r="Y209">
        <v>16</v>
      </c>
      <c r="Z209">
        <v>400094</v>
      </c>
      <c r="AA209">
        <v>0</v>
      </c>
      <c r="AB209" t="s">
        <v>21</v>
      </c>
      <c r="AC209">
        <v>160</v>
      </c>
      <c r="AD209">
        <v>1</v>
      </c>
      <c r="AE209">
        <v>3</v>
      </c>
      <c r="AF209">
        <v>207</v>
      </c>
      <c r="AG209">
        <v>2</v>
      </c>
      <c r="AI209" t="s">
        <v>27</v>
      </c>
      <c r="AJ209" t="s">
        <v>13</v>
      </c>
      <c r="AK209" t="s">
        <v>28</v>
      </c>
    </row>
    <row r="210" spans="1:37">
      <c r="A210" t="s">
        <v>72</v>
      </c>
      <c r="B210">
        <v>242</v>
      </c>
      <c r="C210">
        <v>2</v>
      </c>
      <c r="D210" t="s">
        <v>78</v>
      </c>
      <c r="E210" t="s">
        <v>79</v>
      </c>
      <c r="F210">
        <v>60.021000000000001</v>
      </c>
      <c r="G210" t="s">
        <v>73</v>
      </c>
      <c r="H210">
        <v>1</v>
      </c>
      <c r="I210">
        <v>628946849</v>
      </c>
      <c r="J210" t="s">
        <v>64</v>
      </c>
      <c r="K210" t="s">
        <v>65</v>
      </c>
      <c r="L210" t="s">
        <v>65</v>
      </c>
      <c r="M210" s="15">
        <v>41950</v>
      </c>
      <c r="N210" s="16">
        <v>41950.718587962961</v>
      </c>
      <c r="O210" s="17">
        <v>0.51025462962962964</v>
      </c>
      <c r="P210" t="s">
        <v>66</v>
      </c>
      <c r="Q210">
        <v>208</v>
      </c>
      <c r="R210">
        <v>3</v>
      </c>
      <c r="S210" t="s">
        <v>24</v>
      </c>
      <c r="T210" t="s">
        <v>25</v>
      </c>
      <c r="V210">
        <v>1</v>
      </c>
      <c r="W210" t="s">
        <v>24</v>
      </c>
      <c r="X210">
        <v>-999999</v>
      </c>
      <c r="Y210">
        <v>17</v>
      </c>
      <c r="Z210">
        <v>401094</v>
      </c>
      <c r="AA210">
        <v>0</v>
      </c>
      <c r="AB210" t="s">
        <v>24</v>
      </c>
      <c r="AC210">
        <v>344</v>
      </c>
      <c r="AD210">
        <v>2</v>
      </c>
      <c r="AE210">
        <v>3</v>
      </c>
      <c r="AF210">
        <v>208</v>
      </c>
      <c r="AG210">
        <v>1</v>
      </c>
      <c r="AH210" t="s">
        <v>31</v>
      </c>
      <c r="AI210" t="s">
        <v>27</v>
      </c>
      <c r="AJ210" t="s">
        <v>13</v>
      </c>
      <c r="AK210" t="s">
        <v>28</v>
      </c>
    </row>
    <row r="211" spans="1:37">
      <c r="A211" t="s">
        <v>72</v>
      </c>
      <c r="B211">
        <v>242</v>
      </c>
      <c r="C211">
        <v>2</v>
      </c>
      <c r="D211" t="s">
        <v>78</v>
      </c>
      <c r="E211" t="s">
        <v>79</v>
      </c>
      <c r="F211">
        <v>60.021000000000001</v>
      </c>
      <c r="G211" t="s">
        <v>73</v>
      </c>
      <c r="H211">
        <v>1</v>
      </c>
      <c r="I211">
        <v>628946849</v>
      </c>
      <c r="J211" t="s">
        <v>64</v>
      </c>
      <c r="K211" t="s">
        <v>65</v>
      </c>
      <c r="L211" t="s">
        <v>65</v>
      </c>
      <c r="M211" s="15">
        <v>41950</v>
      </c>
      <c r="N211" s="16">
        <v>41950.718587962961</v>
      </c>
      <c r="O211" s="17">
        <v>0.51025462962962964</v>
      </c>
      <c r="P211" t="s">
        <v>66</v>
      </c>
      <c r="Q211">
        <v>209</v>
      </c>
      <c r="R211">
        <v>2</v>
      </c>
      <c r="S211" t="s">
        <v>24</v>
      </c>
      <c r="T211" t="s">
        <v>22</v>
      </c>
      <c r="V211">
        <v>1</v>
      </c>
      <c r="W211" t="s">
        <v>24</v>
      </c>
      <c r="X211">
        <v>-999999</v>
      </c>
      <c r="Y211">
        <v>16</v>
      </c>
      <c r="Z211">
        <v>402260</v>
      </c>
      <c r="AA211">
        <v>0</v>
      </c>
      <c r="AB211" t="s">
        <v>24</v>
      </c>
      <c r="AC211">
        <v>314</v>
      </c>
      <c r="AD211">
        <v>6</v>
      </c>
      <c r="AE211">
        <v>3</v>
      </c>
      <c r="AF211">
        <v>209</v>
      </c>
      <c r="AG211">
        <v>3</v>
      </c>
      <c r="AI211" t="s">
        <v>27</v>
      </c>
      <c r="AJ211" t="s">
        <v>13</v>
      </c>
      <c r="AK211" t="s">
        <v>28</v>
      </c>
    </row>
    <row r="212" spans="1:37">
      <c r="A212" t="s">
        <v>72</v>
      </c>
      <c r="B212">
        <v>242</v>
      </c>
      <c r="C212">
        <v>2</v>
      </c>
      <c r="D212" t="s">
        <v>78</v>
      </c>
      <c r="E212" t="s">
        <v>79</v>
      </c>
      <c r="F212">
        <v>60.021000000000001</v>
      </c>
      <c r="G212" t="s">
        <v>73</v>
      </c>
      <c r="H212">
        <v>1</v>
      </c>
      <c r="I212">
        <v>628946849</v>
      </c>
      <c r="J212" t="s">
        <v>64</v>
      </c>
      <c r="K212" t="s">
        <v>65</v>
      </c>
      <c r="L212" t="s">
        <v>65</v>
      </c>
      <c r="M212" s="15">
        <v>41950</v>
      </c>
      <c r="N212" s="16">
        <v>41950.718587962961</v>
      </c>
      <c r="O212" s="17">
        <v>0.51025462962962964</v>
      </c>
      <c r="P212" t="s">
        <v>66</v>
      </c>
      <c r="Q212">
        <v>210</v>
      </c>
      <c r="R212">
        <v>1</v>
      </c>
      <c r="S212" t="s">
        <v>21</v>
      </c>
      <c r="T212" t="s">
        <v>29</v>
      </c>
      <c r="V212">
        <v>1</v>
      </c>
      <c r="W212" t="s">
        <v>21</v>
      </c>
      <c r="X212">
        <v>-999999</v>
      </c>
      <c r="Y212">
        <v>16</v>
      </c>
      <c r="Z212">
        <v>403393</v>
      </c>
      <c r="AA212">
        <v>0</v>
      </c>
      <c r="AB212" t="s">
        <v>21</v>
      </c>
      <c r="AC212">
        <v>445</v>
      </c>
      <c r="AD212">
        <v>22</v>
      </c>
      <c r="AE212">
        <v>3</v>
      </c>
      <c r="AF212">
        <v>210</v>
      </c>
      <c r="AG212">
        <v>2</v>
      </c>
      <c r="AI212" t="s">
        <v>23</v>
      </c>
      <c r="AJ212" t="s">
        <v>13</v>
      </c>
      <c r="AK212" t="s">
        <v>74</v>
      </c>
    </row>
    <row r="213" spans="1:37">
      <c r="A213" t="s">
        <v>72</v>
      </c>
      <c r="B213">
        <v>242</v>
      </c>
      <c r="C213">
        <v>2</v>
      </c>
      <c r="D213" t="s">
        <v>78</v>
      </c>
      <c r="E213" t="s">
        <v>79</v>
      </c>
      <c r="F213">
        <v>60.021000000000001</v>
      </c>
      <c r="G213" t="s">
        <v>73</v>
      </c>
      <c r="H213">
        <v>1</v>
      </c>
      <c r="I213">
        <v>628946849</v>
      </c>
      <c r="J213" t="s">
        <v>64</v>
      </c>
      <c r="K213" t="s">
        <v>65</v>
      </c>
      <c r="L213" t="s">
        <v>65</v>
      </c>
      <c r="M213" s="15">
        <v>41950</v>
      </c>
      <c r="N213" s="16">
        <v>41950.718587962961</v>
      </c>
      <c r="O213" s="17">
        <v>0.51025462962962964</v>
      </c>
      <c r="P213" t="s">
        <v>66</v>
      </c>
      <c r="Q213">
        <v>211</v>
      </c>
      <c r="R213">
        <v>3</v>
      </c>
      <c r="S213" t="s">
        <v>31</v>
      </c>
      <c r="T213" t="s">
        <v>29</v>
      </c>
      <c r="U213">
        <v>0</v>
      </c>
      <c r="V213">
        <v>0</v>
      </c>
      <c r="W213" t="s">
        <v>31</v>
      </c>
      <c r="X213">
        <v>0</v>
      </c>
      <c r="Y213">
        <v>16</v>
      </c>
      <c r="Z213">
        <v>404659</v>
      </c>
      <c r="AA213">
        <v>567</v>
      </c>
      <c r="AC213">
        <v>0</v>
      </c>
      <c r="AD213">
        <v>10</v>
      </c>
      <c r="AE213">
        <v>3</v>
      </c>
      <c r="AF213">
        <v>211</v>
      </c>
      <c r="AG213">
        <v>1</v>
      </c>
      <c r="AH213" t="s">
        <v>21</v>
      </c>
      <c r="AI213" t="s">
        <v>23</v>
      </c>
      <c r="AJ213" t="s">
        <v>13</v>
      </c>
      <c r="AK213" t="s">
        <v>34</v>
      </c>
    </row>
    <row r="214" spans="1:37">
      <c r="A214" t="s">
        <v>72</v>
      </c>
      <c r="B214">
        <v>242</v>
      </c>
      <c r="C214">
        <v>2</v>
      </c>
      <c r="D214" t="s">
        <v>78</v>
      </c>
      <c r="E214" t="s">
        <v>79</v>
      </c>
      <c r="F214">
        <v>60.021000000000001</v>
      </c>
      <c r="G214" t="s">
        <v>73</v>
      </c>
      <c r="H214">
        <v>1</v>
      </c>
      <c r="I214">
        <v>628946849</v>
      </c>
      <c r="J214" t="s">
        <v>64</v>
      </c>
      <c r="K214" t="s">
        <v>65</v>
      </c>
      <c r="L214" t="s">
        <v>65</v>
      </c>
      <c r="M214" s="15">
        <v>41950</v>
      </c>
      <c r="N214" s="16">
        <v>41950.718587962961</v>
      </c>
      <c r="O214" s="17">
        <v>0.51025462962962964</v>
      </c>
      <c r="P214" t="s">
        <v>66</v>
      </c>
      <c r="Q214">
        <v>212</v>
      </c>
      <c r="R214">
        <v>3</v>
      </c>
      <c r="S214" t="s">
        <v>21</v>
      </c>
      <c r="T214" t="s">
        <v>32</v>
      </c>
      <c r="U214">
        <v>0</v>
      </c>
      <c r="V214">
        <v>0</v>
      </c>
      <c r="W214" t="s">
        <v>21</v>
      </c>
      <c r="X214">
        <v>-999999</v>
      </c>
      <c r="Y214">
        <v>16</v>
      </c>
      <c r="Z214">
        <v>406775</v>
      </c>
      <c r="AA214">
        <v>0</v>
      </c>
      <c r="AB214" t="s">
        <v>31</v>
      </c>
      <c r="AC214">
        <v>127</v>
      </c>
      <c r="AD214">
        <v>21</v>
      </c>
      <c r="AE214">
        <v>3</v>
      </c>
      <c r="AF214">
        <v>212</v>
      </c>
      <c r="AG214">
        <v>3</v>
      </c>
      <c r="AH214" t="s">
        <v>26</v>
      </c>
      <c r="AI214" t="s">
        <v>23</v>
      </c>
      <c r="AJ214" t="s">
        <v>13</v>
      </c>
      <c r="AK214" t="s">
        <v>74</v>
      </c>
    </row>
    <row r="215" spans="1:37">
      <c r="A215" t="s">
        <v>72</v>
      </c>
      <c r="B215">
        <v>242</v>
      </c>
      <c r="C215">
        <v>2</v>
      </c>
      <c r="D215" t="s">
        <v>78</v>
      </c>
      <c r="E215" t="s">
        <v>79</v>
      </c>
      <c r="F215">
        <v>60.021000000000001</v>
      </c>
      <c r="G215" t="s">
        <v>73</v>
      </c>
      <c r="H215">
        <v>1</v>
      </c>
      <c r="I215">
        <v>628946849</v>
      </c>
      <c r="J215" t="s">
        <v>64</v>
      </c>
      <c r="K215" t="s">
        <v>65</v>
      </c>
      <c r="L215" t="s">
        <v>65</v>
      </c>
      <c r="M215" s="15">
        <v>41950</v>
      </c>
      <c r="N215" s="16">
        <v>41950.718587962961</v>
      </c>
      <c r="O215" s="17">
        <v>0.51025462962962964</v>
      </c>
      <c r="P215" t="s">
        <v>66</v>
      </c>
      <c r="Q215">
        <v>213</v>
      </c>
      <c r="R215">
        <v>2</v>
      </c>
      <c r="S215" t="s">
        <v>31</v>
      </c>
      <c r="T215" t="s">
        <v>33</v>
      </c>
      <c r="V215">
        <v>0</v>
      </c>
      <c r="W215" t="s">
        <v>31</v>
      </c>
      <c r="X215">
        <v>-999999</v>
      </c>
      <c r="Y215">
        <v>16</v>
      </c>
      <c r="Z215">
        <v>407758</v>
      </c>
      <c r="AA215">
        <v>0</v>
      </c>
      <c r="AB215" t="s">
        <v>21</v>
      </c>
      <c r="AC215">
        <v>280</v>
      </c>
      <c r="AD215">
        <v>11</v>
      </c>
      <c r="AE215">
        <v>3</v>
      </c>
      <c r="AF215">
        <v>213</v>
      </c>
      <c r="AG215">
        <v>3</v>
      </c>
      <c r="AI215" t="s">
        <v>23</v>
      </c>
      <c r="AJ215" t="s">
        <v>13</v>
      </c>
      <c r="AK215" t="s">
        <v>34</v>
      </c>
    </row>
    <row r="216" spans="1:37">
      <c r="A216" t="s">
        <v>72</v>
      </c>
      <c r="B216">
        <v>242</v>
      </c>
      <c r="C216">
        <v>2</v>
      </c>
      <c r="D216" t="s">
        <v>78</v>
      </c>
      <c r="E216" t="s">
        <v>79</v>
      </c>
      <c r="F216">
        <v>60.021000000000001</v>
      </c>
      <c r="G216" t="s">
        <v>73</v>
      </c>
      <c r="H216">
        <v>1</v>
      </c>
      <c r="I216">
        <v>628946849</v>
      </c>
      <c r="J216" t="s">
        <v>64</v>
      </c>
      <c r="K216" t="s">
        <v>65</v>
      </c>
      <c r="L216" t="s">
        <v>65</v>
      </c>
      <c r="M216" s="15">
        <v>41950</v>
      </c>
      <c r="N216" s="16">
        <v>41950.718587962961</v>
      </c>
      <c r="O216" s="17">
        <v>0.51025462962962964</v>
      </c>
      <c r="P216" t="s">
        <v>66</v>
      </c>
      <c r="Q216">
        <v>214</v>
      </c>
      <c r="R216">
        <v>3</v>
      </c>
      <c r="S216" t="s">
        <v>21</v>
      </c>
      <c r="T216" t="s">
        <v>30</v>
      </c>
      <c r="U216">
        <v>1</v>
      </c>
      <c r="V216">
        <v>0</v>
      </c>
      <c r="W216" t="s">
        <v>21</v>
      </c>
      <c r="X216">
        <v>-999999</v>
      </c>
      <c r="Y216">
        <v>17</v>
      </c>
      <c r="Z216">
        <v>408858</v>
      </c>
      <c r="AA216">
        <v>0</v>
      </c>
      <c r="AB216" t="s">
        <v>24</v>
      </c>
      <c r="AC216">
        <v>484</v>
      </c>
      <c r="AD216">
        <v>19</v>
      </c>
      <c r="AE216">
        <v>3</v>
      </c>
      <c r="AF216">
        <v>214</v>
      </c>
      <c r="AG216">
        <v>2</v>
      </c>
      <c r="AH216" t="s">
        <v>24</v>
      </c>
      <c r="AI216" t="s">
        <v>23</v>
      </c>
      <c r="AJ216" t="s">
        <v>13</v>
      </c>
      <c r="AK216" t="s">
        <v>74</v>
      </c>
    </row>
    <row r="217" spans="1:37">
      <c r="A217" t="s">
        <v>72</v>
      </c>
      <c r="B217">
        <v>242</v>
      </c>
      <c r="C217">
        <v>2</v>
      </c>
      <c r="D217" t="s">
        <v>78</v>
      </c>
      <c r="E217" t="s">
        <v>79</v>
      </c>
      <c r="F217">
        <v>60.021000000000001</v>
      </c>
      <c r="G217" t="s">
        <v>73</v>
      </c>
      <c r="H217">
        <v>1</v>
      </c>
      <c r="I217">
        <v>628946849</v>
      </c>
      <c r="J217" t="s">
        <v>64</v>
      </c>
      <c r="K217" t="s">
        <v>65</v>
      </c>
      <c r="L217" t="s">
        <v>65</v>
      </c>
      <c r="M217" s="15">
        <v>41950</v>
      </c>
      <c r="N217" s="16">
        <v>41950.718587962961</v>
      </c>
      <c r="O217" s="17">
        <v>0.51025462962962964</v>
      </c>
      <c r="P217" t="s">
        <v>66</v>
      </c>
      <c r="Q217">
        <v>215</v>
      </c>
      <c r="R217">
        <v>2</v>
      </c>
      <c r="S217" t="s">
        <v>26</v>
      </c>
      <c r="T217" t="s">
        <v>22</v>
      </c>
      <c r="V217">
        <v>0</v>
      </c>
      <c r="W217" t="s">
        <v>26</v>
      </c>
      <c r="X217">
        <v>0</v>
      </c>
      <c r="Y217">
        <v>16</v>
      </c>
      <c r="Z217">
        <v>410157</v>
      </c>
      <c r="AA217">
        <v>567</v>
      </c>
      <c r="AC217">
        <v>0</v>
      </c>
      <c r="AD217">
        <v>18</v>
      </c>
      <c r="AE217">
        <v>3</v>
      </c>
      <c r="AF217">
        <v>215</v>
      </c>
      <c r="AG217">
        <v>3</v>
      </c>
      <c r="AI217" t="s">
        <v>23</v>
      </c>
      <c r="AJ217" t="s">
        <v>13</v>
      </c>
      <c r="AK217" t="s">
        <v>35</v>
      </c>
    </row>
    <row r="218" spans="1:37">
      <c r="A218" t="s">
        <v>72</v>
      </c>
      <c r="B218">
        <v>242</v>
      </c>
      <c r="C218">
        <v>2</v>
      </c>
      <c r="D218" t="s">
        <v>78</v>
      </c>
      <c r="E218" t="s">
        <v>79</v>
      </c>
      <c r="F218">
        <v>60.021000000000001</v>
      </c>
      <c r="G218" t="s">
        <v>73</v>
      </c>
      <c r="H218">
        <v>1</v>
      </c>
      <c r="I218">
        <v>628946849</v>
      </c>
      <c r="J218" t="s">
        <v>64</v>
      </c>
      <c r="K218" t="s">
        <v>65</v>
      </c>
      <c r="L218" t="s">
        <v>65</v>
      </c>
      <c r="M218" s="15">
        <v>41950</v>
      </c>
      <c r="N218" s="16">
        <v>41950.718587962961</v>
      </c>
      <c r="O218" s="17">
        <v>0.51025462962962964</v>
      </c>
      <c r="P218" t="s">
        <v>66</v>
      </c>
      <c r="Q218">
        <v>216</v>
      </c>
      <c r="R218">
        <v>1</v>
      </c>
      <c r="S218" t="s">
        <v>26</v>
      </c>
      <c r="T218" t="s">
        <v>32</v>
      </c>
      <c r="V218">
        <v>1</v>
      </c>
      <c r="W218" t="s">
        <v>26</v>
      </c>
      <c r="X218">
        <v>-999999</v>
      </c>
      <c r="Y218">
        <v>16</v>
      </c>
      <c r="Z218">
        <v>412273</v>
      </c>
      <c r="AA218">
        <v>0</v>
      </c>
      <c r="AB218" t="s">
        <v>26</v>
      </c>
      <c r="AC218">
        <v>61</v>
      </c>
      <c r="AD218">
        <v>15</v>
      </c>
      <c r="AE218">
        <v>3</v>
      </c>
      <c r="AF218">
        <v>216</v>
      </c>
      <c r="AG218">
        <v>2</v>
      </c>
      <c r="AI218" t="s">
        <v>23</v>
      </c>
      <c r="AJ218" t="s">
        <v>13</v>
      </c>
      <c r="AK218" t="s">
        <v>35</v>
      </c>
    </row>
    <row r="219" spans="1:37">
      <c r="A219" t="s">
        <v>72</v>
      </c>
      <c r="B219">
        <v>242</v>
      </c>
      <c r="C219">
        <v>2</v>
      </c>
      <c r="D219" t="s">
        <v>78</v>
      </c>
      <c r="E219" t="s">
        <v>79</v>
      </c>
      <c r="F219">
        <v>60.021000000000001</v>
      </c>
      <c r="G219" t="s">
        <v>73</v>
      </c>
      <c r="H219">
        <v>1</v>
      </c>
      <c r="I219">
        <v>628946849</v>
      </c>
      <c r="J219" t="s">
        <v>64</v>
      </c>
      <c r="K219" t="s">
        <v>65</v>
      </c>
      <c r="L219" t="s">
        <v>65</v>
      </c>
      <c r="M219" s="15">
        <v>41950</v>
      </c>
      <c r="N219" s="16">
        <v>41950.718587962961</v>
      </c>
      <c r="O219" s="17">
        <v>0.51025462962962964</v>
      </c>
      <c r="P219" t="s">
        <v>66</v>
      </c>
      <c r="Q219">
        <v>217</v>
      </c>
      <c r="R219">
        <v>3</v>
      </c>
      <c r="S219" t="s">
        <v>24</v>
      </c>
      <c r="T219" t="s">
        <v>29</v>
      </c>
      <c r="U219">
        <v>0</v>
      </c>
      <c r="V219">
        <v>0</v>
      </c>
      <c r="W219" t="s">
        <v>24</v>
      </c>
      <c r="X219">
        <v>-999999</v>
      </c>
      <c r="Y219">
        <v>17</v>
      </c>
      <c r="Z219">
        <v>413923</v>
      </c>
      <c r="AA219">
        <v>0</v>
      </c>
      <c r="AB219" t="s">
        <v>26</v>
      </c>
      <c r="AC219">
        <v>267</v>
      </c>
      <c r="AD219">
        <v>4</v>
      </c>
      <c r="AE219">
        <v>4</v>
      </c>
      <c r="AF219">
        <v>217</v>
      </c>
      <c r="AG219">
        <v>1</v>
      </c>
      <c r="AH219" t="s">
        <v>21</v>
      </c>
      <c r="AI219" t="s">
        <v>27</v>
      </c>
      <c r="AJ219" t="s">
        <v>13</v>
      </c>
      <c r="AK219" t="s">
        <v>28</v>
      </c>
    </row>
    <row r="220" spans="1:37">
      <c r="A220" t="s">
        <v>72</v>
      </c>
      <c r="B220">
        <v>242</v>
      </c>
      <c r="C220">
        <v>2</v>
      </c>
      <c r="D220" t="s">
        <v>78</v>
      </c>
      <c r="E220" t="s">
        <v>79</v>
      </c>
      <c r="F220">
        <v>60.021000000000001</v>
      </c>
      <c r="G220" t="s">
        <v>73</v>
      </c>
      <c r="H220">
        <v>1</v>
      </c>
      <c r="I220">
        <v>628946849</v>
      </c>
      <c r="J220" t="s">
        <v>64</v>
      </c>
      <c r="K220" t="s">
        <v>65</v>
      </c>
      <c r="L220" t="s">
        <v>65</v>
      </c>
      <c r="M220" s="15">
        <v>41950</v>
      </c>
      <c r="N220" s="16">
        <v>41950.718587962961</v>
      </c>
      <c r="O220" s="17">
        <v>0.51025462962962964</v>
      </c>
      <c r="P220" t="s">
        <v>66</v>
      </c>
      <c r="Q220">
        <v>218</v>
      </c>
      <c r="R220">
        <v>2</v>
      </c>
      <c r="S220" t="s">
        <v>21</v>
      </c>
      <c r="T220" t="s">
        <v>33</v>
      </c>
      <c r="V220">
        <v>0</v>
      </c>
      <c r="W220" t="s">
        <v>21</v>
      </c>
      <c r="X220">
        <v>0</v>
      </c>
      <c r="Y220">
        <v>17</v>
      </c>
      <c r="Z220">
        <v>415006</v>
      </c>
      <c r="AA220">
        <v>566</v>
      </c>
      <c r="AC220">
        <v>0</v>
      </c>
      <c r="AD220">
        <v>23</v>
      </c>
      <c r="AE220">
        <v>4</v>
      </c>
      <c r="AF220">
        <v>218</v>
      </c>
      <c r="AG220">
        <v>3</v>
      </c>
      <c r="AI220" t="s">
        <v>23</v>
      </c>
      <c r="AJ220" t="s">
        <v>13</v>
      </c>
      <c r="AK220" t="s">
        <v>74</v>
      </c>
    </row>
    <row r="221" spans="1:37">
      <c r="A221" t="s">
        <v>72</v>
      </c>
      <c r="B221">
        <v>242</v>
      </c>
      <c r="C221">
        <v>2</v>
      </c>
      <c r="D221" t="s">
        <v>78</v>
      </c>
      <c r="E221" t="s">
        <v>79</v>
      </c>
      <c r="F221">
        <v>60.021000000000001</v>
      </c>
      <c r="G221" t="s">
        <v>73</v>
      </c>
      <c r="H221">
        <v>1</v>
      </c>
      <c r="I221">
        <v>628946849</v>
      </c>
      <c r="J221" t="s">
        <v>64</v>
      </c>
      <c r="K221" t="s">
        <v>65</v>
      </c>
      <c r="L221" t="s">
        <v>65</v>
      </c>
      <c r="M221" s="15">
        <v>41950</v>
      </c>
      <c r="N221" s="16">
        <v>41950.718587962961</v>
      </c>
      <c r="O221" s="17">
        <v>0.51025462962962964</v>
      </c>
      <c r="P221" t="s">
        <v>66</v>
      </c>
      <c r="Q221">
        <v>219</v>
      </c>
      <c r="R221">
        <v>1</v>
      </c>
      <c r="S221" t="s">
        <v>21</v>
      </c>
      <c r="T221" t="s">
        <v>29</v>
      </c>
      <c r="V221">
        <v>1</v>
      </c>
      <c r="W221" t="s">
        <v>21</v>
      </c>
      <c r="X221">
        <v>-999999</v>
      </c>
      <c r="Y221">
        <v>17</v>
      </c>
      <c r="Z221">
        <v>417122</v>
      </c>
      <c r="AA221">
        <v>0</v>
      </c>
      <c r="AB221" t="s">
        <v>21</v>
      </c>
      <c r="AC221">
        <v>348</v>
      </c>
      <c r="AD221">
        <v>22</v>
      </c>
      <c r="AE221">
        <v>4</v>
      </c>
      <c r="AF221">
        <v>219</v>
      </c>
      <c r="AG221">
        <v>2</v>
      </c>
      <c r="AI221" t="s">
        <v>23</v>
      </c>
      <c r="AJ221" t="s">
        <v>13</v>
      </c>
      <c r="AK221" t="s">
        <v>74</v>
      </c>
    </row>
    <row r="222" spans="1:37">
      <c r="A222" t="s">
        <v>72</v>
      </c>
      <c r="B222">
        <v>242</v>
      </c>
      <c r="C222">
        <v>2</v>
      </c>
      <c r="D222" t="s">
        <v>78</v>
      </c>
      <c r="E222" t="s">
        <v>79</v>
      </c>
      <c r="F222">
        <v>60.021000000000001</v>
      </c>
      <c r="G222" t="s">
        <v>73</v>
      </c>
      <c r="H222">
        <v>1</v>
      </c>
      <c r="I222">
        <v>628946849</v>
      </c>
      <c r="J222" t="s">
        <v>64</v>
      </c>
      <c r="K222" t="s">
        <v>65</v>
      </c>
      <c r="L222" t="s">
        <v>65</v>
      </c>
      <c r="M222" s="15">
        <v>41950</v>
      </c>
      <c r="N222" s="16">
        <v>41950.718587962961</v>
      </c>
      <c r="O222" s="17">
        <v>0.51025462962962964</v>
      </c>
      <c r="P222" t="s">
        <v>66</v>
      </c>
      <c r="Q222">
        <v>220</v>
      </c>
      <c r="R222">
        <v>2</v>
      </c>
      <c r="S222" t="s">
        <v>31</v>
      </c>
      <c r="T222" t="s">
        <v>33</v>
      </c>
      <c r="V222">
        <v>0</v>
      </c>
      <c r="W222" t="s">
        <v>31</v>
      </c>
      <c r="X222">
        <v>0</v>
      </c>
      <c r="Y222">
        <v>17</v>
      </c>
      <c r="Z222">
        <v>418288</v>
      </c>
      <c r="AA222">
        <v>567</v>
      </c>
      <c r="AC222">
        <v>0</v>
      </c>
      <c r="AD222">
        <v>11</v>
      </c>
      <c r="AE222">
        <v>4</v>
      </c>
      <c r="AF222">
        <v>220</v>
      </c>
      <c r="AG222">
        <v>1</v>
      </c>
      <c r="AI222" t="s">
        <v>23</v>
      </c>
      <c r="AJ222" t="s">
        <v>13</v>
      </c>
      <c r="AK222" t="s">
        <v>34</v>
      </c>
    </row>
    <row r="223" spans="1:37">
      <c r="A223" t="s">
        <v>72</v>
      </c>
      <c r="B223">
        <v>242</v>
      </c>
      <c r="C223">
        <v>2</v>
      </c>
      <c r="D223" t="s">
        <v>78</v>
      </c>
      <c r="E223" t="s">
        <v>79</v>
      </c>
      <c r="F223">
        <v>60.021000000000001</v>
      </c>
      <c r="G223" t="s">
        <v>73</v>
      </c>
      <c r="H223">
        <v>1</v>
      </c>
      <c r="I223">
        <v>628946849</v>
      </c>
      <c r="J223" t="s">
        <v>64</v>
      </c>
      <c r="K223" t="s">
        <v>65</v>
      </c>
      <c r="L223" t="s">
        <v>65</v>
      </c>
      <c r="M223" s="15">
        <v>41950</v>
      </c>
      <c r="N223" s="16">
        <v>41950.718587962961</v>
      </c>
      <c r="O223" s="17">
        <v>0.51025462962962964</v>
      </c>
      <c r="P223" t="s">
        <v>66</v>
      </c>
      <c r="Q223">
        <v>221</v>
      </c>
      <c r="R223">
        <v>2</v>
      </c>
      <c r="S223" t="s">
        <v>31</v>
      </c>
      <c r="T223" t="s">
        <v>22</v>
      </c>
      <c r="V223">
        <v>0</v>
      </c>
      <c r="W223" t="s">
        <v>31</v>
      </c>
      <c r="X223">
        <v>-999999</v>
      </c>
      <c r="Y223">
        <v>17</v>
      </c>
      <c r="Z223">
        <v>420404</v>
      </c>
      <c r="AA223">
        <v>0</v>
      </c>
      <c r="AB223" t="s">
        <v>21</v>
      </c>
      <c r="AC223">
        <v>290</v>
      </c>
      <c r="AD223">
        <v>12</v>
      </c>
      <c r="AE223">
        <v>4</v>
      </c>
      <c r="AF223">
        <v>221</v>
      </c>
      <c r="AG223">
        <v>2</v>
      </c>
      <c r="AI223" t="s">
        <v>23</v>
      </c>
      <c r="AJ223" t="s">
        <v>13</v>
      </c>
      <c r="AK223" t="s">
        <v>34</v>
      </c>
    </row>
    <row r="224" spans="1:37">
      <c r="A224" t="s">
        <v>72</v>
      </c>
      <c r="B224">
        <v>242</v>
      </c>
      <c r="C224">
        <v>2</v>
      </c>
      <c r="D224" t="s">
        <v>78</v>
      </c>
      <c r="E224" t="s">
        <v>79</v>
      </c>
      <c r="F224">
        <v>60.021000000000001</v>
      </c>
      <c r="G224" t="s">
        <v>73</v>
      </c>
      <c r="H224">
        <v>1</v>
      </c>
      <c r="I224">
        <v>628946849</v>
      </c>
      <c r="J224" t="s">
        <v>64</v>
      </c>
      <c r="K224" t="s">
        <v>65</v>
      </c>
      <c r="L224" t="s">
        <v>65</v>
      </c>
      <c r="M224" s="15">
        <v>41950</v>
      </c>
      <c r="N224" s="16">
        <v>41950.718587962961</v>
      </c>
      <c r="O224" s="17">
        <v>0.51025462962962964</v>
      </c>
      <c r="P224" t="s">
        <v>66</v>
      </c>
      <c r="Q224">
        <v>222</v>
      </c>
      <c r="R224">
        <v>2</v>
      </c>
      <c r="S224" t="s">
        <v>26</v>
      </c>
      <c r="T224" t="s">
        <v>33</v>
      </c>
      <c r="V224">
        <v>0</v>
      </c>
      <c r="W224" t="s">
        <v>26</v>
      </c>
      <c r="X224">
        <v>-999999</v>
      </c>
      <c r="Y224">
        <v>16</v>
      </c>
      <c r="Z224">
        <v>421520</v>
      </c>
      <c r="AA224">
        <v>0</v>
      </c>
      <c r="AB224" t="s">
        <v>31</v>
      </c>
      <c r="AC224">
        <v>510</v>
      </c>
      <c r="AD224">
        <v>17</v>
      </c>
      <c r="AE224">
        <v>4</v>
      </c>
      <c r="AF224">
        <v>222</v>
      </c>
      <c r="AG224">
        <v>2</v>
      </c>
      <c r="AI224" t="s">
        <v>23</v>
      </c>
      <c r="AJ224" t="s">
        <v>13</v>
      </c>
      <c r="AK224" t="s">
        <v>35</v>
      </c>
    </row>
    <row r="225" spans="1:37">
      <c r="A225" t="s">
        <v>72</v>
      </c>
      <c r="B225">
        <v>242</v>
      </c>
      <c r="C225">
        <v>2</v>
      </c>
      <c r="D225" t="s">
        <v>78</v>
      </c>
      <c r="E225" t="s">
        <v>79</v>
      </c>
      <c r="F225">
        <v>60.021000000000001</v>
      </c>
      <c r="G225" t="s">
        <v>73</v>
      </c>
      <c r="H225">
        <v>1</v>
      </c>
      <c r="I225">
        <v>628946849</v>
      </c>
      <c r="J225" t="s">
        <v>64</v>
      </c>
      <c r="K225" t="s">
        <v>65</v>
      </c>
      <c r="L225" t="s">
        <v>65</v>
      </c>
      <c r="M225" s="15">
        <v>41950</v>
      </c>
      <c r="N225" s="16">
        <v>41950.718587962961</v>
      </c>
      <c r="O225" s="17">
        <v>0.51025462962962964</v>
      </c>
      <c r="P225" t="s">
        <v>66</v>
      </c>
      <c r="Q225">
        <v>223</v>
      </c>
      <c r="R225">
        <v>2</v>
      </c>
      <c r="S225" t="s">
        <v>26</v>
      </c>
      <c r="T225" t="s">
        <v>33</v>
      </c>
      <c r="V225">
        <v>1</v>
      </c>
      <c r="W225" t="s">
        <v>26</v>
      </c>
      <c r="X225">
        <v>-999999</v>
      </c>
      <c r="Y225">
        <v>16</v>
      </c>
      <c r="Z225">
        <v>422853</v>
      </c>
      <c r="AA225">
        <v>0</v>
      </c>
      <c r="AB225" t="s">
        <v>26</v>
      </c>
      <c r="AC225">
        <v>385</v>
      </c>
      <c r="AD225">
        <v>17</v>
      </c>
      <c r="AE225">
        <v>4</v>
      </c>
      <c r="AF225">
        <v>223</v>
      </c>
      <c r="AG225">
        <v>2</v>
      </c>
      <c r="AI225" t="s">
        <v>23</v>
      </c>
      <c r="AJ225" t="s">
        <v>13</v>
      </c>
      <c r="AK225" t="s">
        <v>35</v>
      </c>
    </row>
    <row r="226" spans="1:37">
      <c r="A226" t="s">
        <v>72</v>
      </c>
      <c r="B226">
        <v>242</v>
      </c>
      <c r="C226">
        <v>2</v>
      </c>
      <c r="D226" t="s">
        <v>78</v>
      </c>
      <c r="E226" t="s">
        <v>79</v>
      </c>
      <c r="F226">
        <v>60.021000000000001</v>
      </c>
      <c r="G226" t="s">
        <v>73</v>
      </c>
      <c r="H226">
        <v>1</v>
      </c>
      <c r="I226">
        <v>628946849</v>
      </c>
      <c r="J226" t="s">
        <v>64</v>
      </c>
      <c r="K226" t="s">
        <v>65</v>
      </c>
      <c r="L226" t="s">
        <v>65</v>
      </c>
      <c r="M226" s="15">
        <v>41950</v>
      </c>
      <c r="N226" s="16">
        <v>41950.718587962961</v>
      </c>
      <c r="O226" s="17">
        <v>0.51025462962962964</v>
      </c>
      <c r="P226" t="s">
        <v>66</v>
      </c>
      <c r="Q226">
        <v>224</v>
      </c>
      <c r="R226">
        <v>2</v>
      </c>
      <c r="S226" t="s">
        <v>24</v>
      </c>
      <c r="T226" t="s">
        <v>22</v>
      </c>
      <c r="V226">
        <v>1</v>
      </c>
      <c r="W226" t="s">
        <v>24</v>
      </c>
      <c r="X226">
        <v>-999999</v>
      </c>
      <c r="Y226">
        <v>17</v>
      </c>
      <c r="Z226">
        <v>424053</v>
      </c>
      <c r="AA226">
        <v>0</v>
      </c>
      <c r="AB226" t="s">
        <v>24</v>
      </c>
      <c r="AC226">
        <v>497</v>
      </c>
      <c r="AD226">
        <v>6</v>
      </c>
      <c r="AE226">
        <v>4</v>
      </c>
      <c r="AF226">
        <v>224</v>
      </c>
      <c r="AG226">
        <v>2</v>
      </c>
      <c r="AI226" t="s">
        <v>27</v>
      </c>
      <c r="AJ226" t="s">
        <v>13</v>
      </c>
      <c r="AK226" t="s">
        <v>28</v>
      </c>
    </row>
    <row r="227" spans="1:37">
      <c r="A227" t="s">
        <v>72</v>
      </c>
      <c r="B227">
        <v>242</v>
      </c>
      <c r="C227">
        <v>2</v>
      </c>
      <c r="D227" t="s">
        <v>78</v>
      </c>
      <c r="E227" t="s">
        <v>79</v>
      </c>
      <c r="F227">
        <v>60.021000000000001</v>
      </c>
      <c r="G227" t="s">
        <v>73</v>
      </c>
      <c r="H227">
        <v>1</v>
      </c>
      <c r="I227">
        <v>628946849</v>
      </c>
      <c r="J227" t="s">
        <v>64</v>
      </c>
      <c r="K227" t="s">
        <v>65</v>
      </c>
      <c r="L227" t="s">
        <v>65</v>
      </c>
      <c r="M227" s="15">
        <v>41950</v>
      </c>
      <c r="N227" s="16">
        <v>41950.718587962961</v>
      </c>
      <c r="O227" s="17">
        <v>0.51025462962962964</v>
      </c>
      <c r="P227" t="s">
        <v>66</v>
      </c>
      <c r="Q227">
        <v>225</v>
      </c>
      <c r="R227">
        <v>3</v>
      </c>
      <c r="S227" t="s">
        <v>26</v>
      </c>
      <c r="T227" t="s">
        <v>25</v>
      </c>
      <c r="V227">
        <v>1</v>
      </c>
      <c r="W227" t="s">
        <v>26</v>
      </c>
      <c r="X227">
        <v>-999999</v>
      </c>
      <c r="Y227">
        <v>17</v>
      </c>
      <c r="Z227">
        <v>425369</v>
      </c>
      <c r="AA227">
        <v>0</v>
      </c>
      <c r="AB227" t="s">
        <v>26</v>
      </c>
      <c r="AC227">
        <v>453</v>
      </c>
      <c r="AD227">
        <v>14</v>
      </c>
      <c r="AE227">
        <v>4</v>
      </c>
      <c r="AF227">
        <v>225</v>
      </c>
      <c r="AG227">
        <v>2</v>
      </c>
      <c r="AH227" t="s">
        <v>31</v>
      </c>
      <c r="AI227" t="s">
        <v>23</v>
      </c>
      <c r="AJ227" t="s">
        <v>13</v>
      </c>
      <c r="AK227" t="s">
        <v>35</v>
      </c>
    </row>
    <row r="228" spans="1:37">
      <c r="A228" t="s">
        <v>72</v>
      </c>
      <c r="B228">
        <v>242</v>
      </c>
      <c r="C228">
        <v>2</v>
      </c>
      <c r="D228" t="s">
        <v>78</v>
      </c>
      <c r="E228" t="s">
        <v>79</v>
      </c>
      <c r="F228">
        <v>60.021000000000001</v>
      </c>
      <c r="G228" t="s">
        <v>73</v>
      </c>
      <c r="H228">
        <v>1</v>
      </c>
      <c r="I228">
        <v>628946849</v>
      </c>
      <c r="J228" t="s">
        <v>64</v>
      </c>
      <c r="K228" t="s">
        <v>65</v>
      </c>
      <c r="L228" t="s">
        <v>65</v>
      </c>
      <c r="M228" s="15">
        <v>41950</v>
      </c>
      <c r="N228" s="16">
        <v>41950.718587962961</v>
      </c>
      <c r="O228" s="17">
        <v>0.51025462962962964</v>
      </c>
      <c r="P228" t="s">
        <v>66</v>
      </c>
      <c r="Q228">
        <v>226</v>
      </c>
      <c r="R228">
        <v>1</v>
      </c>
      <c r="S228" t="s">
        <v>31</v>
      </c>
      <c r="T228" t="s">
        <v>25</v>
      </c>
      <c r="V228">
        <v>0</v>
      </c>
      <c r="W228" t="s">
        <v>31</v>
      </c>
      <c r="X228">
        <v>-999999</v>
      </c>
      <c r="Y228">
        <v>17</v>
      </c>
      <c r="Z228">
        <v>426652</v>
      </c>
      <c r="AA228">
        <v>0</v>
      </c>
      <c r="AB228" t="s">
        <v>24</v>
      </c>
      <c r="AC228">
        <v>442</v>
      </c>
      <c r="AD228">
        <v>8</v>
      </c>
      <c r="AE228">
        <v>4</v>
      </c>
      <c r="AF228">
        <v>226</v>
      </c>
      <c r="AG228">
        <v>3</v>
      </c>
      <c r="AI228" t="s">
        <v>27</v>
      </c>
      <c r="AJ228" t="s">
        <v>13</v>
      </c>
      <c r="AK228" t="s">
        <v>34</v>
      </c>
    </row>
    <row r="229" spans="1:37">
      <c r="A229" t="s">
        <v>72</v>
      </c>
      <c r="B229">
        <v>242</v>
      </c>
      <c r="C229">
        <v>2</v>
      </c>
      <c r="D229" t="s">
        <v>78</v>
      </c>
      <c r="E229" t="s">
        <v>79</v>
      </c>
      <c r="F229">
        <v>60.021000000000001</v>
      </c>
      <c r="G229" t="s">
        <v>73</v>
      </c>
      <c r="H229">
        <v>1</v>
      </c>
      <c r="I229">
        <v>628946849</v>
      </c>
      <c r="J229" t="s">
        <v>64</v>
      </c>
      <c r="K229" t="s">
        <v>65</v>
      </c>
      <c r="L229" t="s">
        <v>65</v>
      </c>
      <c r="M229" s="15">
        <v>41950</v>
      </c>
      <c r="N229" s="16">
        <v>41950.718587962961</v>
      </c>
      <c r="O229" s="17">
        <v>0.51025462962962964</v>
      </c>
      <c r="P229" t="s">
        <v>66</v>
      </c>
      <c r="Q229">
        <v>227</v>
      </c>
      <c r="R229">
        <v>1</v>
      </c>
      <c r="S229" t="s">
        <v>31</v>
      </c>
      <c r="T229" t="s">
        <v>25</v>
      </c>
      <c r="V229">
        <v>0</v>
      </c>
      <c r="W229" t="s">
        <v>31</v>
      </c>
      <c r="X229">
        <v>0</v>
      </c>
      <c r="Y229">
        <v>16</v>
      </c>
      <c r="Z229">
        <v>427918</v>
      </c>
      <c r="AA229">
        <v>567</v>
      </c>
      <c r="AC229">
        <v>0</v>
      </c>
      <c r="AD229">
        <v>8</v>
      </c>
      <c r="AE229">
        <v>4</v>
      </c>
      <c r="AF229">
        <v>227</v>
      </c>
      <c r="AG229">
        <v>1</v>
      </c>
      <c r="AI229" t="s">
        <v>27</v>
      </c>
      <c r="AJ229" t="s">
        <v>13</v>
      </c>
      <c r="AK229" t="s">
        <v>34</v>
      </c>
    </row>
    <row r="230" spans="1:37">
      <c r="A230" t="s">
        <v>72</v>
      </c>
      <c r="B230">
        <v>242</v>
      </c>
      <c r="C230">
        <v>2</v>
      </c>
      <c r="D230" t="s">
        <v>78</v>
      </c>
      <c r="E230" t="s">
        <v>79</v>
      </c>
      <c r="F230">
        <v>60.021000000000001</v>
      </c>
      <c r="G230" t="s">
        <v>73</v>
      </c>
      <c r="H230">
        <v>1</v>
      </c>
      <c r="I230">
        <v>628946849</v>
      </c>
      <c r="J230" t="s">
        <v>64</v>
      </c>
      <c r="K230" t="s">
        <v>65</v>
      </c>
      <c r="L230" t="s">
        <v>65</v>
      </c>
      <c r="M230" s="15">
        <v>41950</v>
      </c>
      <c r="N230" s="16">
        <v>41950.718587962961</v>
      </c>
      <c r="O230" s="17">
        <v>0.51025462962962964</v>
      </c>
      <c r="P230" t="s">
        <v>66</v>
      </c>
      <c r="Q230">
        <v>228</v>
      </c>
      <c r="R230">
        <v>1</v>
      </c>
      <c r="S230" t="s">
        <v>24</v>
      </c>
      <c r="T230" t="s">
        <v>30</v>
      </c>
      <c r="V230">
        <v>0</v>
      </c>
      <c r="W230" t="s">
        <v>24</v>
      </c>
      <c r="X230">
        <v>0</v>
      </c>
      <c r="Y230">
        <v>16</v>
      </c>
      <c r="Z230">
        <v>430034</v>
      </c>
      <c r="AA230">
        <v>567</v>
      </c>
      <c r="AC230">
        <v>0</v>
      </c>
      <c r="AD230">
        <v>1</v>
      </c>
      <c r="AE230">
        <v>4</v>
      </c>
      <c r="AF230">
        <v>228</v>
      </c>
      <c r="AG230">
        <v>1</v>
      </c>
      <c r="AI230" t="s">
        <v>27</v>
      </c>
      <c r="AJ230" t="s">
        <v>13</v>
      </c>
      <c r="AK230" t="s">
        <v>28</v>
      </c>
    </row>
    <row r="231" spans="1:37">
      <c r="A231" t="s">
        <v>72</v>
      </c>
      <c r="B231">
        <v>242</v>
      </c>
      <c r="C231">
        <v>2</v>
      </c>
      <c r="D231" t="s">
        <v>78</v>
      </c>
      <c r="E231" t="s">
        <v>79</v>
      </c>
      <c r="F231">
        <v>60.021000000000001</v>
      </c>
      <c r="G231" t="s">
        <v>73</v>
      </c>
      <c r="H231">
        <v>1</v>
      </c>
      <c r="I231">
        <v>628946849</v>
      </c>
      <c r="J231" t="s">
        <v>64</v>
      </c>
      <c r="K231" t="s">
        <v>65</v>
      </c>
      <c r="L231" t="s">
        <v>65</v>
      </c>
      <c r="M231" s="15">
        <v>41950</v>
      </c>
      <c r="N231" s="16">
        <v>41950.718587962961</v>
      </c>
      <c r="O231" s="17">
        <v>0.51025462962962964</v>
      </c>
      <c r="P231" t="s">
        <v>66</v>
      </c>
      <c r="Q231">
        <v>229</v>
      </c>
      <c r="R231">
        <v>1</v>
      </c>
      <c r="S231" t="s">
        <v>21</v>
      </c>
      <c r="T231" t="s">
        <v>29</v>
      </c>
      <c r="V231">
        <v>0</v>
      </c>
      <c r="W231" t="s">
        <v>21</v>
      </c>
      <c r="X231">
        <v>-999999</v>
      </c>
      <c r="Y231">
        <v>17</v>
      </c>
      <c r="Z231">
        <v>432150</v>
      </c>
      <c r="AA231">
        <v>0</v>
      </c>
      <c r="AB231" t="s">
        <v>24</v>
      </c>
      <c r="AC231">
        <v>224</v>
      </c>
      <c r="AD231">
        <v>22</v>
      </c>
      <c r="AE231">
        <v>4</v>
      </c>
      <c r="AF231">
        <v>229</v>
      </c>
      <c r="AG231">
        <v>1</v>
      </c>
      <c r="AI231" t="s">
        <v>23</v>
      </c>
      <c r="AJ231" t="s">
        <v>13</v>
      </c>
      <c r="AK231" t="s">
        <v>74</v>
      </c>
    </row>
    <row r="232" spans="1:37">
      <c r="A232" t="s">
        <v>72</v>
      </c>
      <c r="B232">
        <v>242</v>
      </c>
      <c r="C232">
        <v>2</v>
      </c>
      <c r="D232" t="s">
        <v>78</v>
      </c>
      <c r="E232" t="s">
        <v>79</v>
      </c>
      <c r="F232">
        <v>60.021000000000001</v>
      </c>
      <c r="G232" t="s">
        <v>73</v>
      </c>
      <c r="H232">
        <v>1</v>
      </c>
      <c r="I232">
        <v>628946849</v>
      </c>
      <c r="J232" t="s">
        <v>64</v>
      </c>
      <c r="K232" t="s">
        <v>65</v>
      </c>
      <c r="L232" t="s">
        <v>65</v>
      </c>
      <c r="M232" s="15">
        <v>41950</v>
      </c>
      <c r="N232" s="16">
        <v>41950.718587962961</v>
      </c>
      <c r="O232" s="17">
        <v>0.51025462962962964</v>
      </c>
      <c r="P232" t="s">
        <v>66</v>
      </c>
      <c r="Q232">
        <v>230</v>
      </c>
      <c r="R232">
        <v>2</v>
      </c>
      <c r="S232" t="s">
        <v>24</v>
      </c>
      <c r="T232" t="s">
        <v>22</v>
      </c>
      <c r="V232">
        <v>0</v>
      </c>
      <c r="W232" t="s">
        <v>24</v>
      </c>
      <c r="X232">
        <v>-999999</v>
      </c>
      <c r="Y232">
        <v>17</v>
      </c>
      <c r="Z232">
        <v>433200</v>
      </c>
      <c r="AA232">
        <v>0</v>
      </c>
      <c r="AB232" t="s">
        <v>31</v>
      </c>
      <c r="AC232">
        <v>446</v>
      </c>
      <c r="AD232">
        <v>6</v>
      </c>
      <c r="AE232">
        <v>4</v>
      </c>
      <c r="AF232">
        <v>230</v>
      </c>
      <c r="AG232">
        <v>1</v>
      </c>
      <c r="AI232" t="s">
        <v>27</v>
      </c>
      <c r="AJ232" t="s">
        <v>13</v>
      </c>
      <c r="AK232" t="s">
        <v>28</v>
      </c>
    </row>
    <row r="233" spans="1:37">
      <c r="A233" t="s">
        <v>72</v>
      </c>
      <c r="B233">
        <v>242</v>
      </c>
      <c r="C233">
        <v>2</v>
      </c>
      <c r="D233" t="s">
        <v>78</v>
      </c>
      <c r="E233" t="s">
        <v>79</v>
      </c>
      <c r="F233">
        <v>60.021000000000001</v>
      </c>
      <c r="G233" t="s">
        <v>73</v>
      </c>
      <c r="H233">
        <v>1</v>
      </c>
      <c r="I233">
        <v>628946849</v>
      </c>
      <c r="J233" t="s">
        <v>64</v>
      </c>
      <c r="K233" t="s">
        <v>65</v>
      </c>
      <c r="L233" t="s">
        <v>65</v>
      </c>
      <c r="M233" s="15">
        <v>41950</v>
      </c>
      <c r="N233" s="16">
        <v>41950.718587962961</v>
      </c>
      <c r="O233" s="17">
        <v>0.51025462962962964</v>
      </c>
      <c r="P233" t="s">
        <v>66</v>
      </c>
      <c r="Q233">
        <v>231</v>
      </c>
      <c r="R233">
        <v>3</v>
      </c>
      <c r="S233" t="s">
        <v>26</v>
      </c>
      <c r="T233" t="s">
        <v>30</v>
      </c>
      <c r="V233">
        <v>1</v>
      </c>
      <c r="W233" t="s">
        <v>26</v>
      </c>
      <c r="X233">
        <v>-999999</v>
      </c>
      <c r="Y233">
        <v>17</v>
      </c>
      <c r="Z233">
        <v>434466</v>
      </c>
      <c r="AA233">
        <v>0</v>
      </c>
      <c r="AB233" t="s">
        <v>26</v>
      </c>
      <c r="AC233">
        <v>419</v>
      </c>
      <c r="AD233">
        <v>13</v>
      </c>
      <c r="AE233">
        <v>4</v>
      </c>
      <c r="AF233">
        <v>231</v>
      </c>
      <c r="AG233">
        <v>2</v>
      </c>
      <c r="AH233" t="s">
        <v>24</v>
      </c>
      <c r="AI233" t="s">
        <v>23</v>
      </c>
      <c r="AJ233" t="s">
        <v>13</v>
      </c>
      <c r="AK233" t="s">
        <v>35</v>
      </c>
    </row>
    <row r="234" spans="1:37">
      <c r="A234" t="s">
        <v>72</v>
      </c>
      <c r="B234">
        <v>242</v>
      </c>
      <c r="C234">
        <v>2</v>
      </c>
      <c r="D234" t="s">
        <v>78</v>
      </c>
      <c r="E234" t="s">
        <v>79</v>
      </c>
      <c r="F234">
        <v>60.021000000000001</v>
      </c>
      <c r="G234" t="s">
        <v>73</v>
      </c>
      <c r="H234">
        <v>1</v>
      </c>
      <c r="I234">
        <v>628946849</v>
      </c>
      <c r="J234" t="s">
        <v>64</v>
      </c>
      <c r="K234" t="s">
        <v>65</v>
      </c>
      <c r="L234" t="s">
        <v>65</v>
      </c>
      <c r="M234" s="15">
        <v>41950</v>
      </c>
      <c r="N234" s="16">
        <v>41950.718587962961</v>
      </c>
      <c r="O234" s="17">
        <v>0.51025462962962964</v>
      </c>
      <c r="P234" t="s">
        <v>66</v>
      </c>
      <c r="Q234">
        <v>232</v>
      </c>
      <c r="R234">
        <v>1</v>
      </c>
      <c r="S234" t="s">
        <v>31</v>
      </c>
      <c r="T234" t="s">
        <v>25</v>
      </c>
      <c r="V234">
        <v>1</v>
      </c>
      <c r="W234" t="s">
        <v>31</v>
      </c>
      <c r="X234">
        <v>-999999</v>
      </c>
      <c r="Y234">
        <v>17</v>
      </c>
      <c r="Z234">
        <v>435699</v>
      </c>
      <c r="AA234">
        <v>0</v>
      </c>
      <c r="AB234" t="s">
        <v>31</v>
      </c>
      <c r="AC234">
        <v>547</v>
      </c>
      <c r="AD234">
        <v>8</v>
      </c>
      <c r="AE234">
        <v>4</v>
      </c>
      <c r="AF234">
        <v>232</v>
      </c>
      <c r="AG234">
        <v>3</v>
      </c>
      <c r="AI234" t="s">
        <v>27</v>
      </c>
      <c r="AJ234" t="s">
        <v>13</v>
      </c>
      <c r="AK234" t="s">
        <v>34</v>
      </c>
    </row>
    <row r="235" spans="1:37">
      <c r="A235" t="s">
        <v>72</v>
      </c>
      <c r="B235">
        <v>242</v>
      </c>
      <c r="C235">
        <v>2</v>
      </c>
      <c r="D235" t="s">
        <v>78</v>
      </c>
      <c r="E235" t="s">
        <v>79</v>
      </c>
      <c r="F235">
        <v>60.021000000000001</v>
      </c>
      <c r="G235" t="s">
        <v>73</v>
      </c>
      <c r="H235">
        <v>1</v>
      </c>
      <c r="I235">
        <v>628946849</v>
      </c>
      <c r="J235" t="s">
        <v>64</v>
      </c>
      <c r="K235" t="s">
        <v>65</v>
      </c>
      <c r="L235" t="s">
        <v>65</v>
      </c>
      <c r="M235" s="15">
        <v>41950</v>
      </c>
      <c r="N235" s="16">
        <v>41950.718587962961</v>
      </c>
      <c r="O235" s="17">
        <v>0.51025462962962964</v>
      </c>
      <c r="P235" t="s">
        <v>66</v>
      </c>
      <c r="Q235">
        <v>233</v>
      </c>
      <c r="R235">
        <v>3</v>
      </c>
      <c r="S235" t="s">
        <v>21</v>
      </c>
      <c r="T235" t="s">
        <v>25</v>
      </c>
      <c r="V235">
        <v>1</v>
      </c>
      <c r="W235" t="s">
        <v>21</v>
      </c>
      <c r="X235">
        <v>-999999</v>
      </c>
      <c r="Y235">
        <v>17</v>
      </c>
      <c r="Z235">
        <v>437065</v>
      </c>
      <c r="AA235">
        <v>0</v>
      </c>
      <c r="AB235" t="s">
        <v>21</v>
      </c>
      <c r="AC235">
        <v>404</v>
      </c>
      <c r="AD235">
        <v>20</v>
      </c>
      <c r="AE235">
        <v>4</v>
      </c>
      <c r="AF235">
        <v>233</v>
      </c>
      <c r="AG235">
        <v>1</v>
      </c>
      <c r="AH235" t="s">
        <v>31</v>
      </c>
      <c r="AI235" t="s">
        <v>23</v>
      </c>
      <c r="AJ235" t="s">
        <v>13</v>
      </c>
      <c r="AK235" t="s">
        <v>74</v>
      </c>
    </row>
    <row r="236" spans="1:37">
      <c r="A236" t="s">
        <v>72</v>
      </c>
      <c r="B236">
        <v>242</v>
      </c>
      <c r="C236">
        <v>2</v>
      </c>
      <c r="D236" t="s">
        <v>78</v>
      </c>
      <c r="E236" t="s">
        <v>79</v>
      </c>
      <c r="F236">
        <v>60.021000000000001</v>
      </c>
      <c r="G236" t="s">
        <v>73</v>
      </c>
      <c r="H236">
        <v>1</v>
      </c>
      <c r="I236">
        <v>628946849</v>
      </c>
      <c r="J236" t="s">
        <v>64</v>
      </c>
      <c r="K236" t="s">
        <v>65</v>
      </c>
      <c r="L236" t="s">
        <v>65</v>
      </c>
      <c r="M236" s="15">
        <v>41950</v>
      </c>
      <c r="N236" s="16">
        <v>41950.718587962961</v>
      </c>
      <c r="O236" s="17">
        <v>0.51025462962962964</v>
      </c>
      <c r="P236" t="s">
        <v>66</v>
      </c>
      <c r="Q236">
        <v>234</v>
      </c>
      <c r="R236">
        <v>3</v>
      </c>
      <c r="S236" t="s">
        <v>26</v>
      </c>
      <c r="T236" t="s">
        <v>29</v>
      </c>
      <c r="U236">
        <v>0</v>
      </c>
      <c r="V236">
        <v>0</v>
      </c>
      <c r="W236" t="s">
        <v>26</v>
      </c>
      <c r="X236">
        <v>-999999</v>
      </c>
      <c r="Y236">
        <v>16</v>
      </c>
      <c r="Z236">
        <v>438281</v>
      </c>
      <c r="AA236">
        <v>0</v>
      </c>
      <c r="AB236" t="s">
        <v>24</v>
      </c>
      <c r="AC236">
        <v>356</v>
      </c>
      <c r="AD236">
        <v>16</v>
      </c>
      <c r="AE236">
        <v>4</v>
      </c>
      <c r="AF236">
        <v>234</v>
      </c>
      <c r="AG236">
        <v>3</v>
      </c>
      <c r="AH236" t="s">
        <v>21</v>
      </c>
      <c r="AI236" t="s">
        <v>23</v>
      </c>
      <c r="AJ236" t="s">
        <v>13</v>
      </c>
      <c r="AK236" t="s">
        <v>35</v>
      </c>
    </row>
    <row r="237" spans="1:37">
      <c r="A237" t="s">
        <v>72</v>
      </c>
      <c r="B237">
        <v>242</v>
      </c>
      <c r="C237">
        <v>2</v>
      </c>
      <c r="D237" t="s">
        <v>78</v>
      </c>
      <c r="E237" t="s">
        <v>79</v>
      </c>
      <c r="F237">
        <v>60.021000000000001</v>
      </c>
      <c r="G237" t="s">
        <v>73</v>
      </c>
      <c r="H237">
        <v>1</v>
      </c>
      <c r="I237">
        <v>628946849</v>
      </c>
      <c r="J237" t="s">
        <v>64</v>
      </c>
      <c r="K237" t="s">
        <v>65</v>
      </c>
      <c r="L237" t="s">
        <v>65</v>
      </c>
      <c r="M237" s="15">
        <v>41950</v>
      </c>
      <c r="N237" s="16">
        <v>41950.718587962961</v>
      </c>
      <c r="O237" s="17">
        <v>0.51025462962962964</v>
      </c>
      <c r="P237" t="s">
        <v>66</v>
      </c>
      <c r="Q237">
        <v>235</v>
      </c>
      <c r="R237">
        <v>1</v>
      </c>
      <c r="S237" t="s">
        <v>21</v>
      </c>
      <c r="T237" t="s">
        <v>29</v>
      </c>
      <c r="V237">
        <v>0</v>
      </c>
      <c r="W237" t="s">
        <v>21</v>
      </c>
      <c r="X237">
        <v>-999999</v>
      </c>
      <c r="Y237">
        <v>17</v>
      </c>
      <c r="Z237">
        <v>439481</v>
      </c>
      <c r="AA237">
        <v>0</v>
      </c>
      <c r="AB237" t="s">
        <v>24</v>
      </c>
      <c r="AC237">
        <v>428</v>
      </c>
      <c r="AD237">
        <v>22</v>
      </c>
      <c r="AE237">
        <v>4</v>
      </c>
      <c r="AF237">
        <v>235</v>
      </c>
      <c r="AG237">
        <v>3</v>
      </c>
      <c r="AI237" t="s">
        <v>23</v>
      </c>
      <c r="AJ237" t="s">
        <v>13</v>
      </c>
      <c r="AK237" t="s">
        <v>74</v>
      </c>
    </row>
    <row r="238" spans="1:37">
      <c r="A238" t="s">
        <v>72</v>
      </c>
      <c r="B238">
        <v>242</v>
      </c>
      <c r="C238">
        <v>2</v>
      </c>
      <c r="D238" t="s">
        <v>78</v>
      </c>
      <c r="E238" t="s">
        <v>79</v>
      </c>
      <c r="F238">
        <v>60.021000000000001</v>
      </c>
      <c r="G238" t="s">
        <v>73</v>
      </c>
      <c r="H238">
        <v>1</v>
      </c>
      <c r="I238">
        <v>628946849</v>
      </c>
      <c r="J238" t="s">
        <v>64</v>
      </c>
      <c r="K238" t="s">
        <v>65</v>
      </c>
      <c r="L238" t="s">
        <v>65</v>
      </c>
      <c r="M238" s="15">
        <v>41950</v>
      </c>
      <c r="N238" s="16">
        <v>41950.718587962961</v>
      </c>
      <c r="O238" s="17">
        <v>0.51025462962962964</v>
      </c>
      <c r="P238" t="s">
        <v>66</v>
      </c>
      <c r="Q238">
        <v>236</v>
      </c>
      <c r="R238">
        <v>2</v>
      </c>
      <c r="S238" t="s">
        <v>24</v>
      </c>
      <c r="T238" t="s">
        <v>22</v>
      </c>
      <c r="V238">
        <v>1</v>
      </c>
      <c r="W238" t="s">
        <v>24</v>
      </c>
      <c r="X238">
        <v>-999999</v>
      </c>
      <c r="Y238">
        <v>16</v>
      </c>
      <c r="Z238">
        <v>440730</v>
      </c>
      <c r="AA238">
        <v>0</v>
      </c>
      <c r="AB238" t="s">
        <v>24</v>
      </c>
      <c r="AC238">
        <v>363</v>
      </c>
      <c r="AD238">
        <v>6</v>
      </c>
      <c r="AE238">
        <v>4</v>
      </c>
      <c r="AF238">
        <v>236</v>
      </c>
      <c r="AG238">
        <v>1</v>
      </c>
      <c r="AI238" t="s">
        <v>27</v>
      </c>
      <c r="AJ238" t="s">
        <v>13</v>
      </c>
      <c r="AK238" t="s">
        <v>28</v>
      </c>
    </row>
    <row r="239" spans="1:37">
      <c r="A239" t="s">
        <v>72</v>
      </c>
      <c r="B239">
        <v>242</v>
      </c>
      <c r="C239">
        <v>2</v>
      </c>
      <c r="D239" t="s">
        <v>78</v>
      </c>
      <c r="E239" t="s">
        <v>79</v>
      </c>
      <c r="F239">
        <v>60.021000000000001</v>
      </c>
      <c r="G239" t="s">
        <v>73</v>
      </c>
      <c r="H239">
        <v>1</v>
      </c>
      <c r="I239">
        <v>628946849</v>
      </c>
      <c r="J239" t="s">
        <v>64</v>
      </c>
      <c r="K239" t="s">
        <v>65</v>
      </c>
      <c r="L239" t="s">
        <v>65</v>
      </c>
      <c r="M239" s="15">
        <v>41950</v>
      </c>
      <c r="N239" s="16">
        <v>41950.718587962961</v>
      </c>
      <c r="O239" s="17">
        <v>0.51025462962962964</v>
      </c>
      <c r="P239" t="s">
        <v>66</v>
      </c>
      <c r="Q239">
        <v>237</v>
      </c>
      <c r="R239">
        <v>2</v>
      </c>
      <c r="S239" t="s">
        <v>31</v>
      </c>
      <c r="T239" t="s">
        <v>33</v>
      </c>
      <c r="V239">
        <v>0</v>
      </c>
      <c r="W239" t="s">
        <v>31</v>
      </c>
      <c r="X239">
        <v>-999999</v>
      </c>
      <c r="Y239">
        <v>16</v>
      </c>
      <c r="Z239">
        <v>441913</v>
      </c>
      <c r="AA239">
        <v>0</v>
      </c>
      <c r="AB239" t="s">
        <v>26</v>
      </c>
      <c r="AC239">
        <v>372</v>
      </c>
      <c r="AD239">
        <v>11</v>
      </c>
      <c r="AE239">
        <v>4</v>
      </c>
      <c r="AF239">
        <v>237</v>
      </c>
      <c r="AG239">
        <v>2</v>
      </c>
      <c r="AI239" t="s">
        <v>23</v>
      </c>
      <c r="AJ239" t="s">
        <v>13</v>
      </c>
      <c r="AK239" t="s">
        <v>34</v>
      </c>
    </row>
    <row r="240" spans="1:37">
      <c r="A240" t="s">
        <v>72</v>
      </c>
      <c r="B240">
        <v>242</v>
      </c>
      <c r="C240">
        <v>2</v>
      </c>
      <c r="D240" t="s">
        <v>78</v>
      </c>
      <c r="E240" t="s">
        <v>79</v>
      </c>
      <c r="F240">
        <v>60.021000000000001</v>
      </c>
      <c r="G240" t="s">
        <v>73</v>
      </c>
      <c r="H240">
        <v>1</v>
      </c>
      <c r="I240">
        <v>628946849</v>
      </c>
      <c r="J240" t="s">
        <v>64</v>
      </c>
      <c r="K240" t="s">
        <v>65</v>
      </c>
      <c r="L240" t="s">
        <v>65</v>
      </c>
      <c r="M240" s="15">
        <v>41950</v>
      </c>
      <c r="N240" s="16">
        <v>41950.718587962961</v>
      </c>
      <c r="O240" s="17">
        <v>0.51025462962962964</v>
      </c>
      <c r="P240" t="s">
        <v>66</v>
      </c>
      <c r="Q240">
        <v>238</v>
      </c>
      <c r="R240">
        <v>2</v>
      </c>
      <c r="S240" t="s">
        <v>26</v>
      </c>
      <c r="T240" t="s">
        <v>33</v>
      </c>
      <c r="V240">
        <v>1</v>
      </c>
      <c r="W240" t="s">
        <v>26</v>
      </c>
      <c r="X240">
        <v>-999999</v>
      </c>
      <c r="Y240">
        <v>17</v>
      </c>
      <c r="Z240">
        <v>443113</v>
      </c>
      <c r="AA240">
        <v>0</v>
      </c>
      <c r="AB240" t="s">
        <v>26</v>
      </c>
      <c r="AC240">
        <v>492</v>
      </c>
      <c r="AD240">
        <v>17</v>
      </c>
      <c r="AE240">
        <v>4</v>
      </c>
      <c r="AF240">
        <v>238</v>
      </c>
      <c r="AG240">
        <v>2</v>
      </c>
      <c r="AI240" t="s">
        <v>23</v>
      </c>
      <c r="AJ240" t="s">
        <v>13</v>
      </c>
      <c r="AK240" t="s">
        <v>35</v>
      </c>
    </row>
    <row r="241" spans="1:37">
      <c r="A241" t="s">
        <v>72</v>
      </c>
      <c r="B241">
        <v>242</v>
      </c>
      <c r="C241">
        <v>2</v>
      </c>
      <c r="D241" t="s">
        <v>78</v>
      </c>
      <c r="E241" t="s">
        <v>79</v>
      </c>
      <c r="F241">
        <v>60.021000000000001</v>
      </c>
      <c r="G241" t="s">
        <v>73</v>
      </c>
      <c r="H241">
        <v>1</v>
      </c>
      <c r="I241">
        <v>628946849</v>
      </c>
      <c r="J241" t="s">
        <v>64</v>
      </c>
      <c r="K241" t="s">
        <v>65</v>
      </c>
      <c r="L241" t="s">
        <v>65</v>
      </c>
      <c r="M241" s="15">
        <v>41950</v>
      </c>
      <c r="N241" s="16">
        <v>41950.718587962961</v>
      </c>
      <c r="O241" s="17">
        <v>0.51025462962962964</v>
      </c>
      <c r="P241" t="s">
        <v>66</v>
      </c>
      <c r="Q241">
        <v>239</v>
      </c>
      <c r="R241">
        <v>2</v>
      </c>
      <c r="S241" t="s">
        <v>21</v>
      </c>
      <c r="T241" t="s">
        <v>33</v>
      </c>
      <c r="V241">
        <v>0</v>
      </c>
      <c r="W241" t="s">
        <v>21</v>
      </c>
      <c r="X241">
        <v>-999999</v>
      </c>
      <c r="Y241">
        <v>16</v>
      </c>
      <c r="Z241">
        <v>444429</v>
      </c>
      <c r="AA241">
        <v>0</v>
      </c>
      <c r="AB241" t="s">
        <v>24</v>
      </c>
      <c r="AC241">
        <v>496</v>
      </c>
      <c r="AD241">
        <v>23</v>
      </c>
      <c r="AE241">
        <v>4</v>
      </c>
      <c r="AF241">
        <v>239</v>
      </c>
      <c r="AG241">
        <v>2</v>
      </c>
      <c r="AI241" t="s">
        <v>23</v>
      </c>
      <c r="AJ241" t="s">
        <v>13</v>
      </c>
      <c r="AK241" t="s">
        <v>74</v>
      </c>
    </row>
    <row r="242" spans="1:37">
      <c r="A242" t="s">
        <v>72</v>
      </c>
      <c r="B242">
        <v>242</v>
      </c>
      <c r="C242">
        <v>2</v>
      </c>
      <c r="D242" t="s">
        <v>78</v>
      </c>
      <c r="E242" t="s">
        <v>79</v>
      </c>
      <c r="F242">
        <v>60.021000000000001</v>
      </c>
      <c r="G242" t="s">
        <v>73</v>
      </c>
      <c r="H242">
        <v>1</v>
      </c>
      <c r="I242">
        <v>628946849</v>
      </c>
      <c r="J242" t="s">
        <v>64</v>
      </c>
      <c r="K242" t="s">
        <v>65</v>
      </c>
      <c r="L242" t="s">
        <v>65</v>
      </c>
      <c r="M242" s="15">
        <v>41950</v>
      </c>
      <c r="N242" s="16">
        <v>41950.718587962961</v>
      </c>
      <c r="O242" s="17">
        <v>0.51025462962962964</v>
      </c>
      <c r="P242" t="s">
        <v>66</v>
      </c>
      <c r="Q242">
        <v>240</v>
      </c>
      <c r="R242">
        <v>1</v>
      </c>
      <c r="S242" t="s">
        <v>26</v>
      </c>
      <c r="T242" t="s">
        <v>32</v>
      </c>
      <c r="V242">
        <v>1</v>
      </c>
      <c r="W242" t="s">
        <v>26</v>
      </c>
      <c r="X242">
        <v>-999999</v>
      </c>
      <c r="Y242">
        <v>16</v>
      </c>
      <c r="Z242">
        <v>445745</v>
      </c>
      <c r="AA242">
        <v>0</v>
      </c>
      <c r="AB242" t="s">
        <v>26</v>
      </c>
      <c r="AC242">
        <v>460</v>
      </c>
      <c r="AD242">
        <v>15</v>
      </c>
      <c r="AE242">
        <v>4</v>
      </c>
      <c r="AF242">
        <v>240</v>
      </c>
      <c r="AG242">
        <v>2</v>
      </c>
      <c r="AI242" t="s">
        <v>23</v>
      </c>
      <c r="AJ242" t="s">
        <v>13</v>
      </c>
      <c r="AK242" t="s">
        <v>35</v>
      </c>
    </row>
    <row r="243" spans="1:37">
      <c r="A243" t="s">
        <v>72</v>
      </c>
      <c r="B243">
        <v>242</v>
      </c>
      <c r="C243">
        <v>2</v>
      </c>
      <c r="D243" t="s">
        <v>78</v>
      </c>
      <c r="E243" t="s">
        <v>79</v>
      </c>
      <c r="F243">
        <v>60.021000000000001</v>
      </c>
      <c r="G243" t="s">
        <v>73</v>
      </c>
      <c r="H243">
        <v>1</v>
      </c>
      <c r="I243">
        <v>628946849</v>
      </c>
      <c r="J243" t="s">
        <v>64</v>
      </c>
      <c r="K243" t="s">
        <v>65</v>
      </c>
      <c r="L243" t="s">
        <v>65</v>
      </c>
      <c r="M243" s="15">
        <v>41950</v>
      </c>
      <c r="N243" s="16">
        <v>41950.718587962961</v>
      </c>
      <c r="O243" s="17">
        <v>0.51025462962962964</v>
      </c>
      <c r="P243" t="s">
        <v>66</v>
      </c>
      <c r="Q243">
        <v>241</v>
      </c>
      <c r="R243">
        <v>3</v>
      </c>
      <c r="S243" t="s">
        <v>26</v>
      </c>
      <c r="T243" t="s">
        <v>30</v>
      </c>
      <c r="V243">
        <v>1</v>
      </c>
      <c r="W243" t="s">
        <v>26</v>
      </c>
      <c r="X243">
        <v>-999999</v>
      </c>
      <c r="Y243">
        <v>16</v>
      </c>
      <c r="Z243">
        <v>447028</v>
      </c>
      <c r="AA243">
        <v>0</v>
      </c>
      <c r="AB243" t="s">
        <v>26</v>
      </c>
      <c r="AC243">
        <v>449</v>
      </c>
      <c r="AD243">
        <v>13</v>
      </c>
      <c r="AE243">
        <v>4</v>
      </c>
      <c r="AF243">
        <v>241</v>
      </c>
      <c r="AG243">
        <v>1</v>
      </c>
      <c r="AH243" t="s">
        <v>24</v>
      </c>
      <c r="AI243" t="s">
        <v>23</v>
      </c>
      <c r="AJ243" t="s">
        <v>13</v>
      </c>
      <c r="AK243" t="s">
        <v>35</v>
      </c>
    </row>
    <row r="244" spans="1:37">
      <c r="A244" t="s">
        <v>72</v>
      </c>
      <c r="B244">
        <v>242</v>
      </c>
      <c r="C244">
        <v>2</v>
      </c>
      <c r="D244" t="s">
        <v>78</v>
      </c>
      <c r="E244" t="s">
        <v>79</v>
      </c>
      <c r="F244">
        <v>60.021000000000001</v>
      </c>
      <c r="G244" t="s">
        <v>73</v>
      </c>
      <c r="H244">
        <v>1</v>
      </c>
      <c r="I244">
        <v>628946849</v>
      </c>
      <c r="J244" t="s">
        <v>64</v>
      </c>
      <c r="K244" t="s">
        <v>65</v>
      </c>
      <c r="L244" t="s">
        <v>65</v>
      </c>
      <c r="M244" s="15">
        <v>41950</v>
      </c>
      <c r="N244" s="16">
        <v>41950.718587962961</v>
      </c>
      <c r="O244" s="17">
        <v>0.51025462962962964</v>
      </c>
      <c r="P244" t="s">
        <v>66</v>
      </c>
      <c r="Q244">
        <v>242</v>
      </c>
      <c r="R244">
        <v>2</v>
      </c>
      <c r="S244" t="s">
        <v>21</v>
      </c>
      <c r="T244" t="s">
        <v>22</v>
      </c>
      <c r="V244">
        <v>0</v>
      </c>
      <c r="W244" t="s">
        <v>21</v>
      </c>
      <c r="X244">
        <v>-999999</v>
      </c>
      <c r="Y244">
        <v>17</v>
      </c>
      <c r="Z244">
        <v>448295</v>
      </c>
      <c r="AA244">
        <v>0</v>
      </c>
      <c r="AB244" t="s">
        <v>26</v>
      </c>
      <c r="AC244">
        <v>494</v>
      </c>
      <c r="AD244">
        <v>24</v>
      </c>
      <c r="AE244">
        <v>4</v>
      </c>
      <c r="AF244">
        <v>242</v>
      </c>
      <c r="AG244">
        <v>3</v>
      </c>
      <c r="AI244" t="s">
        <v>23</v>
      </c>
      <c r="AJ244" t="s">
        <v>13</v>
      </c>
      <c r="AK244" t="s">
        <v>74</v>
      </c>
    </row>
    <row r="245" spans="1:37">
      <c r="A245" t="s">
        <v>72</v>
      </c>
      <c r="B245">
        <v>242</v>
      </c>
      <c r="C245">
        <v>2</v>
      </c>
      <c r="D245" t="s">
        <v>78</v>
      </c>
      <c r="E245" t="s">
        <v>79</v>
      </c>
      <c r="F245">
        <v>60.021000000000001</v>
      </c>
      <c r="G245" t="s">
        <v>73</v>
      </c>
      <c r="H245">
        <v>1</v>
      </c>
      <c r="I245">
        <v>628946849</v>
      </c>
      <c r="J245" t="s">
        <v>64</v>
      </c>
      <c r="K245" t="s">
        <v>65</v>
      </c>
      <c r="L245" t="s">
        <v>65</v>
      </c>
      <c r="M245" s="15">
        <v>41950</v>
      </c>
      <c r="N245" s="16">
        <v>41950.718587962961</v>
      </c>
      <c r="O245" s="17">
        <v>0.51025462962962964</v>
      </c>
      <c r="P245" t="s">
        <v>66</v>
      </c>
      <c r="Q245">
        <v>243</v>
      </c>
      <c r="R245">
        <v>1</v>
      </c>
      <c r="S245" t="s">
        <v>24</v>
      </c>
      <c r="T245" t="s">
        <v>30</v>
      </c>
      <c r="V245">
        <v>0</v>
      </c>
      <c r="W245" t="s">
        <v>24</v>
      </c>
      <c r="X245">
        <v>-999999</v>
      </c>
      <c r="Y245">
        <v>17</v>
      </c>
      <c r="Z245">
        <v>449611</v>
      </c>
      <c r="AA245">
        <v>0</v>
      </c>
      <c r="AB245" t="s">
        <v>31</v>
      </c>
      <c r="AC245">
        <v>474</v>
      </c>
      <c r="AD245">
        <v>1</v>
      </c>
      <c r="AE245">
        <v>4</v>
      </c>
      <c r="AF245">
        <v>243</v>
      </c>
      <c r="AG245">
        <v>2</v>
      </c>
      <c r="AI245" t="s">
        <v>27</v>
      </c>
      <c r="AJ245" t="s">
        <v>13</v>
      </c>
      <c r="AK245" t="s">
        <v>28</v>
      </c>
    </row>
    <row r="246" spans="1:37">
      <c r="A246" t="s">
        <v>72</v>
      </c>
      <c r="B246">
        <v>242</v>
      </c>
      <c r="C246">
        <v>2</v>
      </c>
      <c r="D246" t="s">
        <v>78</v>
      </c>
      <c r="E246" t="s">
        <v>79</v>
      </c>
      <c r="F246">
        <v>60.021000000000001</v>
      </c>
      <c r="G246" t="s">
        <v>73</v>
      </c>
      <c r="H246">
        <v>1</v>
      </c>
      <c r="I246">
        <v>628946849</v>
      </c>
      <c r="J246" t="s">
        <v>64</v>
      </c>
      <c r="K246" t="s">
        <v>65</v>
      </c>
      <c r="L246" t="s">
        <v>65</v>
      </c>
      <c r="M246" s="15">
        <v>41950</v>
      </c>
      <c r="N246" s="16">
        <v>41950.718587962961</v>
      </c>
      <c r="O246" s="17">
        <v>0.51025462962962964</v>
      </c>
      <c r="P246" t="s">
        <v>66</v>
      </c>
      <c r="Q246">
        <v>244</v>
      </c>
      <c r="R246">
        <v>3</v>
      </c>
      <c r="S246" t="s">
        <v>24</v>
      </c>
      <c r="T246" t="s">
        <v>25</v>
      </c>
      <c r="V246">
        <v>1</v>
      </c>
      <c r="W246" t="s">
        <v>24</v>
      </c>
      <c r="X246">
        <v>-999999</v>
      </c>
      <c r="Y246">
        <v>16</v>
      </c>
      <c r="Z246">
        <v>450960</v>
      </c>
      <c r="AA246">
        <v>0</v>
      </c>
      <c r="AB246" t="s">
        <v>24</v>
      </c>
      <c r="AC246">
        <v>285</v>
      </c>
      <c r="AD246">
        <v>2</v>
      </c>
      <c r="AE246">
        <v>4</v>
      </c>
      <c r="AF246">
        <v>244</v>
      </c>
      <c r="AG246">
        <v>1</v>
      </c>
      <c r="AH246" t="s">
        <v>31</v>
      </c>
      <c r="AI246" t="s">
        <v>27</v>
      </c>
      <c r="AJ246" t="s">
        <v>13</v>
      </c>
      <c r="AK246" t="s">
        <v>28</v>
      </c>
    </row>
    <row r="247" spans="1:37">
      <c r="A247" t="s">
        <v>72</v>
      </c>
      <c r="B247">
        <v>242</v>
      </c>
      <c r="C247">
        <v>2</v>
      </c>
      <c r="D247" t="s">
        <v>78</v>
      </c>
      <c r="E247" t="s">
        <v>79</v>
      </c>
      <c r="F247">
        <v>60.021000000000001</v>
      </c>
      <c r="G247" t="s">
        <v>73</v>
      </c>
      <c r="H247">
        <v>1</v>
      </c>
      <c r="I247">
        <v>628946849</v>
      </c>
      <c r="J247" t="s">
        <v>64</v>
      </c>
      <c r="K247" t="s">
        <v>65</v>
      </c>
      <c r="L247" t="s">
        <v>65</v>
      </c>
      <c r="M247" s="15">
        <v>41950</v>
      </c>
      <c r="N247" s="16">
        <v>41950.718587962961</v>
      </c>
      <c r="O247" s="17">
        <v>0.51025462962962964</v>
      </c>
      <c r="P247" t="s">
        <v>66</v>
      </c>
      <c r="Q247">
        <v>245</v>
      </c>
      <c r="R247">
        <v>2</v>
      </c>
      <c r="S247" t="s">
        <v>31</v>
      </c>
      <c r="T247" t="s">
        <v>33</v>
      </c>
      <c r="V247">
        <v>0</v>
      </c>
      <c r="W247" t="s">
        <v>31</v>
      </c>
      <c r="X247">
        <v>-999999</v>
      </c>
      <c r="Y247">
        <v>17</v>
      </c>
      <c r="Z247">
        <v>452060</v>
      </c>
      <c r="AA247">
        <v>0</v>
      </c>
      <c r="AB247" t="s">
        <v>26</v>
      </c>
      <c r="AC247">
        <v>361</v>
      </c>
      <c r="AD247">
        <v>11</v>
      </c>
      <c r="AE247">
        <v>4</v>
      </c>
      <c r="AF247">
        <v>245</v>
      </c>
      <c r="AG247">
        <v>3</v>
      </c>
      <c r="AI247" t="s">
        <v>23</v>
      </c>
      <c r="AJ247" t="s">
        <v>13</v>
      </c>
      <c r="AK247" t="s">
        <v>34</v>
      </c>
    </row>
    <row r="248" spans="1:37">
      <c r="A248" t="s">
        <v>72</v>
      </c>
      <c r="B248">
        <v>242</v>
      </c>
      <c r="C248">
        <v>2</v>
      </c>
      <c r="D248" t="s">
        <v>78</v>
      </c>
      <c r="E248" t="s">
        <v>79</v>
      </c>
      <c r="F248">
        <v>60.021000000000001</v>
      </c>
      <c r="G248" t="s">
        <v>73</v>
      </c>
      <c r="H248">
        <v>1</v>
      </c>
      <c r="I248">
        <v>628946849</v>
      </c>
      <c r="J248" t="s">
        <v>64</v>
      </c>
      <c r="K248" t="s">
        <v>65</v>
      </c>
      <c r="L248" t="s">
        <v>65</v>
      </c>
      <c r="M248" s="15">
        <v>41950</v>
      </c>
      <c r="N248" s="16">
        <v>41950.718587962961</v>
      </c>
      <c r="O248" s="17">
        <v>0.51025462962962964</v>
      </c>
      <c r="P248" t="s">
        <v>66</v>
      </c>
      <c r="Q248">
        <v>246</v>
      </c>
      <c r="R248">
        <v>3</v>
      </c>
      <c r="S248" t="s">
        <v>21</v>
      </c>
      <c r="T248" t="s">
        <v>30</v>
      </c>
      <c r="U248">
        <v>0</v>
      </c>
      <c r="V248">
        <v>0</v>
      </c>
      <c r="W248" t="s">
        <v>21</v>
      </c>
      <c r="X248">
        <v>-999999</v>
      </c>
      <c r="Y248">
        <v>17</v>
      </c>
      <c r="Z248">
        <v>453260</v>
      </c>
      <c r="AA248">
        <v>0</v>
      </c>
      <c r="AB248" t="s">
        <v>31</v>
      </c>
      <c r="AC248">
        <v>369</v>
      </c>
      <c r="AD248">
        <v>19</v>
      </c>
      <c r="AE248">
        <v>4</v>
      </c>
      <c r="AF248">
        <v>246</v>
      </c>
      <c r="AG248">
        <v>2</v>
      </c>
      <c r="AH248" t="s">
        <v>24</v>
      </c>
      <c r="AI248" t="s">
        <v>23</v>
      </c>
      <c r="AJ248" t="s">
        <v>13</v>
      </c>
      <c r="AK248" t="s">
        <v>74</v>
      </c>
    </row>
    <row r="249" spans="1:37">
      <c r="A249" t="s">
        <v>72</v>
      </c>
      <c r="B249">
        <v>242</v>
      </c>
      <c r="C249">
        <v>2</v>
      </c>
      <c r="D249" t="s">
        <v>78</v>
      </c>
      <c r="E249" t="s">
        <v>79</v>
      </c>
      <c r="F249">
        <v>60.021000000000001</v>
      </c>
      <c r="G249" t="s">
        <v>73</v>
      </c>
      <c r="H249">
        <v>1</v>
      </c>
      <c r="I249">
        <v>628946849</v>
      </c>
      <c r="J249" t="s">
        <v>64</v>
      </c>
      <c r="K249" t="s">
        <v>65</v>
      </c>
      <c r="L249" t="s">
        <v>65</v>
      </c>
      <c r="M249" s="15">
        <v>41950</v>
      </c>
      <c r="N249" s="16">
        <v>41950.718587962961</v>
      </c>
      <c r="O249" s="17">
        <v>0.51025462962962964</v>
      </c>
      <c r="P249" t="s">
        <v>66</v>
      </c>
      <c r="Q249">
        <v>247</v>
      </c>
      <c r="R249">
        <v>3</v>
      </c>
      <c r="S249" t="s">
        <v>31</v>
      </c>
      <c r="T249" t="s">
        <v>30</v>
      </c>
      <c r="U249">
        <v>0</v>
      </c>
      <c r="V249">
        <v>0</v>
      </c>
      <c r="W249" t="s">
        <v>31</v>
      </c>
      <c r="X249">
        <v>-999999</v>
      </c>
      <c r="Y249">
        <v>16</v>
      </c>
      <c r="Z249">
        <v>454442</v>
      </c>
      <c r="AA249">
        <v>0</v>
      </c>
      <c r="AB249" t="s">
        <v>21</v>
      </c>
      <c r="AC249">
        <v>235</v>
      </c>
      <c r="AD249">
        <v>7</v>
      </c>
      <c r="AE249">
        <v>4</v>
      </c>
      <c r="AF249">
        <v>247</v>
      </c>
      <c r="AG249">
        <v>3</v>
      </c>
      <c r="AH249" t="s">
        <v>24</v>
      </c>
      <c r="AI249" t="s">
        <v>27</v>
      </c>
      <c r="AJ249" t="s">
        <v>13</v>
      </c>
      <c r="AK249" t="s">
        <v>34</v>
      </c>
    </row>
    <row r="250" spans="1:37">
      <c r="A250" t="s">
        <v>72</v>
      </c>
      <c r="B250">
        <v>242</v>
      </c>
      <c r="C250">
        <v>2</v>
      </c>
      <c r="D250" t="s">
        <v>78</v>
      </c>
      <c r="E250" t="s">
        <v>79</v>
      </c>
      <c r="F250">
        <v>60.021000000000001</v>
      </c>
      <c r="G250" t="s">
        <v>73</v>
      </c>
      <c r="H250">
        <v>1</v>
      </c>
      <c r="I250">
        <v>628946849</v>
      </c>
      <c r="J250" t="s">
        <v>64</v>
      </c>
      <c r="K250" t="s">
        <v>65</v>
      </c>
      <c r="L250" t="s">
        <v>65</v>
      </c>
      <c r="M250" s="15">
        <v>41950</v>
      </c>
      <c r="N250" s="16">
        <v>41950.718587962961</v>
      </c>
      <c r="O250" s="17">
        <v>0.51025462962962964</v>
      </c>
      <c r="P250" t="s">
        <v>66</v>
      </c>
      <c r="Q250">
        <v>248</v>
      </c>
      <c r="R250">
        <v>3</v>
      </c>
      <c r="S250" t="s">
        <v>31</v>
      </c>
      <c r="T250" t="s">
        <v>32</v>
      </c>
      <c r="V250">
        <v>1</v>
      </c>
      <c r="W250" t="s">
        <v>31</v>
      </c>
      <c r="X250">
        <v>-999999</v>
      </c>
      <c r="Y250">
        <v>16</v>
      </c>
      <c r="Z250">
        <v>455492</v>
      </c>
      <c r="AA250">
        <v>0</v>
      </c>
      <c r="AB250" t="s">
        <v>31</v>
      </c>
      <c r="AC250">
        <v>81</v>
      </c>
      <c r="AD250">
        <v>9</v>
      </c>
      <c r="AE250">
        <v>4</v>
      </c>
      <c r="AF250">
        <v>248</v>
      </c>
      <c r="AG250">
        <v>3</v>
      </c>
      <c r="AH250" t="s">
        <v>26</v>
      </c>
      <c r="AI250" t="s">
        <v>23</v>
      </c>
      <c r="AJ250" t="s">
        <v>13</v>
      </c>
      <c r="AK250" t="s">
        <v>34</v>
      </c>
    </row>
    <row r="251" spans="1:37">
      <c r="A251" t="s">
        <v>72</v>
      </c>
      <c r="B251">
        <v>242</v>
      </c>
      <c r="C251">
        <v>2</v>
      </c>
      <c r="D251" t="s">
        <v>78</v>
      </c>
      <c r="E251" t="s">
        <v>79</v>
      </c>
      <c r="F251">
        <v>60.021000000000001</v>
      </c>
      <c r="G251" t="s">
        <v>73</v>
      </c>
      <c r="H251">
        <v>1</v>
      </c>
      <c r="I251">
        <v>628946849</v>
      </c>
      <c r="J251" t="s">
        <v>64</v>
      </c>
      <c r="K251" t="s">
        <v>65</v>
      </c>
      <c r="L251" t="s">
        <v>65</v>
      </c>
      <c r="M251" s="15">
        <v>41950</v>
      </c>
      <c r="N251" s="16">
        <v>41950.718587962961</v>
      </c>
      <c r="O251" s="17">
        <v>0.51025462962962964</v>
      </c>
      <c r="P251" t="s">
        <v>66</v>
      </c>
      <c r="Q251">
        <v>249</v>
      </c>
      <c r="R251">
        <v>1</v>
      </c>
      <c r="S251" t="s">
        <v>21</v>
      </c>
      <c r="T251" t="s">
        <v>29</v>
      </c>
      <c r="V251">
        <v>0</v>
      </c>
      <c r="W251" t="s">
        <v>21</v>
      </c>
      <c r="X251">
        <v>-999999</v>
      </c>
      <c r="Y251">
        <v>16</v>
      </c>
      <c r="Z251">
        <v>456608</v>
      </c>
      <c r="AA251">
        <v>0</v>
      </c>
      <c r="AB251" t="s">
        <v>24</v>
      </c>
      <c r="AC251">
        <v>421</v>
      </c>
      <c r="AD251">
        <v>22</v>
      </c>
      <c r="AE251">
        <v>4</v>
      </c>
      <c r="AF251">
        <v>249</v>
      </c>
      <c r="AG251">
        <v>3</v>
      </c>
      <c r="AI251" t="s">
        <v>23</v>
      </c>
      <c r="AJ251" t="s">
        <v>13</v>
      </c>
      <c r="AK251" t="s">
        <v>74</v>
      </c>
    </row>
    <row r="252" spans="1:37">
      <c r="A252" t="s">
        <v>72</v>
      </c>
      <c r="B252">
        <v>242</v>
      </c>
      <c r="C252">
        <v>2</v>
      </c>
      <c r="D252" t="s">
        <v>78</v>
      </c>
      <c r="E252" t="s">
        <v>79</v>
      </c>
      <c r="F252">
        <v>60.021000000000001</v>
      </c>
      <c r="G252" t="s">
        <v>73</v>
      </c>
      <c r="H252">
        <v>1</v>
      </c>
      <c r="I252">
        <v>628946849</v>
      </c>
      <c r="J252" t="s">
        <v>64</v>
      </c>
      <c r="K252" t="s">
        <v>65</v>
      </c>
      <c r="L252" t="s">
        <v>65</v>
      </c>
      <c r="M252" s="15">
        <v>41950</v>
      </c>
      <c r="N252" s="16">
        <v>41950.718587962961</v>
      </c>
      <c r="O252" s="17">
        <v>0.51025462962962964</v>
      </c>
      <c r="P252" t="s">
        <v>66</v>
      </c>
      <c r="Q252">
        <v>250</v>
      </c>
      <c r="R252">
        <v>2</v>
      </c>
      <c r="S252" t="s">
        <v>31</v>
      </c>
      <c r="T252" t="s">
        <v>22</v>
      </c>
      <c r="V252">
        <v>1</v>
      </c>
      <c r="W252" t="s">
        <v>31</v>
      </c>
      <c r="X252">
        <v>-999999</v>
      </c>
      <c r="Y252">
        <v>16</v>
      </c>
      <c r="Z252">
        <v>457841</v>
      </c>
      <c r="AA252">
        <v>0</v>
      </c>
      <c r="AB252" t="s">
        <v>31</v>
      </c>
      <c r="AC252">
        <v>524</v>
      </c>
      <c r="AD252">
        <v>12</v>
      </c>
      <c r="AE252">
        <v>4</v>
      </c>
      <c r="AF252">
        <v>250</v>
      </c>
      <c r="AG252">
        <v>1</v>
      </c>
      <c r="AI252" t="s">
        <v>23</v>
      </c>
      <c r="AJ252" t="s">
        <v>13</v>
      </c>
      <c r="AK252" t="s">
        <v>34</v>
      </c>
    </row>
    <row r="253" spans="1:37">
      <c r="A253" t="s">
        <v>72</v>
      </c>
      <c r="B253">
        <v>242</v>
      </c>
      <c r="C253">
        <v>2</v>
      </c>
      <c r="D253" t="s">
        <v>78</v>
      </c>
      <c r="E253" t="s">
        <v>79</v>
      </c>
      <c r="F253">
        <v>60.021000000000001</v>
      </c>
      <c r="G253" t="s">
        <v>73</v>
      </c>
      <c r="H253">
        <v>1</v>
      </c>
      <c r="I253">
        <v>628946849</v>
      </c>
      <c r="J253" t="s">
        <v>64</v>
      </c>
      <c r="K253" t="s">
        <v>65</v>
      </c>
      <c r="L253" t="s">
        <v>65</v>
      </c>
      <c r="M253" s="15">
        <v>41950</v>
      </c>
      <c r="N253" s="16">
        <v>41950.718587962961</v>
      </c>
      <c r="O253" s="17">
        <v>0.51025462962962964</v>
      </c>
      <c r="P253" t="s">
        <v>66</v>
      </c>
      <c r="Q253">
        <v>251</v>
      </c>
      <c r="R253">
        <v>1</v>
      </c>
      <c r="S253" t="s">
        <v>26</v>
      </c>
      <c r="T253" t="s">
        <v>32</v>
      </c>
      <c r="V253">
        <v>0</v>
      </c>
      <c r="W253" t="s">
        <v>26</v>
      </c>
      <c r="X253">
        <v>-999999</v>
      </c>
      <c r="Y253">
        <v>17</v>
      </c>
      <c r="Z253">
        <v>459191</v>
      </c>
      <c r="AA253">
        <v>0</v>
      </c>
      <c r="AB253" t="s">
        <v>31</v>
      </c>
      <c r="AC253">
        <v>398</v>
      </c>
      <c r="AD253">
        <v>15</v>
      </c>
      <c r="AE253">
        <v>4</v>
      </c>
      <c r="AF253">
        <v>251</v>
      </c>
      <c r="AG253">
        <v>2</v>
      </c>
      <c r="AI253" t="s">
        <v>23</v>
      </c>
      <c r="AJ253" t="s">
        <v>13</v>
      </c>
      <c r="AK253" t="s">
        <v>35</v>
      </c>
    </row>
    <row r="254" spans="1:37">
      <c r="A254" t="s">
        <v>72</v>
      </c>
      <c r="B254">
        <v>242</v>
      </c>
      <c r="C254">
        <v>2</v>
      </c>
      <c r="D254" t="s">
        <v>78</v>
      </c>
      <c r="E254" t="s">
        <v>79</v>
      </c>
      <c r="F254">
        <v>60.021000000000001</v>
      </c>
      <c r="G254" t="s">
        <v>73</v>
      </c>
      <c r="H254">
        <v>1</v>
      </c>
      <c r="I254">
        <v>628946849</v>
      </c>
      <c r="J254" t="s">
        <v>64</v>
      </c>
      <c r="K254" t="s">
        <v>65</v>
      </c>
      <c r="L254" t="s">
        <v>65</v>
      </c>
      <c r="M254" s="15">
        <v>41950</v>
      </c>
      <c r="N254" s="16">
        <v>41950.718587962961</v>
      </c>
      <c r="O254" s="17">
        <v>0.51025462962962964</v>
      </c>
      <c r="P254" t="s">
        <v>66</v>
      </c>
      <c r="Q254">
        <v>252</v>
      </c>
      <c r="R254">
        <v>1</v>
      </c>
      <c r="S254" t="s">
        <v>21</v>
      </c>
      <c r="T254" t="s">
        <v>29</v>
      </c>
      <c r="V254">
        <v>0</v>
      </c>
      <c r="W254" t="s">
        <v>21</v>
      </c>
      <c r="X254">
        <v>-999999</v>
      </c>
      <c r="Y254">
        <v>16</v>
      </c>
      <c r="Z254">
        <v>460407</v>
      </c>
      <c r="AA254">
        <v>0</v>
      </c>
      <c r="AB254" t="s">
        <v>26</v>
      </c>
      <c r="AC254">
        <v>246</v>
      </c>
      <c r="AD254">
        <v>22</v>
      </c>
      <c r="AE254">
        <v>4</v>
      </c>
      <c r="AF254">
        <v>252</v>
      </c>
      <c r="AG254">
        <v>1</v>
      </c>
      <c r="AI254" t="s">
        <v>23</v>
      </c>
      <c r="AJ254" t="s">
        <v>13</v>
      </c>
      <c r="AK254" t="s">
        <v>74</v>
      </c>
    </row>
    <row r="255" spans="1:37">
      <c r="A255" t="s">
        <v>72</v>
      </c>
      <c r="B255">
        <v>242</v>
      </c>
      <c r="C255">
        <v>2</v>
      </c>
      <c r="D255" t="s">
        <v>78</v>
      </c>
      <c r="E255" t="s">
        <v>79</v>
      </c>
      <c r="F255">
        <v>60.021000000000001</v>
      </c>
      <c r="G255" t="s">
        <v>73</v>
      </c>
      <c r="H255">
        <v>1</v>
      </c>
      <c r="I255">
        <v>628946849</v>
      </c>
      <c r="J255" t="s">
        <v>64</v>
      </c>
      <c r="K255" t="s">
        <v>65</v>
      </c>
      <c r="L255" t="s">
        <v>65</v>
      </c>
      <c r="M255" s="15">
        <v>41950</v>
      </c>
      <c r="N255" s="16">
        <v>41950.718587962961</v>
      </c>
      <c r="O255" s="17">
        <v>0.51025462962962964</v>
      </c>
      <c r="P255" t="s">
        <v>66</v>
      </c>
      <c r="Q255">
        <v>253</v>
      </c>
      <c r="R255">
        <v>3</v>
      </c>
      <c r="S255" t="s">
        <v>31</v>
      </c>
      <c r="T255" t="s">
        <v>29</v>
      </c>
      <c r="U255">
        <v>0</v>
      </c>
      <c r="V255">
        <v>0</v>
      </c>
      <c r="W255" t="s">
        <v>31</v>
      </c>
      <c r="X255">
        <v>-999999</v>
      </c>
      <c r="Y255">
        <v>17</v>
      </c>
      <c r="Z255">
        <v>461740</v>
      </c>
      <c r="AA255">
        <v>0</v>
      </c>
      <c r="AB255" t="s">
        <v>26</v>
      </c>
      <c r="AC255">
        <v>353</v>
      </c>
      <c r="AD255">
        <v>10</v>
      </c>
      <c r="AE255">
        <v>4</v>
      </c>
      <c r="AF255">
        <v>253</v>
      </c>
      <c r="AG255">
        <v>1</v>
      </c>
      <c r="AH255" t="s">
        <v>21</v>
      </c>
      <c r="AI255" t="s">
        <v>23</v>
      </c>
      <c r="AJ255" t="s">
        <v>13</v>
      </c>
      <c r="AK255" t="s">
        <v>34</v>
      </c>
    </row>
    <row r="256" spans="1:37">
      <c r="A256" t="s">
        <v>72</v>
      </c>
      <c r="B256">
        <v>242</v>
      </c>
      <c r="C256">
        <v>2</v>
      </c>
      <c r="D256" t="s">
        <v>78</v>
      </c>
      <c r="E256" t="s">
        <v>79</v>
      </c>
      <c r="F256">
        <v>60.021000000000001</v>
      </c>
      <c r="G256" t="s">
        <v>73</v>
      </c>
      <c r="H256">
        <v>1</v>
      </c>
      <c r="I256">
        <v>628946849</v>
      </c>
      <c r="J256" t="s">
        <v>64</v>
      </c>
      <c r="K256" t="s">
        <v>65</v>
      </c>
      <c r="L256" t="s">
        <v>65</v>
      </c>
      <c r="M256" s="15">
        <v>41950</v>
      </c>
      <c r="N256" s="16">
        <v>41950.718587962961</v>
      </c>
      <c r="O256" s="17">
        <v>0.51025462962962964</v>
      </c>
      <c r="P256" t="s">
        <v>66</v>
      </c>
      <c r="Q256">
        <v>254</v>
      </c>
      <c r="R256">
        <v>1</v>
      </c>
      <c r="S256" t="s">
        <v>24</v>
      </c>
      <c r="T256" t="s">
        <v>30</v>
      </c>
      <c r="V256">
        <v>0</v>
      </c>
      <c r="W256" t="s">
        <v>24</v>
      </c>
      <c r="X256">
        <v>-999999</v>
      </c>
      <c r="Y256">
        <v>16</v>
      </c>
      <c r="Z256">
        <v>462906</v>
      </c>
      <c r="AA256">
        <v>0</v>
      </c>
      <c r="AB256" t="s">
        <v>31</v>
      </c>
      <c r="AC256">
        <v>315</v>
      </c>
      <c r="AD256">
        <v>1</v>
      </c>
      <c r="AE256">
        <v>4</v>
      </c>
      <c r="AF256">
        <v>254</v>
      </c>
      <c r="AG256">
        <v>3</v>
      </c>
      <c r="AI256" t="s">
        <v>27</v>
      </c>
      <c r="AJ256" t="s">
        <v>13</v>
      </c>
      <c r="AK256" t="s">
        <v>28</v>
      </c>
    </row>
    <row r="257" spans="1:37">
      <c r="A257" t="s">
        <v>72</v>
      </c>
      <c r="B257">
        <v>242</v>
      </c>
      <c r="C257">
        <v>2</v>
      </c>
      <c r="D257" t="s">
        <v>78</v>
      </c>
      <c r="E257" t="s">
        <v>79</v>
      </c>
      <c r="F257">
        <v>60.021000000000001</v>
      </c>
      <c r="G257" t="s">
        <v>73</v>
      </c>
      <c r="H257">
        <v>1</v>
      </c>
      <c r="I257">
        <v>628946849</v>
      </c>
      <c r="J257" t="s">
        <v>64</v>
      </c>
      <c r="K257" t="s">
        <v>65</v>
      </c>
      <c r="L257" t="s">
        <v>65</v>
      </c>
      <c r="M257" s="15">
        <v>41950</v>
      </c>
      <c r="N257" s="16">
        <v>41950.718587962961</v>
      </c>
      <c r="O257" s="17">
        <v>0.51025462962962964</v>
      </c>
      <c r="P257" t="s">
        <v>66</v>
      </c>
      <c r="Q257">
        <v>255</v>
      </c>
      <c r="R257">
        <v>2</v>
      </c>
      <c r="S257" t="s">
        <v>21</v>
      </c>
      <c r="T257" t="s">
        <v>22</v>
      </c>
      <c r="V257">
        <v>0</v>
      </c>
      <c r="W257" t="s">
        <v>21</v>
      </c>
      <c r="X257">
        <v>0</v>
      </c>
      <c r="Y257">
        <v>16</v>
      </c>
      <c r="Z257">
        <v>464039</v>
      </c>
      <c r="AA257">
        <v>567</v>
      </c>
      <c r="AC257">
        <v>0</v>
      </c>
      <c r="AD257">
        <v>24</v>
      </c>
      <c r="AE257">
        <v>4</v>
      </c>
      <c r="AF257">
        <v>255</v>
      </c>
      <c r="AG257">
        <v>1</v>
      </c>
      <c r="AI257" t="s">
        <v>23</v>
      </c>
      <c r="AJ257" t="s">
        <v>13</v>
      </c>
      <c r="AK257" t="s">
        <v>74</v>
      </c>
    </row>
    <row r="258" spans="1:37">
      <c r="A258" t="s">
        <v>72</v>
      </c>
      <c r="B258">
        <v>242</v>
      </c>
      <c r="C258">
        <v>2</v>
      </c>
      <c r="D258" t="s">
        <v>78</v>
      </c>
      <c r="E258" t="s">
        <v>79</v>
      </c>
      <c r="F258">
        <v>60.021000000000001</v>
      </c>
      <c r="G258" t="s">
        <v>73</v>
      </c>
      <c r="H258">
        <v>1</v>
      </c>
      <c r="I258">
        <v>628946849</v>
      </c>
      <c r="J258" t="s">
        <v>64</v>
      </c>
      <c r="K258" t="s">
        <v>65</v>
      </c>
      <c r="L258" t="s">
        <v>65</v>
      </c>
      <c r="M258" s="15">
        <v>41950</v>
      </c>
      <c r="N258" s="16">
        <v>41950.718587962961</v>
      </c>
      <c r="O258" s="17">
        <v>0.51025462962962964</v>
      </c>
      <c r="P258" t="s">
        <v>66</v>
      </c>
      <c r="Q258">
        <v>256</v>
      </c>
      <c r="R258">
        <v>3</v>
      </c>
      <c r="S258" t="s">
        <v>24</v>
      </c>
      <c r="T258" t="s">
        <v>25</v>
      </c>
      <c r="V258">
        <v>1</v>
      </c>
      <c r="W258" t="s">
        <v>24</v>
      </c>
      <c r="X258">
        <v>-999999</v>
      </c>
      <c r="Y258">
        <v>16</v>
      </c>
      <c r="Z258">
        <v>466155</v>
      </c>
      <c r="AA258">
        <v>0</v>
      </c>
      <c r="AB258" t="s">
        <v>24</v>
      </c>
      <c r="AC258">
        <v>242</v>
      </c>
      <c r="AD258">
        <v>2</v>
      </c>
      <c r="AE258">
        <v>4</v>
      </c>
      <c r="AF258">
        <v>256</v>
      </c>
      <c r="AG258">
        <v>2</v>
      </c>
      <c r="AH258" t="s">
        <v>31</v>
      </c>
      <c r="AI258" t="s">
        <v>27</v>
      </c>
      <c r="AJ258" t="s">
        <v>13</v>
      </c>
      <c r="AK258" t="s">
        <v>28</v>
      </c>
    </row>
    <row r="259" spans="1:37">
      <c r="A259" t="s">
        <v>72</v>
      </c>
      <c r="B259">
        <v>242</v>
      </c>
      <c r="C259">
        <v>2</v>
      </c>
      <c r="D259" t="s">
        <v>78</v>
      </c>
      <c r="E259" t="s">
        <v>79</v>
      </c>
      <c r="F259">
        <v>60.021000000000001</v>
      </c>
      <c r="G259" t="s">
        <v>73</v>
      </c>
      <c r="H259">
        <v>1</v>
      </c>
      <c r="I259">
        <v>628946849</v>
      </c>
      <c r="J259" t="s">
        <v>64</v>
      </c>
      <c r="K259" t="s">
        <v>65</v>
      </c>
      <c r="L259" t="s">
        <v>65</v>
      </c>
      <c r="M259" s="15">
        <v>41950</v>
      </c>
      <c r="N259" s="16">
        <v>41950.718587962961</v>
      </c>
      <c r="O259" s="17">
        <v>0.51025462962962964</v>
      </c>
      <c r="P259" t="s">
        <v>66</v>
      </c>
      <c r="Q259">
        <v>257</v>
      </c>
      <c r="R259">
        <v>2</v>
      </c>
      <c r="S259" t="s">
        <v>24</v>
      </c>
      <c r="T259" t="s">
        <v>33</v>
      </c>
      <c r="V259">
        <v>1</v>
      </c>
      <c r="W259" t="s">
        <v>24</v>
      </c>
      <c r="X259">
        <v>-999999</v>
      </c>
      <c r="Y259">
        <v>16</v>
      </c>
      <c r="Z259">
        <v>467221</v>
      </c>
      <c r="AA259">
        <v>0</v>
      </c>
      <c r="AB259" t="s">
        <v>24</v>
      </c>
      <c r="AC259">
        <v>336</v>
      </c>
      <c r="AD259">
        <v>5</v>
      </c>
      <c r="AE259">
        <v>4</v>
      </c>
      <c r="AF259">
        <v>257</v>
      </c>
      <c r="AG259">
        <v>3</v>
      </c>
      <c r="AI259" t="s">
        <v>27</v>
      </c>
      <c r="AJ259" t="s">
        <v>13</v>
      </c>
      <c r="AK259" t="s">
        <v>28</v>
      </c>
    </row>
    <row r="260" spans="1:37">
      <c r="A260" t="s">
        <v>72</v>
      </c>
      <c r="B260">
        <v>242</v>
      </c>
      <c r="C260">
        <v>2</v>
      </c>
      <c r="D260" t="s">
        <v>78</v>
      </c>
      <c r="E260" t="s">
        <v>79</v>
      </c>
      <c r="F260">
        <v>60.021000000000001</v>
      </c>
      <c r="G260" t="s">
        <v>73</v>
      </c>
      <c r="H260">
        <v>1</v>
      </c>
      <c r="I260">
        <v>628946849</v>
      </c>
      <c r="J260" t="s">
        <v>64</v>
      </c>
      <c r="K260" t="s">
        <v>65</v>
      </c>
      <c r="L260" t="s">
        <v>65</v>
      </c>
      <c r="M260" s="15">
        <v>41950</v>
      </c>
      <c r="N260" s="16">
        <v>41950.718587962961</v>
      </c>
      <c r="O260" s="17">
        <v>0.51025462962962964</v>
      </c>
      <c r="P260" t="s">
        <v>66</v>
      </c>
      <c r="Q260">
        <v>258</v>
      </c>
      <c r="R260">
        <v>2</v>
      </c>
      <c r="S260" t="s">
        <v>31</v>
      </c>
      <c r="T260" t="s">
        <v>22</v>
      </c>
      <c r="V260">
        <v>0</v>
      </c>
      <c r="W260" t="s">
        <v>31</v>
      </c>
      <c r="X260">
        <v>-999999</v>
      </c>
      <c r="Y260">
        <v>16</v>
      </c>
      <c r="Z260">
        <v>468421</v>
      </c>
      <c r="AA260">
        <v>0</v>
      </c>
      <c r="AB260" t="s">
        <v>26</v>
      </c>
      <c r="AC260">
        <v>400</v>
      </c>
      <c r="AD260">
        <v>12</v>
      </c>
      <c r="AE260">
        <v>4</v>
      </c>
      <c r="AF260">
        <v>258</v>
      </c>
      <c r="AG260">
        <v>2</v>
      </c>
      <c r="AI260" t="s">
        <v>23</v>
      </c>
      <c r="AJ260" t="s">
        <v>13</v>
      </c>
      <c r="AK260" t="s">
        <v>34</v>
      </c>
    </row>
    <row r="261" spans="1:37">
      <c r="A261" t="s">
        <v>72</v>
      </c>
      <c r="B261">
        <v>242</v>
      </c>
      <c r="C261">
        <v>2</v>
      </c>
      <c r="D261" t="s">
        <v>78</v>
      </c>
      <c r="E261" t="s">
        <v>79</v>
      </c>
      <c r="F261">
        <v>60.021000000000001</v>
      </c>
      <c r="G261" t="s">
        <v>73</v>
      </c>
      <c r="H261">
        <v>1</v>
      </c>
      <c r="I261">
        <v>628946849</v>
      </c>
      <c r="J261" t="s">
        <v>64</v>
      </c>
      <c r="K261" t="s">
        <v>65</v>
      </c>
      <c r="L261" t="s">
        <v>65</v>
      </c>
      <c r="M261" s="15">
        <v>41950</v>
      </c>
      <c r="N261" s="16">
        <v>41950.718587962961</v>
      </c>
      <c r="O261" s="17">
        <v>0.51025462962962964</v>
      </c>
      <c r="P261" t="s">
        <v>66</v>
      </c>
      <c r="Q261">
        <v>259</v>
      </c>
      <c r="R261">
        <v>2</v>
      </c>
      <c r="S261" t="s">
        <v>26</v>
      </c>
      <c r="T261" t="s">
        <v>22</v>
      </c>
      <c r="V261">
        <v>1</v>
      </c>
      <c r="W261" t="s">
        <v>26</v>
      </c>
      <c r="X261">
        <v>-999999</v>
      </c>
      <c r="Y261">
        <v>16</v>
      </c>
      <c r="Z261">
        <v>469637</v>
      </c>
      <c r="AA261">
        <v>0</v>
      </c>
      <c r="AB261" t="s">
        <v>26</v>
      </c>
      <c r="AC261">
        <v>520</v>
      </c>
      <c r="AD261">
        <v>18</v>
      </c>
      <c r="AE261">
        <v>4</v>
      </c>
      <c r="AF261">
        <v>259</v>
      </c>
      <c r="AG261">
        <v>2</v>
      </c>
      <c r="AI261" t="s">
        <v>23</v>
      </c>
      <c r="AJ261" t="s">
        <v>13</v>
      </c>
      <c r="AK261" t="s">
        <v>35</v>
      </c>
    </row>
    <row r="262" spans="1:37">
      <c r="A262" t="s">
        <v>72</v>
      </c>
      <c r="B262">
        <v>242</v>
      </c>
      <c r="C262">
        <v>2</v>
      </c>
      <c r="D262" t="s">
        <v>78</v>
      </c>
      <c r="E262" t="s">
        <v>79</v>
      </c>
      <c r="F262">
        <v>60.021000000000001</v>
      </c>
      <c r="G262" t="s">
        <v>73</v>
      </c>
      <c r="H262">
        <v>1</v>
      </c>
      <c r="I262">
        <v>628946849</v>
      </c>
      <c r="J262" t="s">
        <v>64</v>
      </c>
      <c r="K262" t="s">
        <v>65</v>
      </c>
      <c r="L262" t="s">
        <v>65</v>
      </c>
      <c r="M262" s="15">
        <v>41950</v>
      </c>
      <c r="N262" s="16">
        <v>41950.718587962961</v>
      </c>
      <c r="O262" s="17">
        <v>0.51025462962962964</v>
      </c>
      <c r="P262" t="s">
        <v>66</v>
      </c>
      <c r="Q262">
        <v>260</v>
      </c>
      <c r="R262">
        <v>3</v>
      </c>
      <c r="S262" t="s">
        <v>26</v>
      </c>
      <c r="T262" t="s">
        <v>25</v>
      </c>
      <c r="U262">
        <v>0</v>
      </c>
      <c r="V262">
        <v>0</v>
      </c>
      <c r="W262" t="s">
        <v>26</v>
      </c>
      <c r="X262">
        <v>-999999</v>
      </c>
      <c r="Y262">
        <v>16</v>
      </c>
      <c r="Z262">
        <v>470970</v>
      </c>
      <c r="AA262">
        <v>0</v>
      </c>
      <c r="AB262" t="s">
        <v>21</v>
      </c>
      <c r="AC262">
        <v>371</v>
      </c>
      <c r="AD262">
        <v>14</v>
      </c>
      <c r="AE262">
        <v>4</v>
      </c>
      <c r="AF262">
        <v>260</v>
      </c>
      <c r="AG262">
        <v>2</v>
      </c>
      <c r="AH262" t="s">
        <v>31</v>
      </c>
      <c r="AI262" t="s">
        <v>23</v>
      </c>
      <c r="AJ262" t="s">
        <v>13</v>
      </c>
      <c r="AK262" t="s">
        <v>35</v>
      </c>
    </row>
    <row r="263" spans="1:37">
      <c r="A263" t="s">
        <v>72</v>
      </c>
      <c r="B263">
        <v>242</v>
      </c>
      <c r="C263">
        <v>2</v>
      </c>
      <c r="D263" t="s">
        <v>78</v>
      </c>
      <c r="E263" t="s">
        <v>79</v>
      </c>
      <c r="F263">
        <v>60.021000000000001</v>
      </c>
      <c r="G263" t="s">
        <v>73</v>
      </c>
      <c r="H263">
        <v>1</v>
      </c>
      <c r="I263">
        <v>628946849</v>
      </c>
      <c r="J263" t="s">
        <v>64</v>
      </c>
      <c r="K263" t="s">
        <v>65</v>
      </c>
      <c r="L263" t="s">
        <v>65</v>
      </c>
      <c r="M263" s="15">
        <v>41950</v>
      </c>
      <c r="N263" s="16">
        <v>41950.718587962961</v>
      </c>
      <c r="O263" s="17">
        <v>0.51025462962962964</v>
      </c>
      <c r="P263" t="s">
        <v>66</v>
      </c>
      <c r="Q263">
        <v>261</v>
      </c>
      <c r="R263">
        <v>2</v>
      </c>
      <c r="S263" t="s">
        <v>24</v>
      </c>
      <c r="T263" t="s">
        <v>33</v>
      </c>
      <c r="V263">
        <v>1</v>
      </c>
      <c r="W263" t="s">
        <v>24</v>
      </c>
      <c r="X263">
        <v>-999999</v>
      </c>
      <c r="Y263">
        <v>16</v>
      </c>
      <c r="Z263">
        <v>472153</v>
      </c>
      <c r="AA263">
        <v>0</v>
      </c>
      <c r="AB263" t="s">
        <v>24</v>
      </c>
      <c r="AC263">
        <v>436</v>
      </c>
      <c r="AD263">
        <v>5</v>
      </c>
      <c r="AE263">
        <v>4</v>
      </c>
      <c r="AF263">
        <v>261</v>
      </c>
      <c r="AG263">
        <v>3</v>
      </c>
      <c r="AI263" t="s">
        <v>27</v>
      </c>
      <c r="AJ263" t="s">
        <v>13</v>
      </c>
      <c r="AK263" t="s">
        <v>28</v>
      </c>
    </row>
    <row r="264" spans="1:37">
      <c r="A264" t="s">
        <v>72</v>
      </c>
      <c r="B264">
        <v>242</v>
      </c>
      <c r="C264">
        <v>2</v>
      </c>
      <c r="D264" t="s">
        <v>78</v>
      </c>
      <c r="E264" t="s">
        <v>79</v>
      </c>
      <c r="F264">
        <v>60.021000000000001</v>
      </c>
      <c r="G264" t="s">
        <v>73</v>
      </c>
      <c r="H264">
        <v>1</v>
      </c>
      <c r="I264">
        <v>628946849</v>
      </c>
      <c r="J264" t="s">
        <v>64</v>
      </c>
      <c r="K264" t="s">
        <v>65</v>
      </c>
      <c r="L264" t="s">
        <v>65</v>
      </c>
      <c r="M264" s="15">
        <v>41950</v>
      </c>
      <c r="N264" s="16">
        <v>41950.718587962961</v>
      </c>
      <c r="O264" s="17">
        <v>0.51025462962962964</v>
      </c>
      <c r="P264" t="s">
        <v>66</v>
      </c>
      <c r="Q264">
        <v>262</v>
      </c>
      <c r="R264">
        <v>2</v>
      </c>
      <c r="S264" t="s">
        <v>21</v>
      </c>
      <c r="T264" t="s">
        <v>33</v>
      </c>
      <c r="V264">
        <v>0</v>
      </c>
      <c r="W264" t="s">
        <v>21</v>
      </c>
      <c r="X264">
        <v>-999999</v>
      </c>
      <c r="Y264">
        <v>17</v>
      </c>
      <c r="Z264">
        <v>473453</v>
      </c>
      <c r="AA264">
        <v>0</v>
      </c>
      <c r="AB264" t="s">
        <v>31</v>
      </c>
      <c r="AC264">
        <v>528</v>
      </c>
      <c r="AD264">
        <v>23</v>
      </c>
      <c r="AE264">
        <v>4</v>
      </c>
      <c r="AF264">
        <v>262</v>
      </c>
      <c r="AG264">
        <v>2</v>
      </c>
      <c r="AI264" t="s">
        <v>23</v>
      </c>
      <c r="AJ264" t="s">
        <v>13</v>
      </c>
      <c r="AK264" t="s">
        <v>74</v>
      </c>
    </row>
    <row r="265" spans="1:37">
      <c r="A265" t="s">
        <v>72</v>
      </c>
      <c r="B265">
        <v>242</v>
      </c>
      <c r="C265">
        <v>2</v>
      </c>
      <c r="D265" t="s">
        <v>78</v>
      </c>
      <c r="E265" t="s">
        <v>79</v>
      </c>
      <c r="F265">
        <v>60.021000000000001</v>
      </c>
      <c r="G265" t="s">
        <v>73</v>
      </c>
      <c r="H265">
        <v>1</v>
      </c>
      <c r="I265">
        <v>628946849</v>
      </c>
      <c r="J265" t="s">
        <v>64</v>
      </c>
      <c r="K265" t="s">
        <v>65</v>
      </c>
      <c r="L265" t="s">
        <v>65</v>
      </c>
      <c r="M265" s="15">
        <v>41950</v>
      </c>
      <c r="N265" s="16">
        <v>41950.718587962961</v>
      </c>
      <c r="O265" s="17">
        <v>0.51025462962962964</v>
      </c>
      <c r="P265" t="s">
        <v>66</v>
      </c>
      <c r="Q265">
        <v>263</v>
      </c>
      <c r="R265">
        <v>2</v>
      </c>
      <c r="S265" t="s">
        <v>24</v>
      </c>
      <c r="T265" t="s">
        <v>33</v>
      </c>
      <c r="V265">
        <v>0</v>
      </c>
      <c r="W265" t="s">
        <v>24</v>
      </c>
      <c r="X265">
        <v>0</v>
      </c>
      <c r="Y265">
        <v>16</v>
      </c>
      <c r="Z265">
        <v>474802</v>
      </c>
      <c r="AA265">
        <v>567</v>
      </c>
      <c r="AC265">
        <v>0</v>
      </c>
      <c r="AD265">
        <v>5</v>
      </c>
      <c r="AE265">
        <v>4</v>
      </c>
      <c r="AF265">
        <v>263</v>
      </c>
      <c r="AG265">
        <v>2</v>
      </c>
      <c r="AI265" t="s">
        <v>27</v>
      </c>
      <c r="AJ265" t="s">
        <v>13</v>
      </c>
      <c r="AK265" t="s">
        <v>28</v>
      </c>
    </row>
    <row r="266" spans="1:37">
      <c r="A266" t="s">
        <v>72</v>
      </c>
      <c r="B266">
        <v>242</v>
      </c>
      <c r="C266">
        <v>2</v>
      </c>
      <c r="D266" t="s">
        <v>78</v>
      </c>
      <c r="E266" t="s">
        <v>79</v>
      </c>
      <c r="F266">
        <v>60.021000000000001</v>
      </c>
      <c r="G266" t="s">
        <v>73</v>
      </c>
      <c r="H266">
        <v>1</v>
      </c>
      <c r="I266">
        <v>628946849</v>
      </c>
      <c r="J266" t="s">
        <v>64</v>
      </c>
      <c r="K266" t="s">
        <v>65</v>
      </c>
      <c r="L266" t="s">
        <v>65</v>
      </c>
      <c r="M266" s="15">
        <v>41950</v>
      </c>
      <c r="N266" s="16">
        <v>41950.718587962961</v>
      </c>
      <c r="O266" s="17">
        <v>0.51025462962962964</v>
      </c>
      <c r="P266" t="s">
        <v>66</v>
      </c>
      <c r="Q266">
        <v>264</v>
      </c>
      <c r="R266">
        <v>3</v>
      </c>
      <c r="S266" t="s">
        <v>31</v>
      </c>
      <c r="T266" t="s">
        <v>29</v>
      </c>
      <c r="U266">
        <v>0</v>
      </c>
      <c r="V266">
        <v>0</v>
      </c>
      <c r="W266" t="s">
        <v>31</v>
      </c>
      <c r="X266">
        <v>-999999</v>
      </c>
      <c r="Y266">
        <v>16</v>
      </c>
      <c r="Z266">
        <v>476918</v>
      </c>
      <c r="AA266">
        <v>0</v>
      </c>
      <c r="AB266" t="s">
        <v>26</v>
      </c>
      <c r="AC266">
        <v>487</v>
      </c>
      <c r="AD266">
        <v>10</v>
      </c>
      <c r="AE266">
        <v>4</v>
      </c>
      <c r="AF266">
        <v>264</v>
      </c>
      <c r="AG266">
        <v>2</v>
      </c>
      <c r="AH266" t="s">
        <v>21</v>
      </c>
      <c r="AI266" t="s">
        <v>23</v>
      </c>
      <c r="AJ266" t="s">
        <v>13</v>
      </c>
      <c r="AK266" t="s">
        <v>34</v>
      </c>
    </row>
    <row r="267" spans="1:37">
      <c r="A267" t="s">
        <v>72</v>
      </c>
      <c r="B267">
        <v>242</v>
      </c>
      <c r="C267">
        <v>2</v>
      </c>
      <c r="D267" t="s">
        <v>78</v>
      </c>
      <c r="E267" t="s">
        <v>79</v>
      </c>
      <c r="F267">
        <v>60.021000000000001</v>
      </c>
      <c r="G267" t="s">
        <v>73</v>
      </c>
      <c r="H267">
        <v>1</v>
      </c>
      <c r="I267">
        <v>628946849</v>
      </c>
      <c r="J267" t="s">
        <v>64</v>
      </c>
      <c r="K267" t="s">
        <v>65</v>
      </c>
      <c r="L267" t="s">
        <v>65</v>
      </c>
      <c r="M267" s="15">
        <v>41950</v>
      </c>
      <c r="N267" s="16">
        <v>41950.718587962961</v>
      </c>
      <c r="O267" s="17">
        <v>0.51025462962962964</v>
      </c>
      <c r="P267" t="s">
        <v>66</v>
      </c>
      <c r="Q267">
        <v>265</v>
      </c>
      <c r="R267">
        <v>3</v>
      </c>
      <c r="S267" t="s">
        <v>31</v>
      </c>
      <c r="T267" t="s">
        <v>30</v>
      </c>
      <c r="U267">
        <v>0</v>
      </c>
      <c r="V267">
        <v>0</v>
      </c>
      <c r="W267" t="s">
        <v>31</v>
      </c>
      <c r="X267">
        <v>0</v>
      </c>
      <c r="Y267">
        <v>16</v>
      </c>
      <c r="Z267">
        <v>478234</v>
      </c>
      <c r="AA267">
        <v>567</v>
      </c>
      <c r="AC267">
        <v>0</v>
      </c>
      <c r="AD267">
        <v>7</v>
      </c>
      <c r="AE267">
        <v>4</v>
      </c>
      <c r="AF267">
        <v>265</v>
      </c>
      <c r="AG267">
        <v>3</v>
      </c>
      <c r="AH267" t="s">
        <v>24</v>
      </c>
      <c r="AI267" t="s">
        <v>27</v>
      </c>
      <c r="AJ267" t="s">
        <v>13</v>
      </c>
      <c r="AK267" t="s">
        <v>34</v>
      </c>
    </row>
    <row r="268" spans="1:37">
      <c r="A268" t="s">
        <v>72</v>
      </c>
      <c r="B268">
        <v>242</v>
      </c>
      <c r="C268">
        <v>2</v>
      </c>
      <c r="D268" t="s">
        <v>78</v>
      </c>
      <c r="E268" t="s">
        <v>79</v>
      </c>
      <c r="F268">
        <v>60.021000000000001</v>
      </c>
      <c r="G268" t="s">
        <v>73</v>
      </c>
      <c r="H268">
        <v>1</v>
      </c>
      <c r="I268">
        <v>628946849</v>
      </c>
      <c r="J268" t="s">
        <v>64</v>
      </c>
      <c r="K268" t="s">
        <v>65</v>
      </c>
      <c r="L268" t="s">
        <v>65</v>
      </c>
      <c r="M268" s="15">
        <v>41950</v>
      </c>
      <c r="N268" s="16">
        <v>41950.718587962961</v>
      </c>
      <c r="O268" s="17">
        <v>0.51025462962962964</v>
      </c>
      <c r="P268" t="s">
        <v>66</v>
      </c>
      <c r="Q268">
        <v>266</v>
      </c>
      <c r="R268">
        <v>1</v>
      </c>
      <c r="S268" t="s">
        <v>26</v>
      </c>
      <c r="T268" t="s">
        <v>32</v>
      </c>
      <c r="V268">
        <v>0</v>
      </c>
      <c r="W268" t="s">
        <v>26</v>
      </c>
      <c r="X268">
        <v>0</v>
      </c>
      <c r="Y268">
        <v>16</v>
      </c>
      <c r="Z268">
        <v>480350</v>
      </c>
      <c r="AA268">
        <v>567</v>
      </c>
      <c r="AC268">
        <v>0</v>
      </c>
      <c r="AD268">
        <v>15</v>
      </c>
      <c r="AE268">
        <v>4</v>
      </c>
      <c r="AF268">
        <v>266</v>
      </c>
      <c r="AG268">
        <v>3</v>
      </c>
      <c r="AI268" t="s">
        <v>23</v>
      </c>
      <c r="AJ268" t="s">
        <v>13</v>
      </c>
      <c r="AK268" t="s">
        <v>35</v>
      </c>
    </row>
    <row r="269" spans="1:37">
      <c r="A269" t="s">
        <v>72</v>
      </c>
      <c r="B269">
        <v>242</v>
      </c>
      <c r="C269">
        <v>2</v>
      </c>
      <c r="D269" t="s">
        <v>78</v>
      </c>
      <c r="E269" t="s">
        <v>79</v>
      </c>
      <c r="F269">
        <v>60.021000000000001</v>
      </c>
      <c r="G269" t="s">
        <v>73</v>
      </c>
      <c r="H269">
        <v>1</v>
      </c>
      <c r="I269">
        <v>628946849</v>
      </c>
      <c r="J269" t="s">
        <v>64</v>
      </c>
      <c r="K269" t="s">
        <v>65</v>
      </c>
      <c r="L269" t="s">
        <v>65</v>
      </c>
      <c r="M269" s="15">
        <v>41950</v>
      </c>
      <c r="N269" s="16">
        <v>41950.718587962961</v>
      </c>
      <c r="O269" s="17">
        <v>0.51025462962962964</v>
      </c>
      <c r="P269" t="s">
        <v>66</v>
      </c>
      <c r="Q269">
        <v>267</v>
      </c>
      <c r="R269">
        <v>1</v>
      </c>
      <c r="S269" t="s">
        <v>24</v>
      </c>
      <c r="T269" t="s">
        <v>30</v>
      </c>
      <c r="V269">
        <v>1</v>
      </c>
      <c r="W269" t="s">
        <v>24</v>
      </c>
      <c r="X269">
        <v>-999999</v>
      </c>
      <c r="Y269">
        <v>17</v>
      </c>
      <c r="Z269">
        <v>482650</v>
      </c>
      <c r="AA269">
        <v>0</v>
      </c>
      <c r="AB269" t="s">
        <v>24</v>
      </c>
      <c r="AC269">
        <v>539</v>
      </c>
      <c r="AD269">
        <v>1</v>
      </c>
      <c r="AE269">
        <v>4</v>
      </c>
      <c r="AF269">
        <v>267</v>
      </c>
      <c r="AG269">
        <v>1</v>
      </c>
      <c r="AI269" t="s">
        <v>27</v>
      </c>
      <c r="AJ269" t="s">
        <v>13</v>
      </c>
      <c r="AK269" t="s">
        <v>28</v>
      </c>
    </row>
    <row r="270" spans="1:37">
      <c r="A270" t="s">
        <v>72</v>
      </c>
      <c r="B270">
        <v>242</v>
      </c>
      <c r="C270">
        <v>2</v>
      </c>
      <c r="D270" t="s">
        <v>78</v>
      </c>
      <c r="E270" t="s">
        <v>79</v>
      </c>
      <c r="F270">
        <v>60.021000000000001</v>
      </c>
      <c r="G270" t="s">
        <v>73</v>
      </c>
      <c r="H270">
        <v>1</v>
      </c>
      <c r="I270">
        <v>628946849</v>
      </c>
      <c r="J270" t="s">
        <v>64</v>
      </c>
      <c r="K270" t="s">
        <v>65</v>
      </c>
      <c r="L270" t="s">
        <v>65</v>
      </c>
      <c r="M270" s="15">
        <v>41950</v>
      </c>
      <c r="N270" s="16">
        <v>41950.718587962961</v>
      </c>
      <c r="O270" s="17">
        <v>0.51025462962962964</v>
      </c>
      <c r="P270" t="s">
        <v>66</v>
      </c>
      <c r="Q270">
        <v>268</v>
      </c>
      <c r="R270">
        <v>1</v>
      </c>
      <c r="S270" t="s">
        <v>31</v>
      </c>
      <c r="T270" t="s">
        <v>25</v>
      </c>
      <c r="V270">
        <v>0</v>
      </c>
      <c r="W270" t="s">
        <v>31</v>
      </c>
      <c r="X270">
        <v>-999999</v>
      </c>
      <c r="Y270">
        <v>17</v>
      </c>
      <c r="Z270">
        <v>484016</v>
      </c>
      <c r="AA270">
        <v>0</v>
      </c>
      <c r="AB270" t="s">
        <v>26</v>
      </c>
      <c r="AC270">
        <v>477</v>
      </c>
      <c r="AD270">
        <v>8</v>
      </c>
      <c r="AE270">
        <v>4</v>
      </c>
      <c r="AF270">
        <v>268</v>
      </c>
      <c r="AG270">
        <v>1</v>
      </c>
      <c r="AI270" t="s">
        <v>27</v>
      </c>
      <c r="AJ270" t="s">
        <v>13</v>
      </c>
      <c r="AK270" t="s">
        <v>34</v>
      </c>
    </row>
    <row r="271" spans="1:37">
      <c r="A271" t="s">
        <v>72</v>
      </c>
      <c r="B271">
        <v>242</v>
      </c>
      <c r="C271">
        <v>2</v>
      </c>
      <c r="D271" t="s">
        <v>78</v>
      </c>
      <c r="E271" t="s">
        <v>79</v>
      </c>
      <c r="F271">
        <v>60.021000000000001</v>
      </c>
      <c r="G271" t="s">
        <v>73</v>
      </c>
      <c r="H271">
        <v>1</v>
      </c>
      <c r="I271">
        <v>628946849</v>
      </c>
      <c r="J271" t="s">
        <v>64</v>
      </c>
      <c r="K271" t="s">
        <v>65</v>
      </c>
      <c r="L271" t="s">
        <v>65</v>
      </c>
      <c r="M271" s="15">
        <v>41950</v>
      </c>
      <c r="N271" s="16">
        <v>41950.718587962961</v>
      </c>
      <c r="O271" s="17">
        <v>0.51025462962962964</v>
      </c>
      <c r="P271" t="s">
        <v>66</v>
      </c>
      <c r="Q271">
        <v>269</v>
      </c>
      <c r="R271">
        <v>3</v>
      </c>
      <c r="S271" t="s">
        <v>24</v>
      </c>
      <c r="T271" t="s">
        <v>32</v>
      </c>
      <c r="V271">
        <v>1</v>
      </c>
      <c r="W271" t="s">
        <v>24</v>
      </c>
      <c r="X271">
        <v>-999999</v>
      </c>
      <c r="Y271">
        <v>16</v>
      </c>
      <c r="Z271">
        <v>485315</v>
      </c>
      <c r="AA271">
        <v>0</v>
      </c>
      <c r="AB271" t="s">
        <v>24</v>
      </c>
      <c r="AC271">
        <v>418</v>
      </c>
      <c r="AD271">
        <v>3</v>
      </c>
      <c r="AE271">
        <v>4</v>
      </c>
      <c r="AF271">
        <v>269</v>
      </c>
      <c r="AG271">
        <v>1</v>
      </c>
      <c r="AH271" t="s">
        <v>26</v>
      </c>
      <c r="AI271" t="s">
        <v>27</v>
      </c>
      <c r="AJ271" t="s">
        <v>13</v>
      </c>
      <c r="AK271" t="s">
        <v>28</v>
      </c>
    </row>
    <row r="272" spans="1:37">
      <c r="A272" t="s">
        <v>72</v>
      </c>
      <c r="B272">
        <v>242</v>
      </c>
      <c r="C272">
        <v>2</v>
      </c>
      <c r="D272" t="s">
        <v>78</v>
      </c>
      <c r="E272" t="s">
        <v>79</v>
      </c>
      <c r="F272">
        <v>60.021000000000001</v>
      </c>
      <c r="G272" t="s">
        <v>73</v>
      </c>
      <c r="H272">
        <v>1</v>
      </c>
      <c r="I272">
        <v>628946849</v>
      </c>
      <c r="J272" t="s">
        <v>64</v>
      </c>
      <c r="K272" t="s">
        <v>65</v>
      </c>
      <c r="L272" t="s">
        <v>65</v>
      </c>
      <c r="M272" s="15">
        <v>41950</v>
      </c>
      <c r="N272" s="16">
        <v>41950.718587962961</v>
      </c>
      <c r="O272" s="17">
        <v>0.51025462962962964</v>
      </c>
      <c r="P272" t="s">
        <v>66</v>
      </c>
      <c r="Q272">
        <v>270</v>
      </c>
      <c r="R272">
        <v>3</v>
      </c>
      <c r="S272" t="s">
        <v>31</v>
      </c>
      <c r="T272" t="s">
        <v>32</v>
      </c>
      <c r="U272">
        <v>0</v>
      </c>
      <c r="V272">
        <v>0</v>
      </c>
      <c r="W272" t="s">
        <v>31</v>
      </c>
      <c r="X272">
        <v>-999999</v>
      </c>
      <c r="Y272">
        <v>16</v>
      </c>
      <c r="Z272">
        <v>486548</v>
      </c>
      <c r="AA272">
        <v>0</v>
      </c>
      <c r="AB272" t="s">
        <v>24</v>
      </c>
      <c r="AC272">
        <v>465</v>
      </c>
      <c r="AD272">
        <v>9</v>
      </c>
      <c r="AE272">
        <v>4</v>
      </c>
      <c r="AF272">
        <v>270</v>
      </c>
      <c r="AG272">
        <v>3</v>
      </c>
      <c r="AH272" t="s">
        <v>26</v>
      </c>
      <c r="AI272" t="s">
        <v>23</v>
      </c>
      <c r="AJ272" t="s">
        <v>13</v>
      </c>
      <c r="AK272" t="s">
        <v>34</v>
      </c>
    </row>
    <row r="273" spans="1:37">
      <c r="A273" t="s">
        <v>72</v>
      </c>
      <c r="B273">
        <v>242</v>
      </c>
      <c r="C273">
        <v>2</v>
      </c>
      <c r="D273" t="s">
        <v>78</v>
      </c>
      <c r="E273" t="s">
        <v>79</v>
      </c>
      <c r="F273">
        <v>60.021000000000001</v>
      </c>
      <c r="G273" t="s">
        <v>73</v>
      </c>
      <c r="H273">
        <v>1</v>
      </c>
      <c r="I273">
        <v>628946849</v>
      </c>
      <c r="J273" t="s">
        <v>64</v>
      </c>
      <c r="K273" t="s">
        <v>65</v>
      </c>
      <c r="L273" t="s">
        <v>65</v>
      </c>
      <c r="M273" s="15">
        <v>41950</v>
      </c>
      <c r="N273" s="16">
        <v>41950.718587962961</v>
      </c>
      <c r="O273" s="17">
        <v>0.51025462962962964</v>
      </c>
      <c r="P273" t="s">
        <v>66</v>
      </c>
      <c r="Q273">
        <v>271</v>
      </c>
      <c r="R273">
        <v>3</v>
      </c>
      <c r="S273" t="s">
        <v>24</v>
      </c>
      <c r="T273" t="s">
        <v>32</v>
      </c>
      <c r="U273">
        <v>0</v>
      </c>
      <c r="V273">
        <v>0</v>
      </c>
      <c r="W273" t="s">
        <v>24</v>
      </c>
      <c r="X273">
        <v>-999999</v>
      </c>
      <c r="Y273">
        <v>17</v>
      </c>
      <c r="Z273">
        <v>487848</v>
      </c>
      <c r="AA273">
        <v>0</v>
      </c>
      <c r="AB273" t="s">
        <v>31</v>
      </c>
      <c r="AC273">
        <v>357</v>
      </c>
      <c r="AD273">
        <v>3</v>
      </c>
      <c r="AE273">
        <v>4</v>
      </c>
      <c r="AF273">
        <v>271</v>
      </c>
      <c r="AG273">
        <v>3</v>
      </c>
      <c r="AH273" t="s">
        <v>26</v>
      </c>
      <c r="AI273" t="s">
        <v>27</v>
      </c>
      <c r="AJ273" t="s">
        <v>13</v>
      </c>
      <c r="AK273" t="s">
        <v>28</v>
      </c>
    </row>
    <row r="274" spans="1:37">
      <c r="A274" t="s">
        <v>72</v>
      </c>
      <c r="B274">
        <v>242</v>
      </c>
      <c r="C274">
        <v>2</v>
      </c>
      <c r="D274" t="s">
        <v>78</v>
      </c>
      <c r="E274" t="s">
        <v>79</v>
      </c>
      <c r="F274">
        <v>60.021000000000001</v>
      </c>
      <c r="G274" t="s">
        <v>73</v>
      </c>
      <c r="H274">
        <v>1</v>
      </c>
      <c r="I274">
        <v>628946849</v>
      </c>
      <c r="J274" t="s">
        <v>64</v>
      </c>
      <c r="K274" t="s">
        <v>65</v>
      </c>
      <c r="L274" t="s">
        <v>65</v>
      </c>
      <c r="M274" s="15">
        <v>41950</v>
      </c>
      <c r="N274" s="16">
        <v>41950.718587962961</v>
      </c>
      <c r="O274" s="17">
        <v>0.51025462962962964</v>
      </c>
      <c r="P274" t="s">
        <v>66</v>
      </c>
      <c r="Q274">
        <v>272</v>
      </c>
      <c r="R274">
        <v>1</v>
      </c>
      <c r="S274" t="s">
        <v>24</v>
      </c>
      <c r="T274" t="s">
        <v>30</v>
      </c>
      <c r="V274">
        <v>0</v>
      </c>
      <c r="W274" t="s">
        <v>24</v>
      </c>
      <c r="X274">
        <v>-999999</v>
      </c>
      <c r="Y274">
        <v>17</v>
      </c>
      <c r="Z274">
        <v>489031</v>
      </c>
      <c r="AA274">
        <v>0</v>
      </c>
      <c r="AB274" t="s">
        <v>26</v>
      </c>
      <c r="AC274">
        <v>294</v>
      </c>
      <c r="AD274">
        <v>1</v>
      </c>
      <c r="AE274">
        <v>4</v>
      </c>
      <c r="AF274">
        <v>272</v>
      </c>
      <c r="AG274">
        <v>3</v>
      </c>
      <c r="AI274" t="s">
        <v>27</v>
      </c>
      <c r="AJ274" t="s">
        <v>13</v>
      </c>
      <c r="AK274" t="s">
        <v>28</v>
      </c>
    </row>
    <row r="275" spans="1:37">
      <c r="A275" t="s">
        <v>72</v>
      </c>
      <c r="B275">
        <v>242</v>
      </c>
      <c r="C275">
        <v>2</v>
      </c>
      <c r="D275" t="s">
        <v>78</v>
      </c>
      <c r="E275" t="s">
        <v>79</v>
      </c>
      <c r="F275">
        <v>60.021000000000001</v>
      </c>
      <c r="G275" t="s">
        <v>73</v>
      </c>
      <c r="H275">
        <v>1</v>
      </c>
      <c r="I275">
        <v>628946849</v>
      </c>
      <c r="J275" t="s">
        <v>64</v>
      </c>
      <c r="K275" t="s">
        <v>65</v>
      </c>
      <c r="L275" t="s">
        <v>65</v>
      </c>
      <c r="M275" s="15">
        <v>41950</v>
      </c>
      <c r="N275" s="16">
        <v>41950.718587962961</v>
      </c>
      <c r="O275" s="17">
        <v>0.51025462962962964</v>
      </c>
      <c r="P275" t="s">
        <v>66</v>
      </c>
      <c r="Q275">
        <v>273</v>
      </c>
      <c r="R275">
        <v>3</v>
      </c>
      <c r="S275" t="s">
        <v>21</v>
      </c>
      <c r="T275" t="s">
        <v>25</v>
      </c>
      <c r="V275">
        <v>1</v>
      </c>
      <c r="W275" t="s">
        <v>21</v>
      </c>
      <c r="X275">
        <v>-999999</v>
      </c>
      <c r="Y275">
        <v>32</v>
      </c>
      <c r="Z275">
        <v>490180</v>
      </c>
      <c r="AA275">
        <v>0</v>
      </c>
      <c r="AB275" t="s">
        <v>21</v>
      </c>
      <c r="AC275">
        <v>289</v>
      </c>
      <c r="AD275">
        <v>20</v>
      </c>
      <c r="AE275">
        <v>4</v>
      </c>
      <c r="AF275">
        <v>273</v>
      </c>
      <c r="AG275">
        <v>1</v>
      </c>
      <c r="AH275" t="s">
        <v>31</v>
      </c>
      <c r="AI275" t="s">
        <v>23</v>
      </c>
      <c r="AJ275" t="s">
        <v>13</v>
      </c>
      <c r="AK275" t="s">
        <v>74</v>
      </c>
    </row>
    <row r="276" spans="1:37">
      <c r="A276" t="s">
        <v>72</v>
      </c>
      <c r="B276">
        <v>242</v>
      </c>
      <c r="C276">
        <v>2</v>
      </c>
      <c r="D276" t="s">
        <v>78</v>
      </c>
      <c r="E276" t="s">
        <v>79</v>
      </c>
      <c r="F276">
        <v>60.021000000000001</v>
      </c>
      <c r="G276" t="s">
        <v>73</v>
      </c>
      <c r="H276">
        <v>1</v>
      </c>
      <c r="I276">
        <v>628946849</v>
      </c>
      <c r="J276" t="s">
        <v>64</v>
      </c>
      <c r="K276" t="s">
        <v>65</v>
      </c>
      <c r="L276" t="s">
        <v>65</v>
      </c>
      <c r="M276" s="15">
        <v>41950</v>
      </c>
      <c r="N276" s="16">
        <v>41950.718587962961</v>
      </c>
      <c r="O276" s="17">
        <v>0.51025462962962964</v>
      </c>
      <c r="P276" t="s">
        <v>66</v>
      </c>
      <c r="Q276">
        <v>274</v>
      </c>
      <c r="R276">
        <v>1</v>
      </c>
      <c r="S276" t="s">
        <v>26</v>
      </c>
      <c r="T276" t="s">
        <v>32</v>
      </c>
      <c r="V276">
        <v>0</v>
      </c>
      <c r="W276" t="s">
        <v>26</v>
      </c>
      <c r="X276">
        <v>-999999</v>
      </c>
      <c r="Y276">
        <v>33</v>
      </c>
      <c r="Z276">
        <v>491330</v>
      </c>
      <c r="AA276">
        <v>0</v>
      </c>
      <c r="AB276" t="s">
        <v>31</v>
      </c>
      <c r="AC276">
        <v>323</v>
      </c>
      <c r="AD276">
        <v>15</v>
      </c>
      <c r="AE276">
        <v>4</v>
      </c>
      <c r="AF276">
        <v>274</v>
      </c>
      <c r="AG276">
        <v>3</v>
      </c>
      <c r="AI276" t="s">
        <v>23</v>
      </c>
      <c r="AJ276" t="s">
        <v>13</v>
      </c>
      <c r="AK276" t="s">
        <v>35</v>
      </c>
    </row>
    <row r="277" spans="1:37">
      <c r="A277" t="s">
        <v>72</v>
      </c>
      <c r="B277">
        <v>242</v>
      </c>
      <c r="C277">
        <v>2</v>
      </c>
      <c r="D277" t="s">
        <v>78</v>
      </c>
      <c r="E277" t="s">
        <v>79</v>
      </c>
      <c r="F277">
        <v>60.021000000000001</v>
      </c>
      <c r="G277" t="s">
        <v>73</v>
      </c>
      <c r="H277">
        <v>1</v>
      </c>
      <c r="I277">
        <v>628946849</v>
      </c>
      <c r="J277" t="s">
        <v>64</v>
      </c>
      <c r="K277" t="s">
        <v>65</v>
      </c>
      <c r="L277" t="s">
        <v>65</v>
      </c>
      <c r="M277" s="15">
        <v>41950</v>
      </c>
      <c r="N277" s="16">
        <v>41950.718587962961</v>
      </c>
      <c r="O277" s="17">
        <v>0.51025462962962964</v>
      </c>
      <c r="P277" t="s">
        <v>66</v>
      </c>
      <c r="Q277">
        <v>275</v>
      </c>
      <c r="R277">
        <v>1</v>
      </c>
      <c r="S277" t="s">
        <v>21</v>
      </c>
      <c r="T277" t="s">
        <v>29</v>
      </c>
      <c r="V277">
        <v>1</v>
      </c>
      <c r="W277" t="s">
        <v>21</v>
      </c>
      <c r="X277">
        <v>-999999</v>
      </c>
      <c r="Y277">
        <v>33</v>
      </c>
      <c r="Z277">
        <v>492513</v>
      </c>
      <c r="AA277">
        <v>0</v>
      </c>
      <c r="AB277" t="s">
        <v>21</v>
      </c>
      <c r="AC277">
        <v>372</v>
      </c>
      <c r="AD277">
        <v>22</v>
      </c>
      <c r="AE277">
        <v>4</v>
      </c>
      <c r="AF277">
        <v>275</v>
      </c>
      <c r="AG277">
        <v>1</v>
      </c>
      <c r="AI277" t="s">
        <v>23</v>
      </c>
      <c r="AJ277" t="s">
        <v>13</v>
      </c>
      <c r="AK277" t="s">
        <v>74</v>
      </c>
    </row>
    <row r="278" spans="1:37">
      <c r="A278" t="s">
        <v>72</v>
      </c>
      <c r="B278">
        <v>242</v>
      </c>
      <c r="C278">
        <v>2</v>
      </c>
      <c r="D278" t="s">
        <v>78</v>
      </c>
      <c r="E278" t="s">
        <v>79</v>
      </c>
      <c r="F278">
        <v>60.021000000000001</v>
      </c>
      <c r="G278" t="s">
        <v>73</v>
      </c>
      <c r="H278">
        <v>1</v>
      </c>
      <c r="I278">
        <v>628946849</v>
      </c>
      <c r="J278" t="s">
        <v>64</v>
      </c>
      <c r="K278" t="s">
        <v>65</v>
      </c>
      <c r="L278" t="s">
        <v>65</v>
      </c>
      <c r="M278" s="15">
        <v>41950</v>
      </c>
      <c r="N278" s="16">
        <v>41950.718587962961</v>
      </c>
      <c r="O278" s="17">
        <v>0.51025462962962964</v>
      </c>
      <c r="P278" t="s">
        <v>66</v>
      </c>
      <c r="Q278">
        <v>276</v>
      </c>
      <c r="R278">
        <v>2</v>
      </c>
      <c r="S278" t="s">
        <v>26</v>
      </c>
      <c r="T278" t="s">
        <v>22</v>
      </c>
      <c r="V278">
        <v>0</v>
      </c>
      <c r="W278" t="s">
        <v>26</v>
      </c>
      <c r="X278">
        <v>-999999</v>
      </c>
      <c r="Y278">
        <v>17</v>
      </c>
      <c r="Z278">
        <v>493813</v>
      </c>
      <c r="AA278">
        <v>0</v>
      </c>
      <c r="AB278" t="s">
        <v>31</v>
      </c>
      <c r="AC278">
        <v>320</v>
      </c>
      <c r="AD278">
        <v>18</v>
      </c>
      <c r="AE278">
        <v>4</v>
      </c>
      <c r="AF278">
        <v>276</v>
      </c>
      <c r="AG278">
        <v>1</v>
      </c>
      <c r="AI278" t="s">
        <v>23</v>
      </c>
      <c r="AJ278" t="s">
        <v>13</v>
      </c>
      <c r="AK278" t="s">
        <v>35</v>
      </c>
    </row>
    <row r="279" spans="1:37">
      <c r="A279" t="s">
        <v>72</v>
      </c>
      <c r="B279">
        <v>242</v>
      </c>
      <c r="C279">
        <v>2</v>
      </c>
      <c r="D279" t="s">
        <v>78</v>
      </c>
      <c r="E279" t="s">
        <v>79</v>
      </c>
      <c r="F279">
        <v>60.021000000000001</v>
      </c>
      <c r="G279" t="s">
        <v>73</v>
      </c>
      <c r="H279">
        <v>1</v>
      </c>
      <c r="I279">
        <v>628946849</v>
      </c>
      <c r="J279" t="s">
        <v>64</v>
      </c>
      <c r="K279" t="s">
        <v>65</v>
      </c>
      <c r="L279" t="s">
        <v>65</v>
      </c>
      <c r="M279" s="15">
        <v>41950</v>
      </c>
      <c r="N279" s="16">
        <v>41950.718587962961</v>
      </c>
      <c r="O279" s="17">
        <v>0.51025462962962964</v>
      </c>
      <c r="P279" t="s">
        <v>66</v>
      </c>
      <c r="Q279">
        <v>277</v>
      </c>
      <c r="R279">
        <v>1</v>
      </c>
      <c r="S279" t="s">
        <v>31</v>
      </c>
      <c r="T279" t="s">
        <v>25</v>
      </c>
      <c r="V279">
        <v>0</v>
      </c>
      <c r="W279" t="s">
        <v>31</v>
      </c>
      <c r="X279">
        <v>0</v>
      </c>
      <c r="Y279">
        <v>33</v>
      </c>
      <c r="Z279">
        <v>494995</v>
      </c>
      <c r="AA279">
        <v>584</v>
      </c>
      <c r="AC279">
        <v>0</v>
      </c>
      <c r="AD279">
        <v>8</v>
      </c>
      <c r="AE279">
        <v>4</v>
      </c>
      <c r="AF279">
        <v>277</v>
      </c>
      <c r="AG279">
        <v>2</v>
      </c>
      <c r="AI279" t="s">
        <v>27</v>
      </c>
      <c r="AJ279" t="s">
        <v>13</v>
      </c>
      <c r="AK279" t="s">
        <v>34</v>
      </c>
    </row>
    <row r="280" spans="1:37">
      <c r="A280" t="s">
        <v>72</v>
      </c>
      <c r="B280">
        <v>242</v>
      </c>
      <c r="C280">
        <v>2</v>
      </c>
      <c r="D280" t="s">
        <v>78</v>
      </c>
      <c r="E280" t="s">
        <v>79</v>
      </c>
      <c r="F280">
        <v>60.021000000000001</v>
      </c>
      <c r="G280" t="s">
        <v>73</v>
      </c>
      <c r="H280">
        <v>1</v>
      </c>
      <c r="I280">
        <v>628946849</v>
      </c>
      <c r="J280" t="s">
        <v>64</v>
      </c>
      <c r="K280" t="s">
        <v>65</v>
      </c>
      <c r="L280" t="s">
        <v>65</v>
      </c>
      <c r="M280" s="15">
        <v>41950</v>
      </c>
      <c r="N280" s="16">
        <v>41950.718587962961</v>
      </c>
      <c r="O280" s="17">
        <v>0.51025462962962964</v>
      </c>
      <c r="P280" t="s">
        <v>66</v>
      </c>
      <c r="Q280">
        <v>278</v>
      </c>
      <c r="R280">
        <v>2</v>
      </c>
      <c r="S280" t="s">
        <v>26</v>
      </c>
      <c r="T280" t="s">
        <v>22</v>
      </c>
      <c r="V280">
        <v>0</v>
      </c>
      <c r="W280" t="s">
        <v>26</v>
      </c>
      <c r="X280">
        <v>-999999</v>
      </c>
      <c r="Y280">
        <v>17</v>
      </c>
      <c r="Z280">
        <v>497162</v>
      </c>
      <c r="AA280">
        <v>0</v>
      </c>
      <c r="AB280" t="s">
        <v>24</v>
      </c>
      <c r="AC280">
        <v>203</v>
      </c>
      <c r="AD280">
        <v>18</v>
      </c>
      <c r="AE280">
        <v>4</v>
      </c>
      <c r="AF280">
        <v>278</v>
      </c>
      <c r="AG280">
        <v>1</v>
      </c>
      <c r="AI280" t="s">
        <v>23</v>
      </c>
      <c r="AJ280" t="s">
        <v>13</v>
      </c>
      <c r="AK280" t="s">
        <v>35</v>
      </c>
    </row>
    <row r="281" spans="1:37">
      <c r="A281" t="s">
        <v>72</v>
      </c>
      <c r="B281">
        <v>242</v>
      </c>
      <c r="C281">
        <v>2</v>
      </c>
      <c r="D281" t="s">
        <v>78</v>
      </c>
      <c r="E281" t="s">
        <v>79</v>
      </c>
      <c r="F281">
        <v>60.021000000000001</v>
      </c>
      <c r="G281" t="s">
        <v>73</v>
      </c>
      <c r="H281">
        <v>1</v>
      </c>
      <c r="I281">
        <v>628946849</v>
      </c>
      <c r="J281" t="s">
        <v>64</v>
      </c>
      <c r="K281" t="s">
        <v>65</v>
      </c>
      <c r="L281" t="s">
        <v>65</v>
      </c>
      <c r="M281" s="15">
        <v>41950</v>
      </c>
      <c r="N281" s="16">
        <v>41950.718587962961</v>
      </c>
      <c r="O281" s="17">
        <v>0.51025462962962964</v>
      </c>
      <c r="P281" t="s">
        <v>66</v>
      </c>
      <c r="Q281">
        <v>279</v>
      </c>
      <c r="R281">
        <v>1</v>
      </c>
      <c r="S281" t="s">
        <v>24</v>
      </c>
      <c r="T281" t="s">
        <v>30</v>
      </c>
      <c r="V281">
        <v>1</v>
      </c>
      <c r="W281" t="s">
        <v>24</v>
      </c>
      <c r="X281">
        <v>-999999</v>
      </c>
      <c r="Y281">
        <v>17</v>
      </c>
      <c r="Z281">
        <v>498195</v>
      </c>
      <c r="AA281">
        <v>0</v>
      </c>
      <c r="AB281" t="s">
        <v>24</v>
      </c>
      <c r="AC281">
        <v>442</v>
      </c>
      <c r="AD281">
        <v>1</v>
      </c>
      <c r="AE281">
        <v>4</v>
      </c>
      <c r="AF281">
        <v>279</v>
      </c>
      <c r="AG281">
        <v>2</v>
      </c>
      <c r="AI281" t="s">
        <v>27</v>
      </c>
      <c r="AJ281" t="s">
        <v>13</v>
      </c>
      <c r="AK281" t="s">
        <v>28</v>
      </c>
    </row>
    <row r="282" spans="1:37">
      <c r="A282" t="s">
        <v>72</v>
      </c>
      <c r="B282">
        <v>242</v>
      </c>
      <c r="C282">
        <v>2</v>
      </c>
      <c r="D282" t="s">
        <v>78</v>
      </c>
      <c r="E282" t="s">
        <v>79</v>
      </c>
      <c r="F282">
        <v>60.021000000000001</v>
      </c>
      <c r="G282" t="s">
        <v>73</v>
      </c>
      <c r="H282">
        <v>1</v>
      </c>
      <c r="I282">
        <v>628946849</v>
      </c>
      <c r="J282" t="s">
        <v>64</v>
      </c>
      <c r="K282" t="s">
        <v>65</v>
      </c>
      <c r="L282" t="s">
        <v>65</v>
      </c>
      <c r="M282" s="15">
        <v>41950</v>
      </c>
      <c r="N282" s="16">
        <v>41950.718587962961</v>
      </c>
      <c r="O282" s="17">
        <v>0.51025462962962964</v>
      </c>
      <c r="P282" t="s">
        <v>66</v>
      </c>
      <c r="Q282">
        <v>280</v>
      </c>
      <c r="R282">
        <v>1</v>
      </c>
      <c r="S282" t="s">
        <v>26</v>
      </c>
      <c r="T282" t="s">
        <v>32</v>
      </c>
      <c r="V282">
        <v>1</v>
      </c>
      <c r="W282" t="s">
        <v>26</v>
      </c>
      <c r="X282">
        <v>-999999</v>
      </c>
      <c r="Y282">
        <v>17</v>
      </c>
      <c r="Z282">
        <v>499461</v>
      </c>
      <c r="AA282">
        <v>0</v>
      </c>
      <c r="AB282" t="s">
        <v>26</v>
      </c>
      <c r="AC282">
        <v>448</v>
      </c>
      <c r="AD282">
        <v>15</v>
      </c>
      <c r="AE282">
        <v>4</v>
      </c>
      <c r="AF282">
        <v>280</v>
      </c>
      <c r="AG282">
        <v>1</v>
      </c>
      <c r="AI282" t="s">
        <v>23</v>
      </c>
      <c r="AJ282" t="s">
        <v>13</v>
      </c>
      <c r="AK282" t="s">
        <v>35</v>
      </c>
    </row>
    <row r="283" spans="1:37">
      <c r="A283" t="s">
        <v>72</v>
      </c>
      <c r="B283">
        <v>242</v>
      </c>
      <c r="C283">
        <v>2</v>
      </c>
      <c r="D283" t="s">
        <v>78</v>
      </c>
      <c r="E283" t="s">
        <v>79</v>
      </c>
      <c r="F283">
        <v>60.021000000000001</v>
      </c>
      <c r="G283" t="s">
        <v>73</v>
      </c>
      <c r="H283">
        <v>1</v>
      </c>
      <c r="I283">
        <v>628946849</v>
      </c>
      <c r="J283" t="s">
        <v>64</v>
      </c>
      <c r="K283" t="s">
        <v>65</v>
      </c>
      <c r="L283" t="s">
        <v>65</v>
      </c>
      <c r="M283" s="15">
        <v>41950</v>
      </c>
      <c r="N283" s="16">
        <v>41950.718587962961</v>
      </c>
      <c r="O283" s="17">
        <v>0.51025462962962964</v>
      </c>
      <c r="P283" t="s">
        <v>66</v>
      </c>
      <c r="Q283">
        <v>281</v>
      </c>
      <c r="R283">
        <v>1</v>
      </c>
      <c r="S283" t="s">
        <v>26</v>
      </c>
      <c r="T283" t="s">
        <v>32</v>
      </c>
      <c r="V283">
        <v>1</v>
      </c>
      <c r="W283" t="s">
        <v>26</v>
      </c>
      <c r="X283">
        <v>-999999</v>
      </c>
      <c r="Y283">
        <v>16</v>
      </c>
      <c r="Z283">
        <v>500743</v>
      </c>
      <c r="AA283">
        <v>0</v>
      </c>
      <c r="AB283" t="s">
        <v>26</v>
      </c>
      <c r="AC283">
        <v>446</v>
      </c>
      <c r="AD283">
        <v>15</v>
      </c>
      <c r="AE283">
        <v>4</v>
      </c>
      <c r="AF283">
        <v>281</v>
      </c>
      <c r="AG283">
        <v>1</v>
      </c>
      <c r="AI283" t="s">
        <v>23</v>
      </c>
      <c r="AJ283" t="s">
        <v>13</v>
      </c>
      <c r="AK283" t="s">
        <v>35</v>
      </c>
    </row>
    <row r="284" spans="1:37">
      <c r="A284" t="s">
        <v>72</v>
      </c>
      <c r="B284">
        <v>242</v>
      </c>
      <c r="C284">
        <v>2</v>
      </c>
      <c r="D284" t="s">
        <v>78</v>
      </c>
      <c r="E284" t="s">
        <v>79</v>
      </c>
      <c r="F284">
        <v>60.021000000000001</v>
      </c>
      <c r="G284" t="s">
        <v>73</v>
      </c>
      <c r="H284">
        <v>1</v>
      </c>
      <c r="I284">
        <v>628946849</v>
      </c>
      <c r="J284" t="s">
        <v>64</v>
      </c>
      <c r="K284" t="s">
        <v>65</v>
      </c>
      <c r="L284" t="s">
        <v>65</v>
      </c>
      <c r="M284" s="15">
        <v>41950</v>
      </c>
      <c r="N284" s="16">
        <v>41950.718587962961</v>
      </c>
      <c r="O284" s="17">
        <v>0.51025462962962964</v>
      </c>
      <c r="P284" t="s">
        <v>66</v>
      </c>
      <c r="Q284">
        <v>282</v>
      </c>
      <c r="R284">
        <v>3</v>
      </c>
      <c r="S284" t="s">
        <v>21</v>
      </c>
      <c r="T284" t="s">
        <v>32</v>
      </c>
      <c r="U284">
        <v>0</v>
      </c>
      <c r="V284">
        <v>0</v>
      </c>
      <c r="W284" t="s">
        <v>21</v>
      </c>
      <c r="X284">
        <v>-999999</v>
      </c>
      <c r="Y284">
        <v>17</v>
      </c>
      <c r="Z284">
        <v>502010</v>
      </c>
      <c r="AA284">
        <v>0</v>
      </c>
      <c r="AB284" t="s">
        <v>24</v>
      </c>
      <c r="AC284">
        <v>459</v>
      </c>
      <c r="AD284">
        <v>21</v>
      </c>
      <c r="AE284">
        <v>4</v>
      </c>
      <c r="AF284">
        <v>282</v>
      </c>
      <c r="AG284">
        <v>1</v>
      </c>
      <c r="AH284" t="s">
        <v>26</v>
      </c>
      <c r="AI284" t="s">
        <v>23</v>
      </c>
      <c r="AJ284" t="s">
        <v>13</v>
      </c>
      <c r="AK284" t="s">
        <v>74</v>
      </c>
    </row>
    <row r="285" spans="1:37">
      <c r="A285" t="s">
        <v>72</v>
      </c>
      <c r="B285">
        <v>242</v>
      </c>
      <c r="C285">
        <v>2</v>
      </c>
      <c r="D285" t="s">
        <v>78</v>
      </c>
      <c r="E285" t="s">
        <v>79</v>
      </c>
      <c r="F285">
        <v>60.021000000000001</v>
      </c>
      <c r="G285" t="s">
        <v>73</v>
      </c>
      <c r="H285">
        <v>1</v>
      </c>
      <c r="I285">
        <v>628946849</v>
      </c>
      <c r="J285" t="s">
        <v>64</v>
      </c>
      <c r="K285" t="s">
        <v>65</v>
      </c>
      <c r="L285" t="s">
        <v>65</v>
      </c>
      <c r="M285" s="15">
        <v>41950</v>
      </c>
      <c r="N285" s="16">
        <v>41950.718587962961</v>
      </c>
      <c r="O285" s="17">
        <v>0.51025462962962964</v>
      </c>
      <c r="P285" t="s">
        <v>66</v>
      </c>
      <c r="Q285">
        <v>283</v>
      </c>
      <c r="R285">
        <v>3</v>
      </c>
      <c r="S285" t="s">
        <v>24</v>
      </c>
      <c r="T285" t="s">
        <v>29</v>
      </c>
      <c r="U285">
        <v>0</v>
      </c>
      <c r="V285">
        <v>0</v>
      </c>
      <c r="W285" t="s">
        <v>24</v>
      </c>
      <c r="X285">
        <v>0</v>
      </c>
      <c r="Y285">
        <v>17</v>
      </c>
      <c r="Z285">
        <v>503293</v>
      </c>
      <c r="AA285">
        <v>583</v>
      </c>
      <c r="AC285">
        <v>0</v>
      </c>
      <c r="AD285">
        <v>4</v>
      </c>
      <c r="AE285">
        <v>4</v>
      </c>
      <c r="AF285">
        <v>283</v>
      </c>
      <c r="AG285">
        <v>3</v>
      </c>
      <c r="AH285" t="s">
        <v>21</v>
      </c>
      <c r="AI285" t="s">
        <v>27</v>
      </c>
      <c r="AJ285" t="s">
        <v>13</v>
      </c>
      <c r="AK285" t="s">
        <v>28</v>
      </c>
    </row>
    <row r="286" spans="1:37">
      <c r="A286" t="s">
        <v>72</v>
      </c>
      <c r="B286">
        <v>242</v>
      </c>
      <c r="C286">
        <v>2</v>
      </c>
      <c r="D286" t="s">
        <v>78</v>
      </c>
      <c r="E286" t="s">
        <v>79</v>
      </c>
      <c r="F286">
        <v>60.021000000000001</v>
      </c>
      <c r="G286" t="s">
        <v>73</v>
      </c>
      <c r="H286">
        <v>1</v>
      </c>
      <c r="I286">
        <v>628946849</v>
      </c>
      <c r="J286" t="s">
        <v>64</v>
      </c>
      <c r="K286" t="s">
        <v>65</v>
      </c>
      <c r="L286" t="s">
        <v>65</v>
      </c>
      <c r="M286" s="15">
        <v>41950</v>
      </c>
      <c r="N286" s="16">
        <v>41950.718587962961</v>
      </c>
      <c r="O286" s="17">
        <v>0.51025462962962964</v>
      </c>
      <c r="P286" t="s">
        <v>66</v>
      </c>
      <c r="Q286">
        <v>284</v>
      </c>
      <c r="R286">
        <v>1</v>
      </c>
      <c r="S286" t="s">
        <v>31</v>
      </c>
      <c r="T286" t="s">
        <v>25</v>
      </c>
      <c r="V286">
        <v>0</v>
      </c>
      <c r="W286" t="s">
        <v>31</v>
      </c>
      <c r="X286">
        <v>-999999</v>
      </c>
      <c r="Y286">
        <v>34</v>
      </c>
      <c r="Z286">
        <v>505459</v>
      </c>
      <c r="AA286">
        <v>0</v>
      </c>
      <c r="AB286" t="s">
        <v>26</v>
      </c>
      <c r="AC286">
        <v>378</v>
      </c>
      <c r="AD286">
        <v>8</v>
      </c>
      <c r="AE286">
        <v>4</v>
      </c>
      <c r="AF286">
        <v>284</v>
      </c>
      <c r="AG286">
        <v>3</v>
      </c>
      <c r="AI286" t="s">
        <v>27</v>
      </c>
      <c r="AJ286" t="s">
        <v>13</v>
      </c>
      <c r="AK286" t="s">
        <v>34</v>
      </c>
    </row>
    <row r="287" spans="1:37">
      <c r="A287" t="s">
        <v>72</v>
      </c>
      <c r="B287">
        <v>242</v>
      </c>
      <c r="C287">
        <v>2</v>
      </c>
      <c r="D287" t="s">
        <v>78</v>
      </c>
      <c r="E287" t="s">
        <v>79</v>
      </c>
      <c r="F287">
        <v>60.021000000000001</v>
      </c>
      <c r="G287" t="s">
        <v>73</v>
      </c>
      <c r="H287">
        <v>1</v>
      </c>
      <c r="I287">
        <v>628946849</v>
      </c>
      <c r="J287" t="s">
        <v>64</v>
      </c>
      <c r="K287" t="s">
        <v>65</v>
      </c>
      <c r="L287" t="s">
        <v>65</v>
      </c>
      <c r="M287" s="15">
        <v>41950</v>
      </c>
      <c r="N287" s="16">
        <v>41950.718587962961</v>
      </c>
      <c r="O287" s="17">
        <v>0.51025462962962964</v>
      </c>
      <c r="P287" t="s">
        <v>66</v>
      </c>
      <c r="Q287">
        <v>285</v>
      </c>
      <c r="R287">
        <v>3</v>
      </c>
      <c r="S287" t="s">
        <v>26</v>
      </c>
      <c r="T287" t="s">
        <v>29</v>
      </c>
      <c r="U287">
        <v>0</v>
      </c>
      <c r="V287">
        <v>0</v>
      </c>
      <c r="W287" t="s">
        <v>26</v>
      </c>
      <c r="X287">
        <v>-999999</v>
      </c>
      <c r="Y287">
        <v>17</v>
      </c>
      <c r="Z287">
        <v>506675</v>
      </c>
      <c r="AA287">
        <v>0</v>
      </c>
      <c r="AB287" t="s">
        <v>31</v>
      </c>
      <c r="AC287">
        <v>250</v>
      </c>
      <c r="AD287">
        <v>16</v>
      </c>
      <c r="AE287">
        <v>4</v>
      </c>
      <c r="AF287">
        <v>285</v>
      </c>
      <c r="AG287">
        <v>1</v>
      </c>
      <c r="AH287" t="s">
        <v>21</v>
      </c>
      <c r="AI287" t="s">
        <v>23</v>
      </c>
      <c r="AJ287" t="s">
        <v>13</v>
      </c>
      <c r="AK287" t="s">
        <v>35</v>
      </c>
    </row>
    <row r="288" spans="1:37">
      <c r="A288" t="s">
        <v>72</v>
      </c>
      <c r="B288">
        <v>242</v>
      </c>
      <c r="C288">
        <v>2</v>
      </c>
      <c r="D288" t="s">
        <v>78</v>
      </c>
      <c r="E288" t="s">
        <v>79</v>
      </c>
      <c r="F288">
        <v>60.021000000000001</v>
      </c>
      <c r="G288" t="s">
        <v>73</v>
      </c>
      <c r="H288">
        <v>1</v>
      </c>
      <c r="I288">
        <v>628946849</v>
      </c>
      <c r="J288" t="s">
        <v>64</v>
      </c>
      <c r="K288" t="s">
        <v>65</v>
      </c>
      <c r="L288" t="s">
        <v>65</v>
      </c>
      <c r="M288" s="15">
        <v>41950</v>
      </c>
      <c r="N288" s="16">
        <v>41950.718587962961</v>
      </c>
      <c r="O288" s="17">
        <v>0.51025462962962964</v>
      </c>
      <c r="P288" t="s">
        <v>66</v>
      </c>
      <c r="Q288">
        <v>286</v>
      </c>
      <c r="R288">
        <v>3</v>
      </c>
      <c r="S288" t="s">
        <v>21</v>
      </c>
      <c r="T288" t="s">
        <v>32</v>
      </c>
      <c r="U288">
        <v>0</v>
      </c>
      <c r="V288">
        <v>0</v>
      </c>
      <c r="W288" t="s">
        <v>21</v>
      </c>
      <c r="X288">
        <v>0</v>
      </c>
      <c r="Y288">
        <v>17</v>
      </c>
      <c r="Z288">
        <v>507758</v>
      </c>
      <c r="AA288">
        <v>583</v>
      </c>
      <c r="AC288">
        <v>0</v>
      </c>
      <c r="AD288">
        <v>21</v>
      </c>
      <c r="AE288">
        <v>4</v>
      </c>
      <c r="AF288">
        <v>286</v>
      </c>
      <c r="AG288">
        <v>3</v>
      </c>
      <c r="AH288" t="s">
        <v>26</v>
      </c>
      <c r="AI288" t="s">
        <v>23</v>
      </c>
      <c r="AJ288" t="s">
        <v>13</v>
      </c>
      <c r="AK288" t="s">
        <v>74</v>
      </c>
    </row>
    <row r="289" spans="1:37">
      <c r="A289" t="s">
        <v>72</v>
      </c>
      <c r="B289">
        <v>242</v>
      </c>
      <c r="C289">
        <v>2</v>
      </c>
      <c r="D289" t="s">
        <v>78</v>
      </c>
      <c r="E289" t="s">
        <v>79</v>
      </c>
      <c r="F289">
        <v>60.021000000000001</v>
      </c>
      <c r="G289" t="s">
        <v>73</v>
      </c>
      <c r="H289">
        <v>1</v>
      </c>
      <c r="I289">
        <v>628946849</v>
      </c>
      <c r="J289" t="s">
        <v>64</v>
      </c>
      <c r="K289" t="s">
        <v>65</v>
      </c>
      <c r="L289" t="s">
        <v>65</v>
      </c>
      <c r="M289" s="15">
        <v>41950</v>
      </c>
      <c r="N289" s="16">
        <v>41950.718587962961</v>
      </c>
      <c r="O289" s="17">
        <v>0.51025462962962964</v>
      </c>
      <c r="P289" t="s">
        <v>66</v>
      </c>
      <c r="Q289">
        <v>287</v>
      </c>
      <c r="R289">
        <v>3</v>
      </c>
      <c r="S289" t="s">
        <v>21</v>
      </c>
      <c r="T289" t="s">
        <v>30</v>
      </c>
      <c r="U289">
        <v>0</v>
      </c>
      <c r="V289">
        <v>0</v>
      </c>
      <c r="W289" t="s">
        <v>21</v>
      </c>
      <c r="X289">
        <v>-999999</v>
      </c>
      <c r="Y289">
        <v>17</v>
      </c>
      <c r="Z289">
        <v>509891</v>
      </c>
      <c r="AA289">
        <v>0</v>
      </c>
      <c r="AB289" t="s">
        <v>26</v>
      </c>
      <c r="AC289">
        <v>74</v>
      </c>
      <c r="AD289">
        <v>19</v>
      </c>
      <c r="AE289">
        <v>4</v>
      </c>
      <c r="AF289">
        <v>287</v>
      </c>
      <c r="AG289">
        <v>3</v>
      </c>
      <c r="AH289" t="s">
        <v>24</v>
      </c>
      <c r="AI289" t="s">
        <v>23</v>
      </c>
      <c r="AJ289" t="s">
        <v>13</v>
      </c>
      <c r="AK289" t="s">
        <v>74</v>
      </c>
    </row>
    <row r="290" spans="1:37">
      <c r="A290" t="s">
        <v>72</v>
      </c>
      <c r="B290">
        <v>242</v>
      </c>
      <c r="C290">
        <v>2</v>
      </c>
      <c r="D290" t="s">
        <v>78</v>
      </c>
      <c r="E290" t="s">
        <v>79</v>
      </c>
      <c r="F290">
        <v>60.021000000000001</v>
      </c>
      <c r="G290" t="s">
        <v>73</v>
      </c>
      <c r="H290">
        <v>1</v>
      </c>
      <c r="I290">
        <v>628946849</v>
      </c>
      <c r="J290" t="s">
        <v>64</v>
      </c>
      <c r="K290" t="s">
        <v>65</v>
      </c>
      <c r="L290" t="s">
        <v>65</v>
      </c>
      <c r="M290" s="15">
        <v>41950</v>
      </c>
      <c r="N290" s="16">
        <v>41950.718587962961</v>
      </c>
      <c r="O290" s="17">
        <v>0.51025462962962964</v>
      </c>
      <c r="P290" t="s">
        <v>66</v>
      </c>
      <c r="Q290">
        <v>288</v>
      </c>
      <c r="R290">
        <v>2</v>
      </c>
      <c r="S290" t="s">
        <v>21</v>
      </c>
      <c r="T290" t="s">
        <v>22</v>
      </c>
      <c r="V290">
        <v>0</v>
      </c>
      <c r="W290" t="s">
        <v>21</v>
      </c>
      <c r="X290">
        <v>-999999</v>
      </c>
      <c r="Y290">
        <v>33</v>
      </c>
      <c r="Z290">
        <v>510807</v>
      </c>
      <c r="AA290">
        <v>0</v>
      </c>
      <c r="AB290" t="s">
        <v>24</v>
      </c>
      <c r="AC290">
        <v>502</v>
      </c>
      <c r="AD290">
        <v>24</v>
      </c>
      <c r="AE290">
        <v>4</v>
      </c>
      <c r="AF290">
        <v>288</v>
      </c>
      <c r="AG290">
        <v>3</v>
      </c>
      <c r="AI290" t="s">
        <v>23</v>
      </c>
      <c r="AJ290" t="s">
        <v>13</v>
      </c>
      <c r="AK290" t="s">
        <v>74</v>
      </c>
    </row>
    <row r="291" spans="1:37">
      <c r="A291" t="s">
        <v>72</v>
      </c>
      <c r="B291">
        <v>242</v>
      </c>
      <c r="C291">
        <v>2</v>
      </c>
      <c r="D291" t="s">
        <v>78</v>
      </c>
      <c r="E291" t="s">
        <v>79</v>
      </c>
      <c r="F291">
        <v>60.021000000000001</v>
      </c>
      <c r="G291" t="s">
        <v>73</v>
      </c>
      <c r="H291">
        <v>1</v>
      </c>
      <c r="I291">
        <v>628946849</v>
      </c>
      <c r="J291" t="s">
        <v>64</v>
      </c>
      <c r="K291" t="s">
        <v>65</v>
      </c>
      <c r="L291" t="s">
        <v>65</v>
      </c>
      <c r="M291" s="15">
        <v>41950</v>
      </c>
      <c r="N291" s="16">
        <v>41950.718587962961</v>
      </c>
      <c r="O291" s="17">
        <v>0.51025462962962964</v>
      </c>
      <c r="P291" t="s">
        <v>66</v>
      </c>
      <c r="Q291">
        <v>289</v>
      </c>
      <c r="R291">
        <v>3</v>
      </c>
      <c r="S291" t="s">
        <v>24</v>
      </c>
      <c r="T291" t="s">
        <v>29</v>
      </c>
      <c r="V291">
        <v>1</v>
      </c>
      <c r="W291" t="s">
        <v>24</v>
      </c>
      <c r="X291">
        <v>-999999</v>
      </c>
      <c r="Y291">
        <v>17</v>
      </c>
      <c r="Z291">
        <v>512173</v>
      </c>
      <c r="AA291">
        <v>0</v>
      </c>
      <c r="AB291" t="s">
        <v>24</v>
      </c>
      <c r="AC291">
        <v>416</v>
      </c>
      <c r="AD291">
        <v>4</v>
      </c>
      <c r="AE291">
        <v>5</v>
      </c>
      <c r="AF291">
        <v>289</v>
      </c>
      <c r="AG291">
        <v>2</v>
      </c>
      <c r="AH291" t="s">
        <v>21</v>
      </c>
      <c r="AI291" t="s">
        <v>27</v>
      </c>
      <c r="AJ291" t="s">
        <v>13</v>
      </c>
      <c r="AK291" t="s">
        <v>28</v>
      </c>
    </row>
    <row r="292" spans="1:37">
      <c r="A292" t="s">
        <v>72</v>
      </c>
      <c r="B292">
        <v>242</v>
      </c>
      <c r="C292">
        <v>2</v>
      </c>
      <c r="D292" t="s">
        <v>78</v>
      </c>
      <c r="E292" t="s">
        <v>79</v>
      </c>
      <c r="F292">
        <v>60.021000000000001</v>
      </c>
      <c r="G292" t="s">
        <v>73</v>
      </c>
      <c r="H292">
        <v>1</v>
      </c>
      <c r="I292">
        <v>628946849</v>
      </c>
      <c r="J292" t="s">
        <v>64</v>
      </c>
      <c r="K292" t="s">
        <v>65</v>
      </c>
      <c r="L292" t="s">
        <v>65</v>
      </c>
      <c r="M292" s="15">
        <v>41950</v>
      </c>
      <c r="N292" s="16">
        <v>41950.718587962961</v>
      </c>
      <c r="O292" s="17">
        <v>0.51025462962962964</v>
      </c>
      <c r="P292" t="s">
        <v>66</v>
      </c>
      <c r="Q292">
        <v>290</v>
      </c>
      <c r="R292">
        <v>2</v>
      </c>
      <c r="S292" t="s">
        <v>21</v>
      </c>
      <c r="T292" t="s">
        <v>33</v>
      </c>
      <c r="V292">
        <v>0</v>
      </c>
      <c r="W292" t="s">
        <v>21</v>
      </c>
      <c r="X292">
        <v>-999999</v>
      </c>
      <c r="Y292">
        <v>17</v>
      </c>
      <c r="Z292">
        <v>513406</v>
      </c>
      <c r="AA292">
        <v>0</v>
      </c>
      <c r="AB292" t="s">
        <v>24</v>
      </c>
      <c r="AC292">
        <v>391</v>
      </c>
      <c r="AD292">
        <v>23</v>
      </c>
      <c r="AE292">
        <v>5</v>
      </c>
      <c r="AF292">
        <v>290</v>
      </c>
      <c r="AG292">
        <v>3</v>
      </c>
      <c r="AI292" t="s">
        <v>23</v>
      </c>
      <c r="AJ292" t="s">
        <v>13</v>
      </c>
      <c r="AK292" t="s">
        <v>74</v>
      </c>
    </row>
    <row r="293" spans="1:37">
      <c r="A293" t="s">
        <v>72</v>
      </c>
      <c r="B293">
        <v>242</v>
      </c>
      <c r="C293">
        <v>2</v>
      </c>
      <c r="D293" t="s">
        <v>78</v>
      </c>
      <c r="E293" t="s">
        <v>79</v>
      </c>
      <c r="F293">
        <v>60.021000000000001</v>
      </c>
      <c r="G293" t="s">
        <v>73</v>
      </c>
      <c r="H293">
        <v>1</v>
      </c>
      <c r="I293">
        <v>628946849</v>
      </c>
      <c r="J293" t="s">
        <v>64</v>
      </c>
      <c r="K293" t="s">
        <v>65</v>
      </c>
      <c r="L293" t="s">
        <v>65</v>
      </c>
      <c r="M293" s="15">
        <v>41950</v>
      </c>
      <c r="N293" s="16">
        <v>41950.718587962961</v>
      </c>
      <c r="O293" s="17">
        <v>0.51025462962962964</v>
      </c>
      <c r="P293" t="s">
        <v>66</v>
      </c>
      <c r="Q293">
        <v>291</v>
      </c>
      <c r="R293">
        <v>1</v>
      </c>
      <c r="S293" t="s">
        <v>26</v>
      </c>
      <c r="T293" t="s">
        <v>32</v>
      </c>
      <c r="V293">
        <v>0</v>
      </c>
      <c r="W293" t="s">
        <v>26</v>
      </c>
      <c r="X293">
        <v>-999999</v>
      </c>
      <c r="Y293">
        <v>17</v>
      </c>
      <c r="Z293">
        <v>514639</v>
      </c>
      <c r="AA293">
        <v>0</v>
      </c>
      <c r="AB293" t="s">
        <v>31</v>
      </c>
      <c r="AC293">
        <v>470</v>
      </c>
      <c r="AD293">
        <v>15</v>
      </c>
      <c r="AE293">
        <v>5</v>
      </c>
      <c r="AF293">
        <v>291</v>
      </c>
      <c r="AG293">
        <v>2</v>
      </c>
      <c r="AI293" t="s">
        <v>23</v>
      </c>
      <c r="AJ293" t="s">
        <v>13</v>
      </c>
      <c r="AK293" t="s">
        <v>35</v>
      </c>
    </row>
    <row r="294" spans="1:37">
      <c r="A294" t="s">
        <v>72</v>
      </c>
      <c r="B294">
        <v>242</v>
      </c>
      <c r="C294">
        <v>2</v>
      </c>
      <c r="D294" t="s">
        <v>78</v>
      </c>
      <c r="E294" t="s">
        <v>79</v>
      </c>
      <c r="F294">
        <v>60.021000000000001</v>
      </c>
      <c r="G294" t="s">
        <v>73</v>
      </c>
      <c r="H294">
        <v>1</v>
      </c>
      <c r="I294">
        <v>628946849</v>
      </c>
      <c r="J294" t="s">
        <v>64</v>
      </c>
      <c r="K294" t="s">
        <v>65</v>
      </c>
      <c r="L294" t="s">
        <v>65</v>
      </c>
      <c r="M294" s="15">
        <v>41950</v>
      </c>
      <c r="N294" s="16">
        <v>41950.718587962961</v>
      </c>
      <c r="O294" s="17">
        <v>0.51025462962962964</v>
      </c>
      <c r="P294" t="s">
        <v>66</v>
      </c>
      <c r="Q294">
        <v>292</v>
      </c>
      <c r="R294">
        <v>2</v>
      </c>
      <c r="S294" t="s">
        <v>24</v>
      </c>
      <c r="T294" t="s">
        <v>22</v>
      </c>
      <c r="V294">
        <v>0</v>
      </c>
      <c r="W294" t="s">
        <v>24</v>
      </c>
      <c r="X294">
        <v>0</v>
      </c>
      <c r="Y294">
        <v>16</v>
      </c>
      <c r="Z294">
        <v>515938</v>
      </c>
      <c r="AA294">
        <v>584</v>
      </c>
      <c r="AC294">
        <v>0</v>
      </c>
      <c r="AD294">
        <v>6</v>
      </c>
      <c r="AE294">
        <v>5</v>
      </c>
      <c r="AF294">
        <v>292</v>
      </c>
      <c r="AG294">
        <v>1</v>
      </c>
      <c r="AI294" t="s">
        <v>27</v>
      </c>
      <c r="AJ294" t="s">
        <v>13</v>
      </c>
      <c r="AK294" t="s">
        <v>28</v>
      </c>
    </row>
    <row r="295" spans="1:37">
      <c r="A295" t="s">
        <v>72</v>
      </c>
      <c r="B295">
        <v>242</v>
      </c>
      <c r="C295">
        <v>2</v>
      </c>
      <c r="D295" t="s">
        <v>78</v>
      </c>
      <c r="E295" t="s">
        <v>79</v>
      </c>
      <c r="F295">
        <v>60.021000000000001</v>
      </c>
      <c r="G295" t="s">
        <v>73</v>
      </c>
      <c r="H295">
        <v>1</v>
      </c>
      <c r="I295">
        <v>628946849</v>
      </c>
      <c r="J295" t="s">
        <v>64</v>
      </c>
      <c r="K295" t="s">
        <v>65</v>
      </c>
      <c r="L295" t="s">
        <v>65</v>
      </c>
      <c r="M295" s="15">
        <v>41950</v>
      </c>
      <c r="N295" s="16">
        <v>41950.718587962961</v>
      </c>
      <c r="O295" s="17">
        <v>0.51025462962962964</v>
      </c>
      <c r="P295" t="s">
        <v>66</v>
      </c>
      <c r="Q295">
        <v>293</v>
      </c>
      <c r="R295">
        <v>3</v>
      </c>
      <c r="S295" t="s">
        <v>24</v>
      </c>
      <c r="T295" t="s">
        <v>29</v>
      </c>
      <c r="U295">
        <v>0</v>
      </c>
      <c r="V295">
        <v>0</v>
      </c>
      <c r="W295" t="s">
        <v>24</v>
      </c>
      <c r="X295">
        <v>0</v>
      </c>
      <c r="Y295">
        <v>17</v>
      </c>
      <c r="Z295">
        <v>518088</v>
      </c>
      <c r="AA295">
        <v>583</v>
      </c>
      <c r="AC295">
        <v>0</v>
      </c>
      <c r="AD295">
        <v>4</v>
      </c>
      <c r="AE295">
        <v>5</v>
      </c>
      <c r="AF295">
        <v>293</v>
      </c>
      <c r="AG295">
        <v>2</v>
      </c>
      <c r="AH295" t="s">
        <v>21</v>
      </c>
      <c r="AI295" t="s">
        <v>27</v>
      </c>
      <c r="AJ295" t="s">
        <v>13</v>
      </c>
      <c r="AK295" t="s">
        <v>28</v>
      </c>
    </row>
    <row r="296" spans="1:37">
      <c r="A296" t="s">
        <v>72</v>
      </c>
      <c r="B296">
        <v>242</v>
      </c>
      <c r="C296">
        <v>2</v>
      </c>
      <c r="D296" t="s">
        <v>78</v>
      </c>
      <c r="E296" t="s">
        <v>79</v>
      </c>
      <c r="F296">
        <v>60.021000000000001</v>
      </c>
      <c r="G296" t="s">
        <v>73</v>
      </c>
      <c r="H296">
        <v>1</v>
      </c>
      <c r="I296">
        <v>628946849</v>
      </c>
      <c r="J296" t="s">
        <v>64</v>
      </c>
      <c r="K296" t="s">
        <v>65</v>
      </c>
      <c r="L296" t="s">
        <v>65</v>
      </c>
      <c r="M296" s="15">
        <v>41950</v>
      </c>
      <c r="N296" s="16">
        <v>41950.718587962961</v>
      </c>
      <c r="O296" s="17">
        <v>0.51025462962962964</v>
      </c>
      <c r="P296" t="s">
        <v>66</v>
      </c>
      <c r="Q296">
        <v>294</v>
      </c>
      <c r="R296">
        <v>2</v>
      </c>
      <c r="S296" t="s">
        <v>24</v>
      </c>
      <c r="T296" t="s">
        <v>22</v>
      </c>
      <c r="V296">
        <v>1</v>
      </c>
      <c r="W296" t="s">
        <v>24</v>
      </c>
      <c r="X296">
        <v>-999999</v>
      </c>
      <c r="Y296">
        <v>17</v>
      </c>
      <c r="Z296">
        <v>520221</v>
      </c>
      <c r="AA296">
        <v>0</v>
      </c>
      <c r="AB296" t="s">
        <v>24</v>
      </c>
      <c r="AC296">
        <v>200</v>
      </c>
      <c r="AD296">
        <v>6</v>
      </c>
      <c r="AE296">
        <v>5</v>
      </c>
      <c r="AF296">
        <v>294</v>
      </c>
      <c r="AG296">
        <v>3</v>
      </c>
      <c r="AI296" t="s">
        <v>27</v>
      </c>
      <c r="AJ296" t="s">
        <v>13</v>
      </c>
      <c r="AK296" t="s">
        <v>28</v>
      </c>
    </row>
    <row r="297" spans="1:37">
      <c r="A297" t="s">
        <v>72</v>
      </c>
      <c r="B297">
        <v>242</v>
      </c>
      <c r="C297">
        <v>2</v>
      </c>
      <c r="D297" t="s">
        <v>78</v>
      </c>
      <c r="E297" t="s">
        <v>79</v>
      </c>
      <c r="F297">
        <v>60.021000000000001</v>
      </c>
      <c r="G297" t="s">
        <v>73</v>
      </c>
      <c r="H297">
        <v>1</v>
      </c>
      <c r="I297">
        <v>628946849</v>
      </c>
      <c r="J297" t="s">
        <v>64</v>
      </c>
      <c r="K297" t="s">
        <v>65</v>
      </c>
      <c r="L297" t="s">
        <v>65</v>
      </c>
      <c r="M297" s="15">
        <v>41950</v>
      </c>
      <c r="N297" s="16">
        <v>41950.718587962961</v>
      </c>
      <c r="O297" s="17">
        <v>0.51025462962962964</v>
      </c>
      <c r="P297" t="s">
        <v>66</v>
      </c>
      <c r="Q297">
        <v>295</v>
      </c>
      <c r="R297">
        <v>2</v>
      </c>
      <c r="S297" t="s">
        <v>31</v>
      </c>
      <c r="T297" t="s">
        <v>22</v>
      </c>
      <c r="V297">
        <v>0</v>
      </c>
      <c r="W297" t="s">
        <v>31</v>
      </c>
      <c r="X297">
        <v>-999999</v>
      </c>
      <c r="Y297">
        <v>33</v>
      </c>
      <c r="Z297">
        <v>521253</v>
      </c>
      <c r="AA297">
        <v>0</v>
      </c>
      <c r="AB297" t="s">
        <v>26</v>
      </c>
      <c r="AC297">
        <v>408</v>
      </c>
      <c r="AD297">
        <v>12</v>
      </c>
      <c r="AE297">
        <v>5</v>
      </c>
      <c r="AF297">
        <v>295</v>
      </c>
      <c r="AG297">
        <v>2</v>
      </c>
      <c r="AI297" t="s">
        <v>23</v>
      </c>
      <c r="AJ297" t="s">
        <v>13</v>
      </c>
      <c r="AK297" t="s">
        <v>34</v>
      </c>
    </row>
    <row r="298" spans="1:37">
      <c r="A298" t="s">
        <v>72</v>
      </c>
      <c r="B298">
        <v>242</v>
      </c>
      <c r="C298">
        <v>2</v>
      </c>
      <c r="D298" t="s">
        <v>78</v>
      </c>
      <c r="E298" t="s">
        <v>79</v>
      </c>
      <c r="F298">
        <v>60.021000000000001</v>
      </c>
      <c r="G298" t="s">
        <v>73</v>
      </c>
      <c r="H298">
        <v>1</v>
      </c>
      <c r="I298">
        <v>628946849</v>
      </c>
      <c r="J298" t="s">
        <v>64</v>
      </c>
      <c r="K298" t="s">
        <v>65</v>
      </c>
      <c r="L298" t="s">
        <v>65</v>
      </c>
      <c r="M298" s="15">
        <v>41950</v>
      </c>
      <c r="N298" s="16">
        <v>41950.718587962961</v>
      </c>
      <c r="O298" s="17">
        <v>0.51025462962962964</v>
      </c>
      <c r="P298" t="s">
        <v>66</v>
      </c>
      <c r="Q298">
        <v>296</v>
      </c>
      <c r="R298">
        <v>3</v>
      </c>
      <c r="S298" t="s">
        <v>21</v>
      </c>
      <c r="T298" t="s">
        <v>25</v>
      </c>
      <c r="U298">
        <v>1</v>
      </c>
      <c r="V298">
        <v>0</v>
      </c>
      <c r="W298" t="s">
        <v>21</v>
      </c>
      <c r="X298">
        <v>-999999</v>
      </c>
      <c r="Y298">
        <v>17</v>
      </c>
      <c r="Z298">
        <v>522503</v>
      </c>
      <c r="AA298">
        <v>0</v>
      </c>
      <c r="AB298" t="s">
        <v>31</v>
      </c>
      <c r="AC298">
        <v>294</v>
      </c>
      <c r="AD298">
        <v>20</v>
      </c>
      <c r="AE298">
        <v>5</v>
      </c>
      <c r="AF298">
        <v>296</v>
      </c>
      <c r="AG298">
        <v>2</v>
      </c>
      <c r="AH298" t="s">
        <v>31</v>
      </c>
      <c r="AI298" t="s">
        <v>23</v>
      </c>
      <c r="AJ298" t="s">
        <v>13</v>
      </c>
      <c r="AK298" t="s">
        <v>74</v>
      </c>
    </row>
    <row r="299" spans="1:37">
      <c r="A299" t="s">
        <v>72</v>
      </c>
      <c r="B299">
        <v>242</v>
      </c>
      <c r="C299">
        <v>2</v>
      </c>
      <c r="D299" t="s">
        <v>78</v>
      </c>
      <c r="E299" t="s">
        <v>79</v>
      </c>
      <c r="F299">
        <v>60.021000000000001</v>
      </c>
      <c r="G299" t="s">
        <v>73</v>
      </c>
      <c r="H299">
        <v>1</v>
      </c>
      <c r="I299">
        <v>628946849</v>
      </c>
      <c r="J299" t="s">
        <v>64</v>
      </c>
      <c r="K299" t="s">
        <v>65</v>
      </c>
      <c r="L299" t="s">
        <v>65</v>
      </c>
      <c r="M299" s="15">
        <v>41950</v>
      </c>
      <c r="N299" s="16">
        <v>41950.718587962961</v>
      </c>
      <c r="O299" s="17">
        <v>0.51025462962962964</v>
      </c>
      <c r="P299" t="s">
        <v>66</v>
      </c>
      <c r="Q299">
        <v>297</v>
      </c>
      <c r="R299">
        <v>2</v>
      </c>
      <c r="S299" t="s">
        <v>26</v>
      </c>
      <c r="T299" t="s">
        <v>33</v>
      </c>
      <c r="V299">
        <v>0</v>
      </c>
      <c r="W299" t="s">
        <v>26</v>
      </c>
      <c r="X299">
        <v>0</v>
      </c>
      <c r="Y299">
        <v>33</v>
      </c>
      <c r="Z299">
        <v>523636</v>
      </c>
      <c r="AA299">
        <v>566</v>
      </c>
      <c r="AC299">
        <v>0</v>
      </c>
      <c r="AD299">
        <v>17</v>
      </c>
      <c r="AE299">
        <v>5</v>
      </c>
      <c r="AF299">
        <v>297</v>
      </c>
      <c r="AG299">
        <v>3</v>
      </c>
      <c r="AI299" t="s">
        <v>23</v>
      </c>
      <c r="AJ299" t="s">
        <v>13</v>
      </c>
      <c r="AK299" t="s">
        <v>35</v>
      </c>
    </row>
    <row r="300" spans="1:37">
      <c r="A300" t="s">
        <v>72</v>
      </c>
      <c r="B300">
        <v>242</v>
      </c>
      <c r="C300">
        <v>2</v>
      </c>
      <c r="D300" t="s">
        <v>78</v>
      </c>
      <c r="E300" t="s">
        <v>79</v>
      </c>
      <c r="F300">
        <v>60.021000000000001</v>
      </c>
      <c r="G300" t="s">
        <v>73</v>
      </c>
      <c r="H300">
        <v>1</v>
      </c>
      <c r="I300">
        <v>628946849</v>
      </c>
      <c r="J300" t="s">
        <v>64</v>
      </c>
      <c r="K300" t="s">
        <v>65</v>
      </c>
      <c r="L300" t="s">
        <v>65</v>
      </c>
      <c r="M300" s="15">
        <v>41950</v>
      </c>
      <c r="N300" s="16">
        <v>41950.718587962961</v>
      </c>
      <c r="O300" s="17">
        <v>0.51025462962962964</v>
      </c>
      <c r="P300" t="s">
        <v>66</v>
      </c>
      <c r="Q300">
        <v>298</v>
      </c>
      <c r="R300">
        <v>2</v>
      </c>
      <c r="S300" t="s">
        <v>24</v>
      </c>
      <c r="T300" t="s">
        <v>33</v>
      </c>
      <c r="V300">
        <v>0</v>
      </c>
      <c r="W300" t="s">
        <v>24</v>
      </c>
      <c r="X300">
        <v>0</v>
      </c>
      <c r="Y300">
        <v>33</v>
      </c>
      <c r="Z300">
        <v>525785</v>
      </c>
      <c r="AA300">
        <v>583</v>
      </c>
      <c r="AC300">
        <v>0</v>
      </c>
      <c r="AD300">
        <v>5</v>
      </c>
      <c r="AE300">
        <v>5</v>
      </c>
      <c r="AF300">
        <v>298</v>
      </c>
      <c r="AG300">
        <v>2</v>
      </c>
      <c r="AI300" t="s">
        <v>27</v>
      </c>
      <c r="AJ300" t="s">
        <v>13</v>
      </c>
      <c r="AK300" t="s">
        <v>28</v>
      </c>
    </row>
    <row r="301" spans="1:37">
      <c r="A301" t="s">
        <v>72</v>
      </c>
      <c r="B301">
        <v>242</v>
      </c>
      <c r="C301">
        <v>2</v>
      </c>
      <c r="D301" t="s">
        <v>78</v>
      </c>
      <c r="E301" t="s">
        <v>79</v>
      </c>
      <c r="F301">
        <v>60.021000000000001</v>
      </c>
      <c r="G301" t="s">
        <v>73</v>
      </c>
      <c r="H301">
        <v>1</v>
      </c>
      <c r="I301">
        <v>628946849</v>
      </c>
      <c r="J301" t="s">
        <v>64</v>
      </c>
      <c r="K301" t="s">
        <v>65</v>
      </c>
      <c r="L301" t="s">
        <v>65</v>
      </c>
      <c r="M301" s="15">
        <v>41950</v>
      </c>
      <c r="N301" s="16">
        <v>41950.718587962961</v>
      </c>
      <c r="O301" s="17">
        <v>0.51025462962962964</v>
      </c>
      <c r="P301" t="s">
        <v>66</v>
      </c>
      <c r="Q301">
        <v>299</v>
      </c>
      <c r="R301">
        <v>3</v>
      </c>
      <c r="S301" t="s">
        <v>26</v>
      </c>
      <c r="T301" t="s">
        <v>29</v>
      </c>
      <c r="U301">
        <v>0</v>
      </c>
      <c r="V301">
        <v>0</v>
      </c>
      <c r="W301" t="s">
        <v>26</v>
      </c>
      <c r="X301">
        <v>-999999</v>
      </c>
      <c r="Y301">
        <v>33</v>
      </c>
      <c r="Z301">
        <v>527951</v>
      </c>
      <c r="AA301">
        <v>0</v>
      </c>
      <c r="AB301" t="s">
        <v>24</v>
      </c>
      <c r="AC301">
        <v>174</v>
      </c>
      <c r="AD301">
        <v>16</v>
      </c>
      <c r="AE301">
        <v>5</v>
      </c>
      <c r="AF301">
        <v>299</v>
      </c>
      <c r="AG301">
        <v>2</v>
      </c>
      <c r="AH301" t="s">
        <v>21</v>
      </c>
      <c r="AI301" t="s">
        <v>23</v>
      </c>
      <c r="AJ301" t="s">
        <v>13</v>
      </c>
      <c r="AK301" t="s">
        <v>35</v>
      </c>
    </row>
    <row r="302" spans="1:37">
      <c r="A302" t="s">
        <v>72</v>
      </c>
      <c r="B302">
        <v>242</v>
      </c>
      <c r="C302">
        <v>2</v>
      </c>
      <c r="D302" t="s">
        <v>78</v>
      </c>
      <c r="E302" t="s">
        <v>79</v>
      </c>
      <c r="F302">
        <v>60.021000000000001</v>
      </c>
      <c r="G302" t="s">
        <v>73</v>
      </c>
      <c r="H302">
        <v>1</v>
      </c>
      <c r="I302">
        <v>628946849</v>
      </c>
      <c r="J302" t="s">
        <v>64</v>
      </c>
      <c r="K302" t="s">
        <v>65</v>
      </c>
      <c r="L302" t="s">
        <v>65</v>
      </c>
      <c r="M302" s="15">
        <v>41950</v>
      </c>
      <c r="N302" s="16">
        <v>41950.718587962961</v>
      </c>
      <c r="O302" s="17">
        <v>0.51025462962962964</v>
      </c>
      <c r="P302" t="s">
        <v>66</v>
      </c>
      <c r="Q302">
        <v>300</v>
      </c>
      <c r="R302">
        <v>3</v>
      </c>
      <c r="S302" t="s">
        <v>26</v>
      </c>
      <c r="T302" t="s">
        <v>25</v>
      </c>
      <c r="U302">
        <v>0</v>
      </c>
      <c r="V302">
        <v>0</v>
      </c>
      <c r="W302" t="s">
        <v>26</v>
      </c>
      <c r="X302">
        <v>0</v>
      </c>
      <c r="Y302">
        <v>17</v>
      </c>
      <c r="Z302">
        <v>528984</v>
      </c>
      <c r="AA302">
        <v>583</v>
      </c>
      <c r="AC302">
        <v>0</v>
      </c>
      <c r="AD302">
        <v>14</v>
      </c>
      <c r="AE302">
        <v>5</v>
      </c>
      <c r="AF302">
        <v>300</v>
      </c>
      <c r="AG302">
        <v>3</v>
      </c>
      <c r="AH302" t="s">
        <v>31</v>
      </c>
      <c r="AI302" t="s">
        <v>23</v>
      </c>
      <c r="AJ302" t="s">
        <v>13</v>
      </c>
      <c r="AK302" t="s">
        <v>35</v>
      </c>
    </row>
    <row r="303" spans="1:37">
      <c r="A303" t="s">
        <v>72</v>
      </c>
      <c r="B303">
        <v>242</v>
      </c>
      <c r="C303">
        <v>2</v>
      </c>
      <c r="D303" t="s">
        <v>78</v>
      </c>
      <c r="E303" t="s">
        <v>79</v>
      </c>
      <c r="F303">
        <v>60.021000000000001</v>
      </c>
      <c r="G303" t="s">
        <v>73</v>
      </c>
      <c r="H303">
        <v>1</v>
      </c>
      <c r="I303">
        <v>628946849</v>
      </c>
      <c r="J303" t="s">
        <v>64</v>
      </c>
      <c r="K303" t="s">
        <v>65</v>
      </c>
      <c r="L303" t="s">
        <v>65</v>
      </c>
      <c r="M303" s="15">
        <v>41950</v>
      </c>
      <c r="N303" s="16">
        <v>41950.718587962961</v>
      </c>
      <c r="O303" s="17">
        <v>0.51025462962962964</v>
      </c>
      <c r="P303" t="s">
        <v>66</v>
      </c>
      <c r="Q303">
        <v>301</v>
      </c>
      <c r="R303">
        <v>3</v>
      </c>
      <c r="S303" t="s">
        <v>21</v>
      </c>
      <c r="T303" t="s">
        <v>30</v>
      </c>
      <c r="U303">
        <v>0</v>
      </c>
      <c r="V303">
        <v>0</v>
      </c>
      <c r="W303" t="s">
        <v>21</v>
      </c>
      <c r="X303">
        <v>0</v>
      </c>
      <c r="Y303">
        <v>34</v>
      </c>
      <c r="Z303">
        <v>531167</v>
      </c>
      <c r="AA303">
        <v>583</v>
      </c>
      <c r="AC303">
        <v>0</v>
      </c>
      <c r="AD303">
        <v>19</v>
      </c>
      <c r="AE303">
        <v>5</v>
      </c>
      <c r="AF303">
        <v>301</v>
      </c>
      <c r="AG303">
        <v>3</v>
      </c>
      <c r="AH303" t="s">
        <v>24</v>
      </c>
      <c r="AI303" t="s">
        <v>23</v>
      </c>
      <c r="AJ303" t="s">
        <v>13</v>
      </c>
      <c r="AK303" t="s">
        <v>74</v>
      </c>
    </row>
    <row r="304" spans="1:37">
      <c r="A304" t="s">
        <v>72</v>
      </c>
      <c r="B304">
        <v>242</v>
      </c>
      <c r="C304">
        <v>2</v>
      </c>
      <c r="D304" t="s">
        <v>78</v>
      </c>
      <c r="E304" t="s">
        <v>79</v>
      </c>
      <c r="F304">
        <v>60.021000000000001</v>
      </c>
      <c r="G304" t="s">
        <v>73</v>
      </c>
      <c r="H304">
        <v>1</v>
      </c>
      <c r="I304">
        <v>628946849</v>
      </c>
      <c r="J304" t="s">
        <v>64</v>
      </c>
      <c r="K304" t="s">
        <v>65</v>
      </c>
      <c r="L304" t="s">
        <v>65</v>
      </c>
      <c r="M304" s="15">
        <v>41950</v>
      </c>
      <c r="N304" s="16">
        <v>41950.718587962961</v>
      </c>
      <c r="O304" s="17">
        <v>0.51025462962962964</v>
      </c>
      <c r="P304" t="s">
        <v>66</v>
      </c>
      <c r="Q304">
        <v>302</v>
      </c>
      <c r="R304">
        <v>2</v>
      </c>
      <c r="S304" t="s">
        <v>26</v>
      </c>
      <c r="T304" t="s">
        <v>22</v>
      </c>
      <c r="V304">
        <v>0</v>
      </c>
      <c r="W304" t="s">
        <v>26</v>
      </c>
      <c r="X304">
        <v>-999999</v>
      </c>
      <c r="Y304">
        <v>17</v>
      </c>
      <c r="Z304">
        <v>533333</v>
      </c>
      <c r="AA304">
        <v>0</v>
      </c>
      <c r="AB304" t="s">
        <v>21</v>
      </c>
      <c r="AC304">
        <v>456</v>
      </c>
      <c r="AD304">
        <v>18</v>
      </c>
      <c r="AE304">
        <v>5</v>
      </c>
      <c r="AF304">
        <v>302</v>
      </c>
      <c r="AG304">
        <v>3</v>
      </c>
      <c r="AI304" t="s">
        <v>23</v>
      </c>
      <c r="AJ304" t="s">
        <v>13</v>
      </c>
      <c r="AK304" t="s">
        <v>35</v>
      </c>
    </row>
    <row r="305" spans="1:37">
      <c r="A305" t="s">
        <v>72</v>
      </c>
      <c r="B305">
        <v>242</v>
      </c>
      <c r="C305">
        <v>2</v>
      </c>
      <c r="D305" t="s">
        <v>78</v>
      </c>
      <c r="E305" t="s">
        <v>79</v>
      </c>
      <c r="F305">
        <v>60.021000000000001</v>
      </c>
      <c r="G305" t="s">
        <v>73</v>
      </c>
      <c r="H305">
        <v>1</v>
      </c>
      <c r="I305">
        <v>628946849</v>
      </c>
      <c r="J305" t="s">
        <v>64</v>
      </c>
      <c r="K305" t="s">
        <v>65</v>
      </c>
      <c r="L305" t="s">
        <v>65</v>
      </c>
      <c r="M305" s="15">
        <v>41950</v>
      </c>
      <c r="N305" s="16">
        <v>41950.718587962961</v>
      </c>
      <c r="O305" s="17">
        <v>0.51025462962962964</v>
      </c>
      <c r="P305" t="s">
        <v>66</v>
      </c>
      <c r="Q305">
        <v>303</v>
      </c>
      <c r="R305">
        <v>2</v>
      </c>
      <c r="S305" t="s">
        <v>26</v>
      </c>
      <c r="T305" t="s">
        <v>22</v>
      </c>
      <c r="V305">
        <v>1</v>
      </c>
      <c r="W305" t="s">
        <v>26</v>
      </c>
      <c r="X305">
        <v>-999999</v>
      </c>
      <c r="Y305">
        <v>33</v>
      </c>
      <c r="Z305">
        <v>534732</v>
      </c>
      <c r="AA305">
        <v>0</v>
      </c>
      <c r="AB305" t="s">
        <v>26</v>
      </c>
      <c r="AC305">
        <v>385</v>
      </c>
      <c r="AD305">
        <v>18</v>
      </c>
      <c r="AE305">
        <v>5</v>
      </c>
      <c r="AF305">
        <v>303</v>
      </c>
      <c r="AG305">
        <v>2</v>
      </c>
      <c r="AI305" t="s">
        <v>23</v>
      </c>
      <c r="AJ305" t="s">
        <v>13</v>
      </c>
      <c r="AK305" t="s">
        <v>35</v>
      </c>
    </row>
    <row r="306" spans="1:37">
      <c r="A306" t="s">
        <v>72</v>
      </c>
      <c r="B306">
        <v>242</v>
      </c>
      <c r="C306">
        <v>2</v>
      </c>
      <c r="D306" t="s">
        <v>78</v>
      </c>
      <c r="E306" t="s">
        <v>79</v>
      </c>
      <c r="F306">
        <v>60.021000000000001</v>
      </c>
      <c r="G306" t="s">
        <v>73</v>
      </c>
      <c r="H306">
        <v>1</v>
      </c>
      <c r="I306">
        <v>628946849</v>
      </c>
      <c r="J306" t="s">
        <v>64</v>
      </c>
      <c r="K306" t="s">
        <v>65</v>
      </c>
      <c r="L306" t="s">
        <v>65</v>
      </c>
      <c r="M306" s="15">
        <v>41950</v>
      </c>
      <c r="N306" s="16">
        <v>41950.718587962961</v>
      </c>
      <c r="O306" s="17">
        <v>0.51025462962962964</v>
      </c>
      <c r="P306" t="s">
        <v>66</v>
      </c>
      <c r="Q306">
        <v>304</v>
      </c>
      <c r="R306">
        <v>1</v>
      </c>
      <c r="S306" t="s">
        <v>31</v>
      </c>
      <c r="T306" t="s">
        <v>25</v>
      </c>
      <c r="V306">
        <v>0</v>
      </c>
      <c r="W306" t="s">
        <v>31</v>
      </c>
      <c r="X306">
        <v>0</v>
      </c>
      <c r="Y306">
        <v>33</v>
      </c>
      <c r="Z306">
        <v>535998</v>
      </c>
      <c r="AA306">
        <v>583</v>
      </c>
      <c r="AC306">
        <v>0</v>
      </c>
      <c r="AD306">
        <v>8</v>
      </c>
      <c r="AE306">
        <v>5</v>
      </c>
      <c r="AF306">
        <v>304</v>
      </c>
      <c r="AG306">
        <v>2</v>
      </c>
      <c r="AI306" t="s">
        <v>27</v>
      </c>
      <c r="AJ306" t="s">
        <v>13</v>
      </c>
      <c r="AK306" t="s">
        <v>34</v>
      </c>
    </row>
    <row r="307" spans="1:37">
      <c r="A307" t="s">
        <v>72</v>
      </c>
      <c r="B307">
        <v>242</v>
      </c>
      <c r="C307">
        <v>2</v>
      </c>
      <c r="D307" t="s">
        <v>78</v>
      </c>
      <c r="E307" t="s">
        <v>79</v>
      </c>
      <c r="F307">
        <v>60.021000000000001</v>
      </c>
      <c r="G307" t="s">
        <v>73</v>
      </c>
      <c r="H307">
        <v>1</v>
      </c>
      <c r="I307">
        <v>628946849</v>
      </c>
      <c r="J307" t="s">
        <v>64</v>
      </c>
      <c r="K307" t="s">
        <v>65</v>
      </c>
      <c r="L307" t="s">
        <v>65</v>
      </c>
      <c r="M307" s="15">
        <v>41950</v>
      </c>
      <c r="N307" s="16">
        <v>41950.718587962961</v>
      </c>
      <c r="O307" s="17">
        <v>0.51025462962962964</v>
      </c>
      <c r="P307" t="s">
        <v>66</v>
      </c>
      <c r="Q307">
        <v>305</v>
      </c>
      <c r="R307">
        <v>1</v>
      </c>
      <c r="S307" t="s">
        <v>31</v>
      </c>
      <c r="T307" t="s">
        <v>25</v>
      </c>
      <c r="V307">
        <v>0</v>
      </c>
      <c r="W307" t="s">
        <v>31</v>
      </c>
      <c r="X307">
        <v>0</v>
      </c>
      <c r="Y307">
        <v>33</v>
      </c>
      <c r="Z307">
        <v>538181</v>
      </c>
      <c r="AA307">
        <v>583</v>
      </c>
      <c r="AC307">
        <v>0</v>
      </c>
      <c r="AD307">
        <v>8</v>
      </c>
      <c r="AE307">
        <v>5</v>
      </c>
      <c r="AF307">
        <v>305</v>
      </c>
      <c r="AG307">
        <v>1</v>
      </c>
      <c r="AI307" t="s">
        <v>27</v>
      </c>
      <c r="AJ307" t="s">
        <v>13</v>
      </c>
      <c r="AK307" t="s">
        <v>34</v>
      </c>
    </row>
    <row r="308" spans="1:37">
      <c r="A308" t="s">
        <v>72</v>
      </c>
      <c r="B308">
        <v>242</v>
      </c>
      <c r="C308">
        <v>2</v>
      </c>
      <c r="D308" t="s">
        <v>78</v>
      </c>
      <c r="E308" t="s">
        <v>79</v>
      </c>
      <c r="F308">
        <v>60.021000000000001</v>
      </c>
      <c r="G308" t="s">
        <v>73</v>
      </c>
      <c r="H308">
        <v>1</v>
      </c>
      <c r="I308">
        <v>628946849</v>
      </c>
      <c r="J308" t="s">
        <v>64</v>
      </c>
      <c r="K308" t="s">
        <v>65</v>
      </c>
      <c r="L308" t="s">
        <v>65</v>
      </c>
      <c r="M308" s="15">
        <v>41950</v>
      </c>
      <c r="N308" s="16">
        <v>41950.718587962961</v>
      </c>
      <c r="O308" s="17">
        <v>0.51025462962962964</v>
      </c>
      <c r="P308" t="s">
        <v>66</v>
      </c>
      <c r="Q308">
        <v>306</v>
      </c>
      <c r="R308">
        <v>1</v>
      </c>
      <c r="S308" t="s">
        <v>21</v>
      </c>
      <c r="T308" t="s">
        <v>29</v>
      </c>
      <c r="V308">
        <v>0</v>
      </c>
      <c r="W308" t="s">
        <v>21</v>
      </c>
      <c r="X308">
        <v>-999999</v>
      </c>
      <c r="Y308">
        <v>33</v>
      </c>
      <c r="Z308">
        <v>540363</v>
      </c>
      <c r="AA308">
        <v>0</v>
      </c>
      <c r="AB308" t="s">
        <v>26</v>
      </c>
      <c r="AC308">
        <v>322</v>
      </c>
      <c r="AD308">
        <v>22</v>
      </c>
      <c r="AE308">
        <v>5</v>
      </c>
      <c r="AF308">
        <v>306</v>
      </c>
      <c r="AG308">
        <v>1</v>
      </c>
      <c r="AI308" t="s">
        <v>23</v>
      </c>
      <c r="AJ308" t="s">
        <v>13</v>
      </c>
      <c r="AK308" t="s">
        <v>74</v>
      </c>
    </row>
    <row r="309" spans="1:37">
      <c r="A309" t="s">
        <v>72</v>
      </c>
      <c r="B309">
        <v>242</v>
      </c>
      <c r="C309">
        <v>2</v>
      </c>
      <c r="D309" t="s">
        <v>78</v>
      </c>
      <c r="E309" t="s">
        <v>79</v>
      </c>
      <c r="F309">
        <v>60.021000000000001</v>
      </c>
      <c r="G309" t="s">
        <v>73</v>
      </c>
      <c r="H309">
        <v>1</v>
      </c>
      <c r="I309">
        <v>628946849</v>
      </c>
      <c r="J309" t="s">
        <v>64</v>
      </c>
      <c r="K309" t="s">
        <v>65</v>
      </c>
      <c r="L309" t="s">
        <v>65</v>
      </c>
      <c r="M309" s="15">
        <v>41950</v>
      </c>
      <c r="N309" s="16">
        <v>41950.718587962961</v>
      </c>
      <c r="O309" s="17">
        <v>0.51025462962962964</v>
      </c>
      <c r="P309" t="s">
        <v>66</v>
      </c>
      <c r="Q309">
        <v>307</v>
      </c>
      <c r="R309">
        <v>2</v>
      </c>
      <c r="S309" t="s">
        <v>21</v>
      </c>
      <c r="T309" t="s">
        <v>22</v>
      </c>
      <c r="V309">
        <v>0</v>
      </c>
      <c r="W309" t="s">
        <v>21</v>
      </c>
      <c r="X309">
        <v>-999999</v>
      </c>
      <c r="Y309">
        <v>34</v>
      </c>
      <c r="Z309">
        <v>541780</v>
      </c>
      <c r="AA309">
        <v>0</v>
      </c>
      <c r="AB309" t="s">
        <v>31</v>
      </c>
      <c r="AC309">
        <v>153</v>
      </c>
      <c r="AD309">
        <v>24</v>
      </c>
      <c r="AE309">
        <v>5</v>
      </c>
      <c r="AF309">
        <v>307</v>
      </c>
      <c r="AG309">
        <v>1</v>
      </c>
      <c r="AI309" t="s">
        <v>23</v>
      </c>
      <c r="AJ309" t="s">
        <v>13</v>
      </c>
      <c r="AK309" t="s">
        <v>74</v>
      </c>
    </row>
    <row r="310" spans="1:37">
      <c r="A310" t="s">
        <v>72</v>
      </c>
      <c r="B310">
        <v>242</v>
      </c>
      <c r="C310">
        <v>2</v>
      </c>
      <c r="D310" t="s">
        <v>78</v>
      </c>
      <c r="E310" t="s">
        <v>79</v>
      </c>
      <c r="F310">
        <v>60.021000000000001</v>
      </c>
      <c r="G310" t="s">
        <v>73</v>
      </c>
      <c r="H310">
        <v>1</v>
      </c>
      <c r="I310">
        <v>628946849</v>
      </c>
      <c r="J310" t="s">
        <v>64</v>
      </c>
      <c r="K310" t="s">
        <v>65</v>
      </c>
      <c r="L310" t="s">
        <v>65</v>
      </c>
      <c r="M310" s="15">
        <v>41950</v>
      </c>
      <c r="N310" s="16">
        <v>41950.718587962961</v>
      </c>
      <c r="O310" s="17">
        <v>0.51025462962962964</v>
      </c>
      <c r="P310" t="s">
        <v>66</v>
      </c>
      <c r="Q310">
        <v>308</v>
      </c>
      <c r="R310">
        <v>2</v>
      </c>
      <c r="S310" t="s">
        <v>31</v>
      </c>
      <c r="T310" t="s">
        <v>22</v>
      </c>
      <c r="V310">
        <v>0</v>
      </c>
      <c r="W310" t="s">
        <v>31</v>
      </c>
      <c r="X310">
        <v>0</v>
      </c>
      <c r="Y310">
        <v>34</v>
      </c>
      <c r="Z310">
        <v>542813</v>
      </c>
      <c r="AA310">
        <v>583</v>
      </c>
      <c r="AC310">
        <v>0</v>
      </c>
      <c r="AD310">
        <v>12</v>
      </c>
      <c r="AE310">
        <v>5</v>
      </c>
      <c r="AF310">
        <v>308</v>
      </c>
      <c r="AG310">
        <v>2</v>
      </c>
      <c r="AI310" t="s">
        <v>23</v>
      </c>
      <c r="AJ310" t="s">
        <v>13</v>
      </c>
      <c r="AK310" t="s">
        <v>34</v>
      </c>
    </row>
    <row r="311" spans="1:37">
      <c r="A311" t="s">
        <v>72</v>
      </c>
      <c r="B311">
        <v>242</v>
      </c>
      <c r="C311">
        <v>2</v>
      </c>
      <c r="D311" t="s">
        <v>78</v>
      </c>
      <c r="E311" t="s">
        <v>79</v>
      </c>
      <c r="F311">
        <v>60.021000000000001</v>
      </c>
      <c r="G311" t="s">
        <v>73</v>
      </c>
      <c r="H311">
        <v>1</v>
      </c>
      <c r="I311">
        <v>628946849</v>
      </c>
      <c r="J311" t="s">
        <v>64</v>
      </c>
      <c r="K311" t="s">
        <v>65</v>
      </c>
      <c r="L311" t="s">
        <v>65</v>
      </c>
      <c r="M311" s="15">
        <v>41950</v>
      </c>
      <c r="N311" s="16">
        <v>41950.718587962961</v>
      </c>
      <c r="O311" s="17">
        <v>0.51025462962962964</v>
      </c>
      <c r="P311" t="s">
        <v>66</v>
      </c>
      <c r="Q311">
        <v>309</v>
      </c>
      <c r="R311">
        <v>3</v>
      </c>
      <c r="S311" t="s">
        <v>26</v>
      </c>
      <c r="T311" t="s">
        <v>30</v>
      </c>
      <c r="U311">
        <v>0</v>
      </c>
      <c r="V311">
        <v>0</v>
      </c>
      <c r="W311" t="s">
        <v>26</v>
      </c>
      <c r="X311">
        <v>0</v>
      </c>
      <c r="Y311">
        <v>17</v>
      </c>
      <c r="Z311">
        <v>544962</v>
      </c>
      <c r="AA311">
        <v>583</v>
      </c>
      <c r="AC311">
        <v>0</v>
      </c>
      <c r="AD311">
        <v>13</v>
      </c>
      <c r="AE311">
        <v>5</v>
      </c>
      <c r="AF311">
        <v>309</v>
      </c>
      <c r="AG311">
        <v>2</v>
      </c>
      <c r="AH311" t="s">
        <v>24</v>
      </c>
      <c r="AI311" t="s">
        <v>23</v>
      </c>
      <c r="AJ311" t="s">
        <v>13</v>
      </c>
      <c r="AK311" t="s">
        <v>35</v>
      </c>
    </row>
    <row r="312" spans="1:37">
      <c r="A312" t="s">
        <v>72</v>
      </c>
      <c r="B312">
        <v>242</v>
      </c>
      <c r="C312">
        <v>2</v>
      </c>
      <c r="D312" t="s">
        <v>78</v>
      </c>
      <c r="E312" t="s">
        <v>79</v>
      </c>
      <c r="F312">
        <v>60.021000000000001</v>
      </c>
      <c r="G312" t="s">
        <v>73</v>
      </c>
      <c r="H312">
        <v>1</v>
      </c>
      <c r="I312">
        <v>628946849</v>
      </c>
      <c r="J312" t="s">
        <v>64</v>
      </c>
      <c r="K312" t="s">
        <v>65</v>
      </c>
      <c r="L312" t="s">
        <v>65</v>
      </c>
      <c r="M312" s="15">
        <v>41950</v>
      </c>
      <c r="N312" s="16">
        <v>41950.718587962961</v>
      </c>
      <c r="O312" s="17">
        <v>0.51025462962962964</v>
      </c>
      <c r="P312" t="s">
        <v>66</v>
      </c>
      <c r="Q312">
        <v>310</v>
      </c>
      <c r="R312">
        <v>3</v>
      </c>
      <c r="S312" t="s">
        <v>21</v>
      </c>
      <c r="T312" t="s">
        <v>30</v>
      </c>
      <c r="U312">
        <v>0</v>
      </c>
      <c r="V312">
        <v>0</v>
      </c>
      <c r="W312" t="s">
        <v>21</v>
      </c>
      <c r="X312">
        <v>0</v>
      </c>
      <c r="Y312">
        <v>33</v>
      </c>
      <c r="Z312">
        <v>547128</v>
      </c>
      <c r="AA312">
        <v>583</v>
      </c>
      <c r="AC312">
        <v>0</v>
      </c>
      <c r="AD312">
        <v>19</v>
      </c>
      <c r="AE312">
        <v>5</v>
      </c>
      <c r="AF312">
        <v>310</v>
      </c>
      <c r="AG312">
        <v>3</v>
      </c>
      <c r="AH312" t="s">
        <v>24</v>
      </c>
      <c r="AI312" t="s">
        <v>23</v>
      </c>
      <c r="AJ312" t="s">
        <v>13</v>
      </c>
      <c r="AK312" t="s">
        <v>74</v>
      </c>
    </row>
    <row r="313" spans="1:37">
      <c r="A313" t="s">
        <v>72</v>
      </c>
      <c r="B313">
        <v>242</v>
      </c>
      <c r="C313">
        <v>2</v>
      </c>
      <c r="D313" t="s">
        <v>78</v>
      </c>
      <c r="E313" t="s">
        <v>79</v>
      </c>
      <c r="F313">
        <v>60.021000000000001</v>
      </c>
      <c r="G313" t="s">
        <v>73</v>
      </c>
      <c r="H313">
        <v>1</v>
      </c>
      <c r="I313">
        <v>628946849</v>
      </c>
      <c r="J313" t="s">
        <v>64</v>
      </c>
      <c r="K313" t="s">
        <v>65</v>
      </c>
      <c r="L313" t="s">
        <v>65</v>
      </c>
      <c r="M313" s="15">
        <v>41950</v>
      </c>
      <c r="N313" s="16">
        <v>41950.718587962961</v>
      </c>
      <c r="O313" s="17">
        <v>0.51025462962962964</v>
      </c>
      <c r="P313" t="s">
        <v>66</v>
      </c>
      <c r="Q313">
        <v>311</v>
      </c>
      <c r="R313">
        <v>2</v>
      </c>
      <c r="S313" t="s">
        <v>24</v>
      </c>
      <c r="T313" t="s">
        <v>22</v>
      </c>
      <c r="V313">
        <v>0</v>
      </c>
      <c r="W313" t="s">
        <v>24</v>
      </c>
      <c r="X313">
        <v>-999999</v>
      </c>
      <c r="Y313">
        <v>16</v>
      </c>
      <c r="Z313">
        <v>549277</v>
      </c>
      <c r="AA313">
        <v>0</v>
      </c>
      <c r="AB313" t="s">
        <v>31</v>
      </c>
      <c r="AC313">
        <v>495</v>
      </c>
      <c r="AD313">
        <v>6</v>
      </c>
      <c r="AE313">
        <v>5</v>
      </c>
      <c r="AF313">
        <v>311</v>
      </c>
      <c r="AG313">
        <v>3</v>
      </c>
      <c r="AI313" t="s">
        <v>27</v>
      </c>
      <c r="AJ313" t="s">
        <v>13</v>
      </c>
      <c r="AK313" t="s">
        <v>28</v>
      </c>
    </row>
    <row r="314" spans="1:37">
      <c r="A314" t="s">
        <v>72</v>
      </c>
      <c r="B314">
        <v>242</v>
      </c>
      <c r="C314">
        <v>2</v>
      </c>
      <c r="D314" t="s">
        <v>78</v>
      </c>
      <c r="E314" t="s">
        <v>79</v>
      </c>
      <c r="F314">
        <v>60.021000000000001</v>
      </c>
      <c r="G314" t="s">
        <v>73</v>
      </c>
      <c r="H314">
        <v>1</v>
      </c>
      <c r="I314">
        <v>628946849</v>
      </c>
      <c r="J314" t="s">
        <v>64</v>
      </c>
      <c r="K314" t="s">
        <v>65</v>
      </c>
      <c r="L314" t="s">
        <v>65</v>
      </c>
      <c r="M314" s="15">
        <v>41950</v>
      </c>
      <c r="N314" s="16">
        <v>41950.718587962961</v>
      </c>
      <c r="O314" s="17">
        <v>0.51025462962962964</v>
      </c>
      <c r="P314" t="s">
        <v>66</v>
      </c>
      <c r="Q314">
        <v>312</v>
      </c>
      <c r="R314">
        <v>1</v>
      </c>
      <c r="S314" t="s">
        <v>26</v>
      </c>
      <c r="T314" t="s">
        <v>32</v>
      </c>
      <c r="V314">
        <v>0</v>
      </c>
      <c r="W314" t="s">
        <v>26</v>
      </c>
      <c r="X314">
        <v>-999999</v>
      </c>
      <c r="Y314">
        <v>17</v>
      </c>
      <c r="Z314">
        <v>550610</v>
      </c>
      <c r="AA314">
        <v>0</v>
      </c>
      <c r="AB314" t="s">
        <v>24</v>
      </c>
      <c r="AC314">
        <v>475</v>
      </c>
      <c r="AD314">
        <v>15</v>
      </c>
      <c r="AE314">
        <v>5</v>
      </c>
      <c r="AF314">
        <v>312</v>
      </c>
      <c r="AG314">
        <v>2</v>
      </c>
      <c r="AI314" t="s">
        <v>23</v>
      </c>
      <c r="AJ314" t="s">
        <v>13</v>
      </c>
      <c r="AK314" t="s">
        <v>35</v>
      </c>
    </row>
    <row r="315" spans="1:37">
      <c r="A315" t="s">
        <v>72</v>
      </c>
      <c r="B315">
        <v>242</v>
      </c>
      <c r="C315">
        <v>2</v>
      </c>
      <c r="D315" t="s">
        <v>78</v>
      </c>
      <c r="E315" t="s">
        <v>79</v>
      </c>
      <c r="F315">
        <v>60.021000000000001</v>
      </c>
      <c r="G315" t="s">
        <v>73</v>
      </c>
      <c r="H315">
        <v>1</v>
      </c>
      <c r="I315">
        <v>628946849</v>
      </c>
      <c r="J315" t="s">
        <v>64</v>
      </c>
      <c r="K315" t="s">
        <v>65</v>
      </c>
      <c r="L315" t="s">
        <v>65</v>
      </c>
      <c r="M315" s="15">
        <v>41950</v>
      </c>
      <c r="N315" s="16">
        <v>41950.718587962961</v>
      </c>
      <c r="O315" s="17">
        <v>0.51025462962962964</v>
      </c>
      <c r="P315" t="s">
        <v>66</v>
      </c>
      <c r="Q315">
        <v>313</v>
      </c>
      <c r="R315">
        <v>1</v>
      </c>
      <c r="S315" t="s">
        <v>26</v>
      </c>
      <c r="T315" t="s">
        <v>32</v>
      </c>
      <c r="V315">
        <v>1</v>
      </c>
      <c r="W315" t="s">
        <v>26</v>
      </c>
      <c r="X315">
        <v>-999999</v>
      </c>
      <c r="Y315">
        <v>17</v>
      </c>
      <c r="Z315">
        <v>551910</v>
      </c>
      <c r="AA315">
        <v>0</v>
      </c>
      <c r="AB315" t="s">
        <v>26</v>
      </c>
      <c r="AC315">
        <v>375</v>
      </c>
      <c r="AD315">
        <v>15</v>
      </c>
      <c r="AE315">
        <v>5</v>
      </c>
      <c r="AF315">
        <v>313</v>
      </c>
      <c r="AG315">
        <v>1</v>
      </c>
      <c r="AI315" t="s">
        <v>23</v>
      </c>
      <c r="AJ315" t="s">
        <v>13</v>
      </c>
      <c r="AK315" t="s">
        <v>35</v>
      </c>
    </row>
    <row r="316" spans="1:37">
      <c r="A316" t="s">
        <v>72</v>
      </c>
      <c r="B316">
        <v>242</v>
      </c>
      <c r="C316">
        <v>2</v>
      </c>
      <c r="D316" t="s">
        <v>78</v>
      </c>
      <c r="E316" t="s">
        <v>79</v>
      </c>
      <c r="F316">
        <v>60.021000000000001</v>
      </c>
      <c r="G316" t="s">
        <v>73</v>
      </c>
      <c r="H316">
        <v>1</v>
      </c>
      <c r="I316">
        <v>628946849</v>
      </c>
      <c r="J316" t="s">
        <v>64</v>
      </c>
      <c r="K316" t="s">
        <v>65</v>
      </c>
      <c r="L316" t="s">
        <v>65</v>
      </c>
      <c r="M316" s="15">
        <v>41950</v>
      </c>
      <c r="N316" s="16">
        <v>41950.718587962961</v>
      </c>
      <c r="O316" s="17">
        <v>0.51025462962962964</v>
      </c>
      <c r="P316" t="s">
        <v>66</v>
      </c>
      <c r="Q316">
        <v>314</v>
      </c>
      <c r="R316">
        <v>1</v>
      </c>
      <c r="S316" t="s">
        <v>21</v>
      </c>
      <c r="T316" t="s">
        <v>29</v>
      </c>
      <c r="V316">
        <v>0</v>
      </c>
      <c r="W316" t="s">
        <v>21</v>
      </c>
      <c r="X316">
        <v>-999999</v>
      </c>
      <c r="Y316">
        <v>16</v>
      </c>
      <c r="Z316">
        <v>553109</v>
      </c>
      <c r="AA316">
        <v>0</v>
      </c>
      <c r="AB316" t="s">
        <v>26</v>
      </c>
      <c r="AC316">
        <v>351</v>
      </c>
      <c r="AD316">
        <v>22</v>
      </c>
      <c r="AE316">
        <v>5</v>
      </c>
      <c r="AF316">
        <v>314</v>
      </c>
      <c r="AG316">
        <v>1</v>
      </c>
      <c r="AI316" t="s">
        <v>23</v>
      </c>
      <c r="AJ316" t="s">
        <v>13</v>
      </c>
      <c r="AK316" t="s">
        <v>74</v>
      </c>
    </row>
    <row r="317" spans="1:37">
      <c r="A317" t="s">
        <v>72</v>
      </c>
      <c r="B317">
        <v>242</v>
      </c>
      <c r="C317">
        <v>2</v>
      </c>
      <c r="D317" t="s">
        <v>78</v>
      </c>
      <c r="E317" t="s">
        <v>79</v>
      </c>
      <c r="F317">
        <v>60.021000000000001</v>
      </c>
      <c r="G317" t="s">
        <v>73</v>
      </c>
      <c r="H317">
        <v>1</v>
      </c>
      <c r="I317">
        <v>628946849</v>
      </c>
      <c r="J317" t="s">
        <v>64</v>
      </c>
      <c r="K317" t="s">
        <v>65</v>
      </c>
      <c r="L317" t="s">
        <v>65</v>
      </c>
      <c r="M317" s="15">
        <v>41950</v>
      </c>
      <c r="N317" s="16">
        <v>41950.718587962961</v>
      </c>
      <c r="O317" s="17">
        <v>0.51025462962962964</v>
      </c>
      <c r="P317" t="s">
        <v>66</v>
      </c>
      <c r="Q317">
        <v>315</v>
      </c>
      <c r="R317">
        <v>3</v>
      </c>
      <c r="S317" t="s">
        <v>31</v>
      </c>
      <c r="T317" t="s">
        <v>32</v>
      </c>
      <c r="U317">
        <v>0</v>
      </c>
      <c r="V317">
        <v>0</v>
      </c>
      <c r="W317" t="s">
        <v>31</v>
      </c>
      <c r="X317">
        <v>0</v>
      </c>
      <c r="Y317">
        <v>16</v>
      </c>
      <c r="Z317">
        <v>554275</v>
      </c>
      <c r="AA317">
        <v>567</v>
      </c>
      <c r="AC317">
        <v>0</v>
      </c>
      <c r="AD317">
        <v>9</v>
      </c>
      <c r="AE317">
        <v>5</v>
      </c>
      <c r="AF317">
        <v>315</v>
      </c>
      <c r="AG317">
        <v>1</v>
      </c>
      <c r="AH317" t="s">
        <v>26</v>
      </c>
      <c r="AI317" t="s">
        <v>23</v>
      </c>
      <c r="AJ317" t="s">
        <v>13</v>
      </c>
      <c r="AK317" t="s">
        <v>34</v>
      </c>
    </row>
    <row r="318" spans="1:37">
      <c r="A318" t="s">
        <v>72</v>
      </c>
      <c r="B318">
        <v>242</v>
      </c>
      <c r="C318">
        <v>2</v>
      </c>
      <c r="D318" t="s">
        <v>78</v>
      </c>
      <c r="E318" t="s">
        <v>79</v>
      </c>
      <c r="F318">
        <v>60.021000000000001</v>
      </c>
      <c r="G318" t="s">
        <v>73</v>
      </c>
      <c r="H318">
        <v>1</v>
      </c>
      <c r="I318">
        <v>628946849</v>
      </c>
      <c r="J318" t="s">
        <v>64</v>
      </c>
      <c r="K318" t="s">
        <v>65</v>
      </c>
      <c r="L318" t="s">
        <v>65</v>
      </c>
      <c r="M318" s="15">
        <v>41950</v>
      </c>
      <c r="N318" s="16">
        <v>41950.718587962961</v>
      </c>
      <c r="O318" s="17">
        <v>0.51025462962962964</v>
      </c>
      <c r="P318" t="s">
        <v>66</v>
      </c>
      <c r="Q318">
        <v>316</v>
      </c>
      <c r="R318">
        <v>1</v>
      </c>
      <c r="S318" t="s">
        <v>21</v>
      </c>
      <c r="T318" t="s">
        <v>29</v>
      </c>
      <c r="V318">
        <v>0</v>
      </c>
      <c r="W318" t="s">
        <v>21</v>
      </c>
      <c r="X318">
        <v>-999999</v>
      </c>
      <c r="Y318">
        <v>17</v>
      </c>
      <c r="Z318">
        <v>556408</v>
      </c>
      <c r="AA318">
        <v>0</v>
      </c>
      <c r="AB318" t="s">
        <v>26</v>
      </c>
      <c r="AC318">
        <v>340</v>
      </c>
      <c r="AD318">
        <v>22</v>
      </c>
      <c r="AE318">
        <v>5</v>
      </c>
      <c r="AF318">
        <v>316</v>
      </c>
      <c r="AG318">
        <v>3</v>
      </c>
      <c r="AI318" t="s">
        <v>23</v>
      </c>
      <c r="AJ318" t="s">
        <v>13</v>
      </c>
      <c r="AK318" t="s">
        <v>74</v>
      </c>
    </row>
    <row r="319" spans="1:37">
      <c r="A319" t="s">
        <v>72</v>
      </c>
      <c r="B319">
        <v>242</v>
      </c>
      <c r="C319">
        <v>2</v>
      </c>
      <c r="D319" t="s">
        <v>78</v>
      </c>
      <c r="E319" t="s">
        <v>79</v>
      </c>
      <c r="F319">
        <v>60.021000000000001</v>
      </c>
      <c r="G319" t="s">
        <v>73</v>
      </c>
      <c r="H319">
        <v>1</v>
      </c>
      <c r="I319">
        <v>628946849</v>
      </c>
      <c r="J319" t="s">
        <v>64</v>
      </c>
      <c r="K319" t="s">
        <v>65</v>
      </c>
      <c r="L319" t="s">
        <v>65</v>
      </c>
      <c r="M319" s="15">
        <v>41950</v>
      </c>
      <c r="N319" s="16">
        <v>41950.718587962961</v>
      </c>
      <c r="O319" s="17">
        <v>0.51025462962962964</v>
      </c>
      <c r="P319" t="s">
        <v>66</v>
      </c>
      <c r="Q319">
        <v>317</v>
      </c>
      <c r="R319">
        <v>3</v>
      </c>
      <c r="S319" t="s">
        <v>21</v>
      </c>
      <c r="T319" t="s">
        <v>25</v>
      </c>
      <c r="U319">
        <v>0</v>
      </c>
      <c r="V319">
        <v>0</v>
      </c>
      <c r="W319" t="s">
        <v>21</v>
      </c>
      <c r="X319">
        <v>-999999</v>
      </c>
      <c r="Y319">
        <v>16</v>
      </c>
      <c r="Z319">
        <v>557574</v>
      </c>
      <c r="AA319">
        <v>0</v>
      </c>
      <c r="AB319" t="s">
        <v>24</v>
      </c>
      <c r="AC319">
        <v>310</v>
      </c>
      <c r="AD319">
        <v>20</v>
      </c>
      <c r="AE319">
        <v>5</v>
      </c>
      <c r="AF319">
        <v>317</v>
      </c>
      <c r="AG319">
        <v>1</v>
      </c>
      <c r="AH319" t="s">
        <v>31</v>
      </c>
      <c r="AI319" t="s">
        <v>23</v>
      </c>
      <c r="AJ319" t="s">
        <v>13</v>
      </c>
      <c r="AK319" t="s">
        <v>74</v>
      </c>
    </row>
    <row r="320" spans="1:37">
      <c r="A320" t="s">
        <v>72</v>
      </c>
      <c r="B320">
        <v>242</v>
      </c>
      <c r="C320">
        <v>2</v>
      </c>
      <c r="D320" t="s">
        <v>78</v>
      </c>
      <c r="E320" t="s">
        <v>79</v>
      </c>
      <c r="F320">
        <v>60.021000000000001</v>
      </c>
      <c r="G320" t="s">
        <v>73</v>
      </c>
      <c r="H320">
        <v>1</v>
      </c>
      <c r="I320">
        <v>628946849</v>
      </c>
      <c r="J320" t="s">
        <v>64</v>
      </c>
      <c r="K320" t="s">
        <v>65</v>
      </c>
      <c r="L320" t="s">
        <v>65</v>
      </c>
      <c r="M320" s="15">
        <v>41950</v>
      </c>
      <c r="N320" s="16">
        <v>41950.718587962961</v>
      </c>
      <c r="O320" s="17">
        <v>0.51025462962962964</v>
      </c>
      <c r="P320" t="s">
        <v>66</v>
      </c>
      <c r="Q320">
        <v>318</v>
      </c>
      <c r="R320">
        <v>1</v>
      </c>
      <c r="S320" t="s">
        <v>31</v>
      </c>
      <c r="T320" t="s">
        <v>25</v>
      </c>
      <c r="V320">
        <v>1</v>
      </c>
      <c r="W320" t="s">
        <v>31</v>
      </c>
      <c r="X320">
        <v>-999999</v>
      </c>
      <c r="Y320">
        <v>16</v>
      </c>
      <c r="Z320">
        <v>558707</v>
      </c>
      <c r="AA320">
        <v>0</v>
      </c>
      <c r="AB320" t="s">
        <v>31</v>
      </c>
      <c r="AC320">
        <v>385</v>
      </c>
      <c r="AD320">
        <v>8</v>
      </c>
      <c r="AE320">
        <v>5</v>
      </c>
      <c r="AF320">
        <v>318</v>
      </c>
      <c r="AG320">
        <v>3</v>
      </c>
      <c r="AI320" t="s">
        <v>27</v>
      </c>
      <c r="AJ320" t="s">
        <v>13</v>
      </c>
      <c r="AK320" t="s">
        <v>34</v>
      </c>
    </row>
    <row r="321" spans="1:37">
      <c r="A321" t="s">
        <v>72</v>
      </c>
      <c r="B321">
        <v>242</v>
      </c>
      <c r="C321">
        <v>2</v>
      </c>
      <c r="D321" t="s">
        <v>78</v>
      </c>
      <c r="E321" t="s">
        <v>79</v>
      </c>
      <c r="F321">
        <v>60.021000000000001</v>
      </c>
      <c r="G321" t="s">
        <v>73</v>
      </c>
      <c r="H321">
        <v>1</v>
      </c>
      <c r="I321">
        <v>628946849</v>
      </c>
      <c r="J321" t="s">
        <v>64</v>
      </c>
      <c r="K321" t="s">
        <v>65</v>
      </c>
      <c r="L321" t="s">
        <v>65</v>
      </c>
      <c r="M321" s="15">
        <v>41950</v>
      </c>
      <c r="N321" s="16">
        <v>41950.718587962961</v>
      </c>
      <c r="O321" s="17">
        <v>0.51025462962962964</v>
      </c>
      <c r="P321" t="s">
        <v>66</v>
      </c>
      <c r="Q321">
        <v>319</v>
      </c>
      <c r="R321">
        <v>1</v>
      </c>
      <c r="S321" t="s">
        <v>26</v>
      </c>
      <c r="T321" t="s">
        <v>32</v>
      </c>
      <c r="V321">
        <v>0</v>
      </c>
      <c r="W321" t="s">
        <v>26</v>
      </c>
      <c r="X321">
        <v>-999999</v>
      </c>
      <c r="Y321">
        <v>16</v>
      </c>
      <c r="Z321">
        <v>559923</v>
      </c>
      <c r="AA321">
        <v>0</v>
      </c>
      <c r="AB321" t="s">
        <v>31</v>
      </c>
      <c r="AC321">
        <v>465</v>
      </c>
      <c r="AD321">
        <v>15</v>
      </c>
      <c r="AE321">
        <v>5</v>
      </c>
      <c r="AF321">
        <v>319</v>
      </c>
      <c r="AG321">
        <v>1</v>
      </c>
      <c r="AI321" t="s">
        <v>23</v>
      </c>
      <c r="AJ321" t="s">
        <v>13</v>
      </c>
      <c r="AK321" t="s">
        <v>35</v>
      </c>
    </row>
    <row r="322" spans="1:37">
      <c r="A322" t="s">
        <v>72</v>
      </c>
      <c r="B322">
        <v>242</v>
      </c>
      <c r="C322">
        <v>2</v>
      </c>
      <c r="D322" t="s">
        <v>78</v>
      </c>
      <c r="E322" t="s">
        <v>79</v>
      </c>
      <c r="F322">
        <v>60.021000000000001</v>
      </c>
      <c r="G322" t="s">
        <v>73</v>
      </c>
      <c r="H322">
        <v>1</v>
      </c>
      <c r="I322">
        <v>628946849</v>
      </c>
      <c r="J322" t="s">
        <v>64</v>
      </c>
      <c r="K322" t="s">
        <v>65</v>
      </c>
      <c r="L322" t="s">
        <v>65</v>
      </c>
      <c r="M322" s="15">
        <v>41950</v>
      </c>
      <c r="N322" s="16">
        <v>41950.718587962961</v>
      </c>
      <c r="O322" s="17">
        <v>0.51025462962962964</v>
      </c>
      <c r="P322" t="s">
        <v>66</v>
      </c>
      <c r="Q322">
        <v>320</v>
      </c>
      <c r="R322">
        <v>3</v>
      </c>
      <c r="S322" t="s">
        <v>31</v>
      </c>
      <c r="T322" t="s">
        <v>32</v>
      </c>
      <c r="U322">
        <v>0</v>
      </c>
      <c r="V322">
        <v>0</v>
      </c>
      <c r="W322" t="s">
        <v>31</v>
      </c>
      <c r="X322">
        <v>0</v>
      </c>
      <c r="Y322">
        <v>16</v>
      </c>
      <c r="Z322">
        <v>561206</v>
      </c>
      <c r="AA322">
        <v>567</v>
      </c>
      <c r="AC322">
        <v>0</v>
      </c>
      <c r="AD322">
        <v>9</v>
      </c>
      <c r="AE322">
        <v>5</v>
      </c>
      <c r="AF322">
        <v>320</v>
      </c>
      <c r="AG322">
        <v>1</v>
      </c>
      <c r="AH322" t="s">
        <v>26</v>
      </c>
      <c r="AI322" t="s">
        <v>23</v>
      </c>
      <c r="AJ322" t="s">
        <v>13</v>
      </c>
      <c r="AK322" t="s">
        <v>34</v>
      </c>
    </row>
    <row r="323" spans="1:37">
      <c r="A323" t="s">
        <v>72</v>
      </c>
      <c r="B323">
        <v>242</v>
      </c>
      <c r="C323">
        <v>2</v>
      </c>
      <c r="D323" t="s">
        <v>78</v>
      </c>
      <c r="E323" t="s">
        <v>79</v>
      </c>
      <c r="F323">
        <v>60.021000000000001</v>
      </c>
      <c r="G323" t="s">
        <v>73</v>
      </c>
      <c r="H323">
        <v>1</v>
      </c>
      <c r="I323">
        <v>628946849</v>
      </c>
      <c r="J323" t="s">
        <v>64</v>
      </c>
      <c r="K323" t="s">
        <v>65</v>
      </c>
      <c r="L323" t="s">
        <v>65</v>
      </c>
      <c r="M323" s="15">
        <v>41950</v>
      </c>
      <c r="N323" s="16">
        <v>41950.718587962961</v>
      </c>
      <c r="O323" s="17">
        <v>0.51025462962962964</v>
      </c>
      <c r="P323" t="s">
        <v>66</v>
      </c>
      <c r="Q323">
        <v>321</v>
      </c>
      <c r="R323">
        <v>2</v>
      </c>
      <c r="S323" t="s">
        <v>26</v>
      </c>
      <c r="T323" t="s">
        <v>33</v>
      </c>
      <c r="V323">
        <v>0</v>
      </c>
      <c r="W323" t="s">
        <v>26</v>
      </c>
      <c r="X323">
        <v>0</v>
      </c>
      <c r="Y323">
        <v>16</v>
      </c>
      <c r="Z323">
        <v>563322</v>
      </c>
      <c r="AA323">
        <v>567</v>
      </c>
      <c r="AC323">
        <v>0</v>
      </c>
      <c r="AD323">
        <v>17</v>
      </c>
      <c r="AE323">
        <v>5</v>
      </c>
      <c r="AF323">
        <v>321</v>
      </c>
      <c r="AG323">
        <v>3</v>
      </c>
      <c r="AI323" t="s">
        <v>23</v>
      </c>
      <c r="AJ323" t="s">
        <v>13</v>
      </c>
      <c r="AK323" t="s">
        <v>35</v>
      </c>
    </row>
    <row r="324" spans="1:37">
      <c r="A324" t="s">
        <v>72</v>
      </c>
      <c r="B324">
        <v>242</v>
      </c>
      <c r="C324">
        <v>2</v>
      </c>
      <c r="D324" t="s">
        <v>78</v>
      </c>
      <c r="E324" t="s">
        <v>79</v>
      </c>
      <c r="F324">
        <v>60.021000000000001</v>
      </c>
      <c r="G324" t="s">
        <v>73</v>
      </c>
      <c r="H324">
        <v>1</v>
      </c>
      <c r="I324">
        <v>628946849</v>
      </c>
      <c r="J324" t="s">
        <v>64</v>
      </c>
      <c r="K324" t="s">
        <v>65</v>
      </c>
      <c r="L324" t="s">
        <v>65</v>
      </c>
      <c r="M324" s="15">
        <v>41950</v>
      </c>
      <c r="N324" s="16">
        <v>41950.718587962961</v>
      </c>
      <c r="O324" s="17">
        <v>0.51025462962962964</v>
      </c>
      <c r="P324" t="s">
        <v>66</v>
      </c>
      <c r="Q324">
        <v>322</v>
      </c>
      <c r="R324">
        <v>1</v>
      </c>
      <c r="S324" t="s">
        <v>24</v>
      </c>
      <c r="T324" t="s">
        <v>30</v>
      </c>
      <c r="V324">
        <v>0</v>
      </c>
      <c r="W324" t="s">
        <v>24</v>
      </c>
      <c r="X324">
        <v>0</v>
      </c>
      <c r="Y324">
        <v>16</v>
      </c>
      <c r="Z324">
        <v>565438</v>
      </c>
      <c r="AA324">
        <v>567</v>
      </c>
      <c r="AC324">
        <v>0</v>
      </c>
      <c r="AD324">
        <v>1</v>
      </c>
      <c r="AE324">
        <v>5</v>
      </c>
      <c r="AF324">
        <v>322</v>
      </c>
      <c r="AG324">
        <v>2</v>
      </c>
      <c r="AI324" t="s">
        <v>27</v>
      </c>
      <c r="AJ324" t="s">
        <v>13</v>
      </c>
      <c r="AK324" t="s">
        <v>28</v>
      </c>
    </row>
    <row r="325" spans="1:37">
      <c r="A325" t="s">
        <v>72</v>
      </c>
      <c r="B325">
        <v>242</v>
      </c>
      <c r="C325">
        <v>2</v>
      </c>
      <c r="D325" t="s">
        <v>78</v>
      </c>
      <c r="E325" t="s">
        <v>79</v>
      </c>
      <c r="F325">
        <v>60.021000000000001</v>
      </c>
      <c r="G325" t="s">
        <v>73</v>
      </c>
      <c r="H325">
        <v>1</v>
      </c>
      <c r="I325">
        <v>628946849</v>
      </c>
      <c r="J325" t="s">
        <v>64</v>
      </c>
      <c r="K325" t="s">
        <v>65</v>
      </c>
      <c r="L325" t="s">
        <v>65</v>
      </c>
      <c r="M325" s="15">
        <v>41950</v>
      </c>
      <c r="N325" s="16">
        <v>41950.718587962961</v>
      </c>
      <c r="O325" s="17">
        <v>0.51025462962962964</v>
      </c>
      <c r="P325" t="s">
        <v>66</v>
      </c>
      <c r="Q325">
        <v>323</v>
      </c>
      <c r="R325">
        <v>2</v>
      </c>
      <c r="S325" t="s">
        <v>21</v>
      </c>
      <c r="T325" t="s">
        <v>33</v>
      </c>
      <c r="V325">
        <v>0</v>
      </c>
      <c r="W325" t="s">
        <v>21</v>
      </c>
      <c r="X325">
        <v>-999999</v>
      </c>
      <c r="Y325">
        <v>16</v>
      </c>
      <c r="Z325">
        <v>567554</v>
      </c>
      <c r="AA325">
        <v>0</v>
      </c>
      <c r="AB325" t="s">
        <v>24</v>
      </c>
      <c r="AC325">
        <v>210</v>
      </c>
      <c r="AD325">
        <v>23</v>
      </c>
      <c r="AE325">
        <v>5</v>
      </c>
      <c r="AF325">
        <v>323</v>
      </c>
      <c r="AG325">
        <v>1</v>
      </c>
      <c r="AI325" t="s">
        <v>23</v>
      </c>
      <c r="AJ325" t="s">
        <v>13</v>
      </c>
      <c r="AK325" t="s">
        <v>74</v>
      </c>
    </row>
    <row r="326" spans="1:37">
      <c r="A326" t="s">
        <v>72</v>
      </c>
      <c r="B326">
        <v>242</v>
      </c>
      <c r="C326">
        <v>2</v>
      </c>
      <c r="D326" t="s">
        <v>78</v>
      </c>
      <c r="E326" t="s">
        <v>79</v>
      </c>
      <c r="F326">
        <v>60.021000000000001</v>
      </c>
      <c r="G326" t="s">
        <v>73</v>
      </c>
      <c r="H326">
        <v>1</v>
      </c>
      <c r="I326">
        <v>628946849</v>
      </c>
      <c r="J326" t="s">
        <v>64</v>
      </c>
      <c r="K326" t="s">
        <v>65</v>
      </c>
      <c r="L326" t="s">
        <v>65</v>
      </c>
      <c r="M326" s="15">
        <v>41950</v>
      </c>
      <c r="N326" s="16">
        <v>41950.718587962961</v>
      </c>
      <c r="O326" s="17">
        <v>0.51025462962962964</v>
      </c>
      <c r="P326" t="s">
        <v>66</v>
      </c>
      <c r="Q326">
        <v>324</v>
      </c>
      <c r="R326">
        <v>1</v>
      </c>
      <c r="S326" t="s">
        <v>24</v>
      </c>
      <c r="T326" t="s">
        <v>30</v>
      </c>
      <c r="V326">
        <v>0</v>
      </c>
      <c r="W326" t="s">
        <v>24</v>
      </c>
      <c r="X326">
        <v>-999999</v>
      </c>
      <c r="Y326">
        <v>16</v>
      </c>
      <c r="Z326">
        <v>568587</v>
      </c>
      <c r="AA326">
        <v>0</v>
      </c>
      <c r="AB326" t="s">
        <v>31</v>
      </c>
      <c r="AC326">
        <v>497</v>
      </c>
      <c r="AD326">
        <v>1</v>
      </c>
      <c r="AE326">
        <v>5</v>
      </c>
      <c r="AF326">
        <v>324</v>
      </c>
      <c r="AG326">
        <v>2</v>
      </c>
      <c r="AI326" t="s">
        <v>27</v>
      </c>
      <c r="AJ326" t="s">
        <v>13</v>
      </c>
      <c r="AK326" t="s">
        <v>28</v>
      </c>
    </row>
    <row r="327" spans="1:37">
      <c r="A327" t="s">
        <v>72</v>
      </c>
      <c r="B327">
        <v>242</v>
      </c>
      <c r="C327">
        <v>2</v>
      </c>
      <c r="D327" t="s">
        <v>78</v>
      </c>
      <c r="E327" t="s">
        <v>79</v>
      </c>
      <c r="F327">
        <v>60.021000000000001</v>
      </c>
      <c r="G327" t="s">
        <v>73</v>
      </c>
      <c r="H327">
        <v>1</v>
      </c>
      <c r="I327">
        <v>628946849</v>
      </c>
      <c r="J327" t="s">
        <v>64</v>
      </c>
      <c r="K327" t="s">
        <v>65</v>
      </c>
      <c r="L327" t="s">
        <v>65</v>
      </c>
      <c r="M327" s="15">
        <v>41950</v>
      </c>
      <c r="N327" s="16">
        <v>41950.718587962961</v>
      </c>
      <c r="O327" s="17">
        <v>0.51025462962962964</v>
      </c>
      <c r="P327" t="s">
        <v>66</v>
      </c>
      <c r="Q327">
        <v>325</v>
      </c>
      <c r="R327">
        <v>1</v>
      </c>
      <c r="S327" t="s">
        <v>26</v>
      </c>
      <c r="T327" t="s">
        <v>32</v>
      </c>
      <c r="V327">
        <v>0</v>
      </c>
      <c r="W327" t="s">
        <v>26</v>
      </c>
      <c r="X327">
        <v>0</v>
      </c>
      <c r="Y327">
        <v>16</v>
      </c>
      <c r="Z327">
        <v>569903</v>
      </c>
      <c r="AA327">
        <v>567</v>
      </c>
      <c r="AC327">
        <v>0</v>
      </c>
      <c r="AD327">
        <v>15</v>
      </c>
      <c r="AE327">
        <v>5</v>
      </c>
      <c r="AF327">
        <v>325</v>
      </c>
      <c r="AG327">
        <v>1</v>
      </c>
      <c r="AI327" t="s">
        <v>23</v>
      </c>
      <c r="AJ327" t="s">
        <v>13</v>
      </c>
      <c r="AK327" t="s">
        <v>35</v>
      </c>
    </row>
    <row r="328" spans="1:37">
      <c r="A328" t="s">
        <v>72</v>
      </c>
      <c r="B328">
        <v>242</v>
      </c>
      <c r="C328">
        <v>2</v>
      </c>
      <c r="D328" t="s">
        <v>78</v>
      </c>
      <c r="E328" t="s">
        <v>79</v>
      </c>
      <c r="F328">
        <v>60.021000000000001</v>
      </c>
      <c r="G328" t="s">
        <v>73</v>
      </c>
      <c r="H328">
        <v>1</v>
      </c>
      <c r="I328">
        <v>628946849</v>
      </c>
      <c r="J328" t="s">
        <v>64</v>
      </c>
      <c r="K328" t="s">
        <v>65</v>
      </c>
      <c r="L328" t="s">
        <v>65</v>
      </c>
      <c r="M328" s="15">
        <v>41950</v>
      </c>
      <c r="N328" s="16">
        <v>41950.718587962961</v>
      </c>
      <c r="O328" s="17">
        <v>0.51025462962962964</v>
      </c>
      <c r="P328" t="s">
        <v>66</v>
      </c>
      <c r="Q328">
        <v>326</v>
      </c>
      <c r="R328">
        <v>2</v>
      </c>
      <c r="S328" t="s">
        <v>21</v>
      </c>
      <c r="T328" t="s">
        <v>22</v>
      </c>
      <c r="V328">
        <v>0</v>
      </c>
      <c r="W328" t="s">
        <v>21</v>
      </c>
      <c r="X328">
        <v>-999999</v>
      </c>
      <c r="Y328">
        <v>16</v>
      </c>
      <c r="Z328">
        <v>572019</v>
      </c>
      <c r="AA328">
        <v>0</v>
      </c>
      <c r="AB328" t="s">
        <v>31</v>
      </c>
      <c r="AC328">
        <v>425</v>
      </c>
      <c r="AD328">
        <v>24</v>
      </c>
      <c r="AE328">
        <v>5</v>
      </c>
      <c r="AF328">
        <v>326</v>
      </c>
      <c r="AG328">
        <v>1</v>
      </c>
      <c r="AI328" t="s">
        <v>23</v>
      </c>
      <c r="AJ328" t="s">
        <v>13</v>
      </c>
      <c r="AK328" t="s">
        <v>74</v>
      </c>
    </row>
    <row r="329" spans="1:37">
      <c r="A329" t="s">
        <v>72</v>
      </c>
      <c r="B329">
        <v>242</v>
      </c>
      <c r="C329">
        <v>2</v>
      </c>
      <c r="D329" t="s">
        <v>78</v>
      </c>
      <c r="E329" t="s">
        <v>79</v>
      </c>
      <c r="F329">
        <v>60.021000000000001</v>
      </c>
      <c r="G329" t="s">
        <v>73</v>
      </c>
      <c r="H329">
        <v>1</v>
      </c>
      <c r="I329">
        <v>628946849</v>
      </c>
      <c r="J329" t="s">
        <v>64</v>
      </c>
      <c r="K329" t="s">
        <v>65</v>
      </c>
      <c r="L329" t="s">
        <v>65</v>
      </c>
      <c r="M329" s="15">
        <v>41950</v>
      </c>
      <c r="N329" s="16">
        <v>41950.718587962961</v>
      </c>
      <c r="O329" s="17">
        <v>0.51025462962962964</v>
      </c>
      <c r="P329" t="s">
        <v>66</v>
      </c>
      <c r="Q329">
        <v>327</v>
      </c>
      <c r="R329">
        <v>3</v>
      </c>
      <c r="S329" t="s">
        <v>31</v>
      </c>
      <c r="T329" t="s">
        <v>29</v>
      </c>
      <c r="U329">
        <v>0</v>
      </c>
      <c r="V329">
        <v>0</v>
      </c>
      <c r="W329" t="s">
        <v>31</v>
      </c>
      <c r="X329">
        <v>-999999</v>
      </c>
      <c r="Y329">
        <v>17</v>
      </c>
      <c r="Z329">
        <v>573269</v>
      </c>
      <c r="AA329">
        <v>0</v>
      </c>
      <c r="AB329" t="s">
        <v>24</v>
      </c>
      <c r="AC329">
        <v>399</v>
      </c>
      <c r="AD329">
        <v>10</v>
      </c>
      <c r="AE329">
        <v>5</v>
      </c>
      <c r="AF329">
        <v>327</v>
      </c>
      <c r="AG329">
        <v>2</v>
      </c>
      <c r="AH329" t="s">
        <v>21</v>
      </c>
      <c r="AI329" t="s">
        <v>23</v>
      </c>
      <c r="AJ329" t="s">
        <v>13</v>
      </c>
      <c r="AK329" t="s">
        <v>34</v>
      </c>
    </row>
    <row r="330" spans="1:37">
      <c r="A330" t="s">
        <v>72</v>
      </c>
      <c r="B330">
        <v>242</v>
      </c>
      <c r="C330">
        <v>2</v>
      </c>
      <c r="D330" t="s">
        <v>78</v>
      </c>
      <c r="E330" t="s">
        <v>79</v>
      </c>
      <c r="F330">
        <v>60.021000000000001</v>
      </c>
      <c r="G330" t="s">
        <v>73</v>
      </c>
      <c r="H330">
        <v>1</v>
      </c>
      <c r="I330">
        <v>628946849</v>
      </c>
      <c r="J330" t="s">
        <v>64</v>
      </c>
      <c r="K330" t="s">
        <v>65</v>
      </c>
      <c r="L330" t="s">
        <v>65</v>
      </c>
      <c r="M330" s="15">
        <v>41950</v>
      </c>
      <c r="N330" s="16">
        <v>41950.718587962961</v>
      </c>
      <c r="O330" s="17">
        <v>0.51025462962962964</v>
      </c>
      <c r="P330" t="s">
        <v>66</v>
      </c>
      <c r="Q330">
        <v>328</v>
      </c>
      <c r="R330">
        <v>3</v>
      </c>
      <c r="S330" t="s">
        <v>24</v>
      </c>
      <c r="T330" t="s">
        <v>32</v>
      </c>
      <c r="V330">
        <v>1</v>
      </c>
      <c r="W330" t="s">
        <v>24</v>
      </c>
      <c r="X330">
        <v>-999999</v>
      </c>
      <c r="Y330">
        <v>16</v>
      </c>
      <c r="Z330">
        <v>574485</v>
      </c>
      <c r="AA330">
        <v>0</v>
      </c>
      <c r="AB330" t="s">
        <v>24</v>
      </c>
      <c r="AC330">
        <v>399</v>
      </c>
      <c r="AD330">
        <v>3</v>
      </c>
      <c r="AE330">
        <v>5</v>
      </c>
      <c r="AF330">
        <v>328</v>
      </c>
      <c r="AG330">
        <v>3</v>
      </c>
      <c r="AH330" t="s">
        <v>26</v>
      </c>
      <c r="AI330" t="s">
        <v>27</v>
      </c>
      <c r="AJ330" t="s">
        <v>13</v>
      </c>
      <c r="AK330" t="s">
        <v>28</v>
      </c>
    </row>
    <row r="331" spans="1:37">
      <c r="A331" t="s">
        <v>72</v>
      </c>
      <c r="B331">
        <v>242</v>
      </c>
      <c r="C331">
        <v>2</v>
      </c>
      <c r="D331" t="s">
        <v>78</v>
      </c>
      <c r="E331" t="s">
        <v>79</v>
      </c>
      <c r="F331">
        <v>60.021000000000001</v>
      </c>
      <c r="G331" t="s">
        <v>73</v>
      </c>
      <c r="H331">
        <v>1</v>
      </c>
      <c r="I331">
        <v>628946849</v>
      </c>
      <c r="J331" t="s">
        <v>64</v>
      </c>
      <c r="K331" t="s">
        <v>65</v>
      </c>
      <c r="L331" t="s">
        <v>65</v>
      </c>
      <c r="M331" s="15">
        <v>41950</v>
      </c>
      <c r="N331" s="16">
        <v>41950.718587962961</v>
      </c>
      <c r="O331" s="17">
        <v>0.51025462962962964</v>
      </c>
      <c r="P331" t="s">
        <v>66</v>
      </c>
      <c r="Q331">
        <v>329</v>
      </c>
      <c r="R331">
        <v>3</v>
      </c>
      <c r="S331" t="s">
        <v>26</v>
      </c>
      <c r="T331" t="s">
        <v>30</v>
      </c>
      <c r="U331">
        <v>0</v>
      </c>
      <c r="V331">
        <v>0</v>
      </c>
      <c r="W331" t="s">
        <v>26</v>
      </c>
      <c r="X331">
        <v>0</v>
      </c>
      <c r="Y331">
        <v>16</v>
      </c>
      <c r="Z331">
        <v>575701</v>
      </c>
      <c r="AA331">
        <v>567</v>
      </c>
      <c r="AC331">
        <v>0</v>
      </c>
      <c r="AD331">
        <v>13</v>
      </c>
      <c r="AE331">
        <v>5</v>
      </c>
      <c r="AF331">
        <v>329</v>
      </c>
      <c r="AG331">
        <v>3</v>
      </c>
      <c r="AH331" t="s">
        <v>24</v>
      </c>
      <c r="AI331" t="s">
        <v>23</v>
      </c>
      <c r="AJ331" t="s">
        <v>13</v>
      </c>
      <c r="AK331" t="s">
        <v>35</v>
      </c>
    </row>
    <row r="332" spans="1:37">
      <c r="A332" t="s">
        <v>72</v>
      </c>
      <c r="B332">
        <v>242</v>
      </c>
      <c r="C332">
        <v>2</v>
      </c>
      <c r="D332" t="s">
        <v>78</v>
      </c>
      <c r="E332" t="s">
        <v>79</v>
      </c>
      <c r="F332">
        <v>60.021000000000001</v>
      </c>
      <c r="G332" t="s">
        <v>73</v>
      </c>
      <c r="H332">
        <v>1</v>
      </c>
      <c r="I332">
        <v>628946849</v>
      </c>
      <c r="J332" t="s">
        <v>64</v>
      </c>
      <c r="K332" t="s">
        <v>65</v>
      </c>
      <c r="L332" t="s">
        <v>65</v>
      </c>
      <c r="M332" s="15">
        <v>41950</v>
      </c>
      <c r="N332" s="16">
        <v>41950.718587962961</v>
      </c>
      <c r="O332" s="17">
        <v>0.51025462962962964</v>
      </c>
      <c r="P332" t="s">
        <v>66</v>
      </c>
      <c r="Q332">
        <v>330</v>
      </c>
      <c r="R332">
        <v>3</v>
      </c>
      <c r="S332" t="s">
        <v>21</v>
      </c>
      <c r="T332" t="s">
        <v>32</v>
      </c>
      <c r="U332">
        <v>0</v>
      </c>
      <c r="V332">
        <v>0</v>
      </c>
      <c r="W332" t="s">
        <v>21</v>
      </c>
      <c r="X332">
        <v>0</v>
      </c>
      <c r="Y332">
        <v>16</v>
      </c>
      <c r="Z332">
        <v>577834</v>
      </c>
      <c r="AA332">
        <v>567</v>
      </c>
      <c r="AC332">
        <v>0</v>
      </c>
      <c r="AD332">
        <v>21</v>
      </c>
      <c r="AE332">
        <v>5</v>
      </c>
      <c r="AF332">
        <v>330</v>
      </c>
      <c r="AG332">
        <v>3</v>
      </c>
      <c r="AH332" t="s">
        <v>26</v>
      </c>
      <c r="AI332" t="s">
        <v>23</v>
      </c>
      <c r="AJ332" t="s">
        <v>13</v>
      </c>
      <c r="AK332" t="s">
        <v>74</v>
      </c>
    </row>
    <row r="333" spans="1:37">
      <c r="A333" t="s">
        <v>72</v>
      </c>
      <c r="B333">
        <v>242</v>
      </c>
      <c r="C333">
        <v>2</v>
      </c>
      <c r="D333" t="s">
        <v>78</v>
      </c>
      <c r="E333" t="s">
        <v>79</v>
      </c>
      <c r="F333">
        <v>60.021000000000001</v>
      </c>
      <c r="G333" t="s">
        <v>73</v>
      </c>
      <c r="H333">
        <v>1</v>
      </c>
      <c r="I333">
        <v>628946849</v>
      </c>
      <c r="J333" t="s">
        <v>64</v>
      </c>
      <c r="K333" t="s">
        <v>65</v>
      </c>
      <c r="L333" t="s">
        <v>65</v>
      </c>
      <c r="M333" s="15">
        <v>41950</v>
      </c>
      <c r="N333" s="16">
        <v>41950.718587962961</v>
      </c>
      <c r="O333" s="17">
        <v>0.51025462962962964</v>
      </c>
      <c r="P333" t="s">
        <v>66</v>
      </c>
      <c r="Q333">
        <v>331</v>
      </c>
      <c r="R333">
        <v>1</v>
      </c>
      <c r="S333" t="s">
        <v>24</v>
      </c>
      <c r="T333" t="s">
        <v>30</v>
      </c>
      <c r="V333">
        <v>1</v>
      </c>
      <c r="W333" t="s">
        <v>24</v>
      </c>
      <c r="X333">
        <v>-999999</v>
      </c>
      <c r="Y333">
        <v>17</v>
      </c>
      <c r="Z333">
        <v>579950</v>
      </c>
      <c r="AA333">
        <v>0</v>
      </c>
      <c r="AB333" t="s">
        <v>24</v>
      </c>
      <c r="AC333">
        <v>326</v>
      </c>
      <c r="AD333">
        <v>1</v>
      </c>
      <c r="AE333">
        <v>5</v>
      </c>
      <c r="AF333">
        <v>331</v>
      </c>
      <c r="AG333">
        <v>3</v>
      </c>
      <c r="AI333" t="s">
        <v>27</v>
      </c>
      <c r="AJ333" t="s">
        <v>13</v>
      </c>
      <c r="AK333" t="s">
        <v>28</v>
      </c>
    </row>
    <row r="334" spans="1:37">
      <c r="A334" t="s">
        <v>72</v>
      </c>
      <c r="B334">
        <v>242</v>
      </c>
      <c r="C334">
        <v>2</v>
      </c>
      <c r="D334" t="s">
        <v>78</v>
      </c>
      <c r="E334" t="s">
        <v>79</v>
      </c>
      <c r="F334">
        <v>60.021000000000001</v>
      </c>
      <c r="G334" t="s">
        <v>73</v>
      </c>
      <c r="H334">
        <v>1</v>
      </c>
      <c r="I334">
        <v>628946849</v>
      </c>
      <c r="J334" t="s">
        <v>64</v>
      </c>
      <c r="K334" t="s">
        <v>65</v>
      </c>
      <c r="L334" t="s">
        <v>65</v>
      </c>
      <c r="M334" s="15">
        <v>41950</v>
      </c>
      <c r="N334" s="16">
        <v>41950.718587962961</v>
      </c>
      <c r="O334" s="17">
        <v>0.51025462962962964</v>
      </c>
      <c r="P334" t="s">
        <v>66</v>
      </c>
      <c r="Q334">
        <v>332</v>
      </c>
      <c r="R334">
        <v>2</v>
      </c>
      <c r="S334" t="s">
        <v>31</v>
      </c>
      <c r="T334" t="s">
        <v>22</v>
      </c>
      <c r="V334">
        <v>0</v>
      </c>
      <c r="W334" t="s">
        <v>31</v>
      </c>
      <c r="X334">
        <v>0</v>
      </c>
      <c r="Y334">
        <v>17</v>
      </c>
      <c r="Z334">
        <v>581100</v>
      </c>
      <c r="AA334">
        <v>566</v>
      </c>
      <c r="AC334">
        <v>0</v>
      </c>
      <c r="AD334">
        <v>12</v>
      </c>
      <c r="AE334">
        <v>5</v>
      </c>
      <c r="AF334">
        <v>332</v>
      </c>
      <c r="AG334">
        <v>1</v>
      </c>
      <c r="AI334" t="s">
        <v>23</v>
      </c>
      <c r="AJ334" t="s">
        <v>13</v>
      </c>
      <c r="AK334" t="s">
        <v>34</v>
      </c>
    </row>
    <row r="335" spans="1:37">
      <c r="A335" t="s">
        <v>72</v>
      </c>
      <c r="B335">
        <v>242</v>
      </c>
      <c r="C335">
        <v>2</v>
      </c>
      <c r="D335" t="s">
        <v>78</v>
      </c>
      <c r="E335" t="s">
        <v>79</v>
      </c>
      <c r="F335">
        <v>60.021000000000001</v>
      </c>
      <c r="G335" t="s">
        <v>73</v>
      </c>
      <c r="H335">
        <v>1</v>
      </c>
      <c r="I335">
        <v>628946849</v>
      </c>
      <c r="J335" t="s">
        <v>64</v>
      </c>
      <c r="K335" t="s">
        <v>65</v>
      </c>
      <c r="L335" t="s">
        <v>65</v>
      </c>
      <c r="M335" s="15">
        <v>41950</v>
      </c>
      <c r="N335" s="16">
        <v>41950.718587962961</v>
      </c>
      <c r="O335" s="17">
        <v>0.51025462962962964</v>
      </c>
      <c r="P335" t="s">
        <v>66</v>
      </c>
      <c r="Q335">
        <v>333</v>
      </c>
      <c r="R335">
        <v>1</v>
      </c>
      <c r="S335" t="s">
        <v>24</v>
      </c>
      <c r="T335" t="s">
        <v>30</v>
      </c>
      <c r="V335">
        <v>0</v>
      </c>
      <c r="W335" t="s">
        <v>24</v>
      </c>
      <c r="X335">
        <v>0</v>
      </c>
      <c r="Y335">
        <v>33</v>
      </c>
      <c r="Z335">
        <v>583232</v>
      </c>
      <c r="AA335">
        <v>583</v>
      </c>
      <c r="AC335">
        <v>0</v>
      </c>
      <c r="AD335">
        <v>1</v>
      </c>
      <c r="AE335">
        <v>5</v>
      </c>
      <c r="AF335">
        <v>333</v>
      </c>
      <c r="AG335">
        <v>2</v>
      </c>
      <c r="AI335" t="s">
        <v>27</v>
      </c>
      <c r="AJ335" t="s">
        <v>13</v>
      </c>
      <c r="AK335" t="s">
        <v>28</v>
      </c>
    </row>
    <row r="336" spans="1:37">
      <c r="A336" t="s">
        <v>72</v>
      </c>
      <c r="B336">
        <v>242</v>
      </c>
      <c r="C336">
        <v>2</v>
      </c>
      <c r="D336" t="s">
        <v>78</v>
      </c>
      <c r="E336" t="s">
        <v>79</v>
      </c>
      <c r="F336">
        <v>60.021000000000001</v>
      </c>
      <c r="G336" t="s">
        <v>73</v>
      </c>
      <c r="H336">
        <v>1</v>
      </c>
      <c r="I336">
        <v>628946849</v>
      </c>
      <c r="J336" t="s">
        <v>64</v>
      </c>
      <c r="K336" t="s">
        <v>65</v>
      </c>
      <c r="L336" t="s">
        <v>65</v>
      </c>
      <c r="M336" s="15">
        <v>41950</v>
      </c>
      <c r="N336" s="16">
        <v>41950.718587962961</v>
      </c>
      <c r="O336" s="17">
        <v>0.51025462962962964</v>
      </c>
      <c r="P336" t="s">
        <v>66</v>
      </c>
      <c r="Q336">
        <v>334</v>
      </c>
      <c r="R336">
        <v>3</v>
      </c>
      <c r="S336" t="s">
        <v>26</v>
      </c>
      <c r="T336" t="s">
        <v>25</v>
      </c>
      <c r="U336">
        <v>0</v>
      </c>
      <c r="V336">
        <v>0</v>
      </c>
      <c r="W336" t="s">
        <v>26</v>
      </c>
      <c r="X336">
        <v>0</v>
      </c>
      <c r="Y336">
        <v>17</v>
      </c>
      <c r="Z336">
        <v>585748</v>
      </c>
      <c r="AA336">
        <v>567</v>
      </c>
      <c r="AC336">
        <v>0</v>
      </c>
      <c r="AD336">
        <v>14</v>
      </c>
      <c r="AE336">
        <v>5</v>
      </c>
      <c r="AF336">
        <v>334</v>
      </c>
      <c r="AG336">
        <v>1</v>
      </c>
      <c r="AH336" t="s">
        <v>31</v>
      </c>
      <c r="AI336" t="s">
        <v>23</v>
      </c>
      <c r="AJ336" t="s">
        <v>13</v>
      </c>
      <c r="AK336" t="s">
        <v>35</v>
      </c>
    </row>
    <row r="337" spans="1:37">
      <c r="A337" t="s">
        <v>72</v>
      </c>
      <c r="B337">
        <v>242</v>
      </c>
      <c r="C337">
        <v>2</v>
      </c>
      <c r="D337" t="s">
        <v>78</v>
      </c>
      <c r="E337" t="s">
        <v>79</v>
      </c>
      <c r="F337">
        <v>60.021000000000001</v>
      </c>
      <c r="G337" t="s">
        <v>73</v>
      </c>
      <c r="H337">
        <v>1</v>
      </c>
      <c r="I337">
        <v>628946849</v>
      </c>
      <c r="J337" t="s">
        <v>64</v>
      </c>
      <c r="K337" t="s">
        <v>65</v>
      </c>
      <c r="L337" t="s">
        <v>65</v>
      </c>
      <c r="M337" s="15">
        <v>41950</v>
      </c>
      <c r="N337" s="16">
        <v>41950.718587962961</v>
      </c>
      <c r="O337" s="17">
        <v>0.51025462962962964</v>
      </c>
      <c r="P337" t="s">
        <v>66</v>
      </c>
      <c r="Q337">
        <v>335</v>
      </c>
      <c r="R337">
        <v>3</v>
      </c>
      <c r="S337" t="s">
        <v>21</v>
      </c>
      <c r="T337" t="s">
        <v>32</v>
      </c>
      <c r="U337">
        <v>0</v>
      </c>
      <c r="V337">
        <v>0</v>
      </c>
      <c r="W337" t="s">
        <v>21</v>
      </c>
      <c r="X337">
        <v>0</v>
      </c>
      <c r="Y337">
        <v>17</v>
      </c>
      <c r="Z337">
        <v>587864</v>
      </c>
      <c r="AA337">
        <v>567</v>
      </c>
      <c r="AC337">
        <v>0</v>
      </c>
      <c r="AD337">
        <v>21</v>
      </c>
      <c r="AE337">
        <v>5</v>
      </c>
      <c r="AF337">
        <v>335</v>
      </c>
      <c r="AG337">
        <v>3</v>
      </c>
      <c r="AH337" t="s">
        <v>26</v>
      </c>
      <c r="AI337" t="s">
        <v>23</v>
      </c>
      <c r="AJ337" t="s">
        <v>13</v>
      </c>
      <c r="AK337" t="s">
        <v>74</v>
      </c>
    </row>
    <row r="338" spans="1:37">
      <c r="A338" t="s">
        <v>72</v>
      </c>
      <c r="B338">
        <v>242</v>
      </c>
      <c r="C338">
        <v>2</v>
      </c>
      <c r="D338" t="s">
        <v>78</v>
      </c>
      <c r="E338" t="s">
        <v>79</v>
      </c>
      <c r="F338">
        <v>60.021000000000001</v>
      </c>
      <c r="G338" t="s">
        <v>73</v>
      </c>
      <c r="H338">
        <v>1</v>
      </c>
      <c r="I338">
        <v>628946849</v>
      </c>
      <c r="J338" t="s">
        <v>64</v>
      </c>
      <c r="K338" t="s">
        <v>65</v>
      </c>
      <c r="L338" t="s">
        <v>65</v>
      </c>
      <c r="M338" s="15">
        <v>41950</v>
      </c>
      <c r="N338" s="16">
        <v>41950.718587962961</v>
      </c>
      <c r="O338" s="17">
        <v>0.51025462962962964</v>
      </c>
      <c r="P338" t="s">
        <v>66</v>
      </c>
      <c r="Q338">
        <v>336</v>
      </c>
      <c r="R338">
        <v>1</v>
      </c>
      <c r="S338" t="s">
        <v>24</v>
      </c>
      <c r="T338" t="s">
        <v>30</v>
      </c>
      <c r="V338">
        <v>1</v>
      </c>
      <c r="W338" t="s">
        <v>24</v>
      </c>
      <c r="X338">
        <v>-999999</v>
      </c>
      <c r="Y338">
        <v>17</v>
      </c>
      <c r="Z338">
        <v>589997</v>
      </c>
      <c r="AA338">
        <v>0</v>
      </c>
      <c r="AB338" t="s">
        <v>24</v>
      </c>
      <c r="AC338">
        <v>359</v>
      </c>
      <c r="AD338">
        <v>1</v>
      </c>
      <c r="AE338">
        <v>5</v>
      </c>
      <c r="AF338">
        <v>336</v>
      </c>
      <c r="AG338">
        <v>3</v>
      </c>
      <c r="AI338" t="s">
        <v>27</v>
      </c>
      <c r="AJ338" t="s">
        <v>13</v>
      </c>
      <c r="AK338" t="s">
        <v>28</v>
      </c>
    </row>
    <row r="339" spans="1:37">
      <c r="A339" t="s">
        <v>72</v>
      </c>
      <c r="B339">
        <v>242</v>
      </c>
      <c r="C339">
        <v>2</v>
      </c>
      <c r="D339" t="s">
        <v>78</v>
      </c>
      <c r="E339" t="s">
        <v>79</v>
      </c>
      <c r="F339">
        <v>60.021000000000001</v>
      </c>
      <c r="G339" t="s">
        <v>73</v>
      </c>
      <c r="H339">
        <v>1</v>
      </c>
      <c r="I339">
        <v>628946849</v>
      </c>
      <c r="J339" t="s">
        <v>64</v>
      </c>
      <c r="K339" t="s">
        <v>65</v>
      </c>
      <c r="L339" t="s">
        <v>65</v>
      </c>
      <c r="M339" s="15">
        <v>41950</v>
      </c>
      <c r="N339" s="16">
        <v>41950.718587962961</v>
      </c>
      <c r="O339" s="17">
        <v>0.51025462962962964</v>
      </c>
      <c r="P339" t="s">
        <v>66</v>
      </c>
      <c r="Q339">
        <v>337</v>
      </c>
      <c r="R339">
        <v>3</v>
      </c>
      <c r="S339" t="s">
        <v>24</v>
      </c>
      <c r="T339" t="s">
        <v>32</v>
      </c>
      <c r="V339">
        <v>1</v>
      </c>
      <c r="W339" t="s">
        <v>24</v>
      </c>
      <c r="X339">
        <v>-999999</v>
      </c>
      <c r="Y339">
        <v>17</v>
      </c>
      <c r="Z339">
        <v>591180</v>
      </c>
      <c r="AA339">
        <v>0</v>
      </c>
      <c r="AB339" t="s">
        <v>24</v>
      </c>
      <c r="AC339">
        <v>464</v>
      </c>
      <c r="AD339">
        <v>3</v>
      </c>
      <c r="AE339">
        <v>5</v>
      </c>
      <c r="AF339">
        <v>337</v>
      </c>
      <c r="AG339">
        <v>1</v>
      </c>
      <c r="AH339" t="s">
        <v>26</v>
      </c>
      <c r="AI339" t="s">
        <v>27</v>
      </c>
      <c r="AJ339" t="s">
        <v>13</v>
      </c>
      <c r="AK339" t="s">
        <v>28</v>
      </c>
    </row>
    <row r="340" spans="1:37">
      <c r="A340" t="s">
        <v>72</v>
      </c>
      <c r="B340">
        <v>242</v>
      </c>
      <c r="C340">
        <v>2</v>
      </c>
      <c r="D340" t="s">
        <v>78</v>
      </c>
      <c r="E340" t="s">
        <v>79</v>
      </c>
      <c r="F340">
        <v>60.021000000000001</v>
      </c>
      <c r="G340" t="s">
        <v>73</v>
      </c>
      <c r="H340">
        <v>1</v>
      </c>
      <c r="I340">
        <v>628946849</v>
      </c>
      <c r="J340" t="s">
        <v>64</v>
      </c>
      <c r="K340" t="s">
        <v>65</v>
      </c>
      <c r="L340" t="s">
        <v>65</v>
      </c>
      <c r="M340" s="15">
        <v>41950</v>
      </c>
      <c r="N340" s="16">
        <v>41950.718587962961</v>
      </c>
      <c r="O340" s="17">
        <v>0.51025462962962964</v>
      </c>
      <c r="P340" t="s">
        <v>66</v>
      </c>
      <c r="Q340">
        <v>338</v>
      </c>
      <c r="R340">
        <v>3</v>
      </c>
      <c r="S340" t="s">
        <v>24</v>
      </c>
      <c r="T340" t="s">
        <v>25</v>
      </c>
      <c r="V340">
        <v>1</v>
      </c>
      <c r="W340" t="s">
        <v>24</v>
      </c>
      <c r="X340">
        <v>-999999</v>
      </c>
      <c r="Y340">
        <v>16</v>
      </c>
      <c r="Z340">
        <v>592462</v>
      </c>
      <c r="AA340">
        <v>0</v>
      </c>
      <c r="AB340" t="s">
        <v>24</v>
      </c>
      <c r="AC340">
        <v>334</v>
      </c>
      <c r="AD340">
        <v>2</v>
      </c>
      <c r="AE340">
        <v>5</v>
      </c>
      <c r="AF340">
        <v>338</v>
      </c>
      <c r="AG340">
        <v>3</v>
      </c>
      <c r="AH340" t="s">
        <v>31</v>
      </c>
      <c r="AI340" t="s">
        <v>27</v>
      </c>
      <c r="AJ340" t="s">
        <v>13</v>
      </c>
      <c r="AK340" t="s">
        <v>28</v>
      </c>
    </row>
    <row r="341" spans="1:37">
      <c r="A341" t="s">
        <v>72</v>
      </c>
      <c r="B341">
        <v>242</v>
      </c>
      <c r="C341">
        <v>2</v>
      </c>
      <c r="D341" t="s">
        <v>78</v>
      </c>
      <c r="E341" t="s">
        <v>79</v>
      </c>
      <c r="F341">
        <v>60.021000000000001</v>
      </c>
      <c r="G341" t="s">
        <v>73</v>
      </c>
      <c r="H341">
        <v>1</v>
      </c>
      <c r="I341">
        <v>628946849</v>
      </c>
      <c r="J341" t="s">
        <v>64</v>
      </c>
      <c r="K341" t="s">
        <v>65</v>
      </c>
      <c r="L341" t="s">
        <v>65</v>
      </c>
      <c r="M341" s="15">
        <v>41950</v>
      </c>
      <c r="N341" s="16">
        <v>41950.718587962961</v>
      </c>
      <c r="O341" s="17">
        <v>0.51025462962962964</v>
      </c>
      <c r="P341" t="s">
        <v>66</v>
      </c>
      <c r="Q341">
        <v>339</v>
      </c>
      <c r="R341">
        <v>2</v>
      </c>
      <c r="S341" t="s">
        <v>24</v>
      </c>
      <c r="T341" t="s">
        <v>33</v>
      </c>
      <c r="V341">
        <v>1</v>
      </c>
      <c r="W341" t="s">
        <v>24</v>
      </c>
      <c r="X341">
        <v>-999999</v>
      </c>
      <c r="Y341">
        <v>33</v>
      </c>
      <c r="Z341">
        <v>593629</v>
      </c>
      <c r="AA341">
        <v>0</v>
      </c>
      <c r="AB341" t="s">
        <v>24</v>
      </c>
      <c r="AC341">
        <v>319</v>
      </c>
      <c r="AD341">
        <v>5</v>
      </c>
      <c r="AE341">
        <v>5</v>
      </c>
      <c r="AF341">
        <v>339</v>
      </c>
      <c r="AG341">
        <v>3</v>
      </c>
      <c r="AI341" t="s">
        <v>27</v>
      </c>
      <c r="AJ341" t="s">
        <v>13</v>
      </c>
      <c r="AK341" t="s">
        <v>28</v>
      </c>
    </row>
    <row r="342" spans="1:37">
      <c r="A342" t="s">
        <v>72</v>
      </c>
      <c r="B342">
        <v>242</v>
      </c>
      <c r="C342">
        <v>2</v>
      </c>
      <c r="D342" t="s">
        <v>78</v>
      </c>
      <c r="E342" t="s">
        <v>79</v>
      </c>
      <c r="F342">
        <v>60.021000000000001</v>
      </c>
      <c r="G342" t="s">
        <v>73</v>
      </c>
      <c r="H342">
        <v>1</v>
      </c>
      <c r="I342">
        <v>628946849</v>
      </c>
      <c r="J342" t="s">
        <v>64</v>
      </c>
      <c r="K342" t="s">
        <v>65</v>
      </c>
      <c r="L342" t="s">
        <v>65</v>
      </c>
      <c r="M342" s="15">
        <v>41950</v>
      </c>
      <c r="N342" s="16">
        <v>41950.718587962961</v>
      </c>
      <c r="O342" s="17">
        <v>0.51025462962962964</v>
      </c>
      <c r="P342" t="s">
        <v>66</v>
      </c>
      <c r="Q342">
        <v>340</v>
      </c>
      <c r="R342">
        <v>2</v>
      </c>
      <c r="S342" t="s">
        <v>31</v>
      </c>
      <c r="T342" t="s">
        <v>33</v>
      </c>
      <c r="V342">
        <v>0</v>
      </c>
      <c r="W342" t="s">
        <v>31</v>
      </c>
      <c r="X342">
        <v>0</v>
      </c>
      <c r="Y342">
        <v>17</v>
      </c>
      <c r="Z342">
        <v>594795</v>
      </c>
      <c r="AA342">
        <v>566</v>
      </c>
      <c r="AC342">
        <v>0</v>
      </c>
      <c r="AD342">
        <v>11</v>
      </c>
      <c r="AE342">
        <v>5</v>
      </c>
      <c r="AF342">
        <v>340</v>
      </c>
      <c r="AG342">
        <v>2</v>
      </c>
      <c r="AI342" t="s">
        <v>23</v>
      </c>
      <c r="AJ342" t="s">
        <v>13</v>
      </c>
      <c r="AK342" t="s">
        <v>34</v>
      </c>
    </row>
    <row r="343" spans="1:37">
      <c r="A343" t="s">
        <v>72</v>
      </c>
      <c r="B343">
        <v>242</v>
      </c>
      <c r="C343">
        <v>2</v>
      </c>
      <c r="D343" t="s">
        <v>78</v>
      </c>
      <c r="E343" t="s">
        <v>79</v>
      </c>
      <c r="F343">
        <v>60.021000000000001</v>
      </c>
      <c r="G343" t="s">
        <v>73</v>
      </c>
      <c r="H343">
        <v>1</v>
      </c>
      <c r="I343">
        <v>628946849</v>
      </c>
      <c r="J343" t="s">
        <v>64</v>
      </c>
      <c r="K343" t="s">
        <v>65</v>
      </c>
      <c r="L343" t="s">
        <v>65</v>
      </c>
      <c r="M343" s="15">
        <v>41950</v>
      </c>
      <c r="N343" s="16">
        <v>41950.718587962961</v>
      </c>
      <c r="O343" s="17">
        <v>0.51025462962962964</v>
      </c>
      <c r="P343" t="s">
        <v>66</v>
      </c>
      <c r="Q343">
        <v>341</v>
      </c>
      <c r="R343">
        <v>1</v>
      </c>
      <c r="S343" t="s">
        <v>21</v>
      </c>
      <c r="T343" t="s">
        <v>29</v>
      </c>
      <c r="V343">
        <v>0</v>
      </c>
      <c r="W343" t="s">
        <v>21</v>
      </c>
      <c r="X343">
        <v>0</v>
      </c>
      <c r="Y343">
        <v>17</v>
      </c>
      <c r="Z343">
        <v>596911</v>
      </c>
      <c r="AA343">
        <v>566</v>
      </c>
      <c r="AC343">
        <v>0</v>
      </c>
      <c r="AD343">
        <v>22</v>
      </c>
      <c r="AE343">
        <v>5</v>
      </c>
      <c r="AF343">
        <v>341</v>
      </c>
      <c r="AG343">
        <v>2</v>
      </c>
      <c r="AI343" t="s">
        <v>23</v>
      </c>
      <c r="AJ343" t="s">
        <v>13</v>
      </c>
      <c r="AK343" t="s">
        <v>74</v>
      </c>
    </row>
    <row r="344" spans="1:37">
      <c r="A344" t="s">
        <v>72</v>
      </c>
      <c r="B344">
        <v>242</v>
      </c>
      <c r="C344">
        <v>2</v>
      </c>
      <c r="D344" t="s">
        <v>78</v>
      </c>
      <c r="E344" t="s">
        <v>79</v>
      </c>
      <c r="F344">
        <v>60.021000000000001</v>
      </c>
      <c r="G344" t="s">
        <v>73</v>
      </c>
      <c r="H344">
        <v>1</v>
      </c>
      <c r="I344">
        <v>628946849</v>
      </c>
      <c r="J344" t="s">
        <v>64</v>
      </c>
      <c r="K344" t="s">
        <v>65</v>
      </c>
      <c r="L344" t="s">
        <v>65</v>
      </c>
      <c r="M344" s="15">
        <v>41950</v>
      </c>
      <c r="N344" s="16">
        <v>41950.718587962961</v>
      </c>
      <c r="O344" s="17">
        <v>0.51025462962962964</v>
      </c>
      <c r="P344" t="s">
        <v>66</v>
      </c>
      <c r="Q344">
        <v>342</v>
      </c>
      <c r="R344">
        <v>2</v>
      </c>
      <c r="S344" t="s">
        <v>26</v>
      </c>
      <c r="T344" t="s">
        <v>22</v>
      </c>
      <c r="V344">
        <v>0</v>
      </c>
      <c r="W344" t="s">
        <v>26</v>
      </c>
      <c r="X344">
        <v>0</v>
      </c>
      <c r="Y344">
        <v>17</v>
      </c>
      <c r="Z344">
        <v>599027</v>
      </c>
      <c r="AA344">
        <v>566</v>
      </c>
      <c r="AC344">
        <v>0</v>
      </c>
      <c r="AD344">
        <v>18</v>
      </c>
      <c r="AE344">
        <v>5</v>
      </c>
      <c r="AF344">
        <v>342</v>
      </c>
      <c r="AG344">
        <v>1</v>
      </c>
      <c r="AI344" t="s">
        <v>23</v>
      </c>
      <c r="AJ344" t="s">
        <v>13</v>
      </c>
      <c r="AK344" t="s">
        <v>35</v>
      </c>
    </row>
    <row r="345" spans="1:37">
      <c r="A345" t="s">
        <v>72</v>
      </c>
      <c r="B345">
        <v>242</v>
      </c>
      <c r="C345">
        <v>2</v>
      </c>
      <c r="D345" t="s">
        <v>78</v>
      </c>
      <c r="E345" t="s">
        <v>79</v>
      </c>
      <c r="F345">
        <v>60.021000000000001</v>
      </c>
      <c r="G345" t="s">
        <v>73</v>
      </c>
      <c r="H345">
        <v>1</v>
      </c>
      <c r="I345">
        <v>628946849</v>
      </c>
      <c r="J345" t="s">
        <v>64</v>
      </c>
      <c r="K345" t="s">
        <v>65</v>
      </c>
      <c r="L345" t="s">
        <v>65</v>
      </c>
      <c r="M345" s="15">
        <v>41950</v>
      </c>
      <c r="N345" s="16">
        <v>41950.718587962961</v>
      </c>
      <c r="O345" s="17">
        <v>0.51025462962962964</v>
      </c>
      <c r="P345" t="s">
        <v>66</v>
      </c>
      <c r="Q345">
        <v>343</v>
      </c>
      <c r="R345">
        <v>3</v>
      </c>
      <c r="S345" t="s">
        <v>31</v>
      </c>
      <c r="T345" t="s">
        <v>30</v>
      </c>
      <c r="U345">
        <v>0</v>
      </c>
      <c r="V345">
        <v>0</v>
      </c>
      <c r="W345" t="s">
        <v>31</v>
      </c>
      <c r="X345">
        <v>0</v>
      </c>
      <c r="Y345">
        <v>17</v>
      </c>
      <c r="Z345">
        <v>601143</v>
      </c>
      <c r="AA345">
        <v>566</v>
      </c>
      <c r="AC345">
        <v>0</v>
      </c>
      <c r="AD345">
        <v>7</v>
      </c>
      <c r="AE345">
        <v>5</v>
      </c>
      <c r="AF345">
        <v>343</v>
      </c>
      <c r="AG345">
        <v>2</v>
      </c>
      <c r="AH345" t="s">
        <v>24</v>
      </c>
      <c r="AI345" t="s">
        <v>27</v>
      </c>
      <c r="AJ345" t="s">
        <v>13</v>
      </c>
      <c r="AK345" t="s">
        <v>34</v>
      </c>
    </row>
    <row r="346" spans="1:37">
      <c r="A346" t="s">
        <v>72</v>
      </c>
      <c r="B346">
        <v>242</v>
      </c>
      <c r="C346">
        <v>2</v>
      </c>
      <c r="D346" t="s">
        <v>78</v>
      </c>
      <c r="E346" t="s">
        <v>79</v>
      </c>
      <c r="F346">
        <v>60.021000000000001</v>
      </c>
      <c r="G346" t="s">
        <v>73</v>
      </c>
      <c r="H346">
        <v>1</v>
      </c>
      <c r="I346">
        <v>628946849</v>
      </c>
      <c r="J346" t="s">
        <v>64</v>
      </c>
      <c r="K346" t="s">
        <v>65</v>
      </c>
      <c r="L346" t="s">
        <v>65</v>
      </c>
      <c r="M346" s="15">
        <v>41950</v>
      </c>
      <c r="N346" s="16">
        <v>41950.718587962961</v>
      </c>
      <c r="O346" s="17">
        <v>0.51025462962962964</v>
      </c>
      <c r="P346" t="s">
        <v>66</v>
      </c>
      <c r="Q346">
        <v>344</v>
      </c>
      <c r="R346">
        <v>2</v>
      </c>
      <c r="S346" t="s">
        <v>21</v>
      </c>
      <c r="T346" t="s">
        <v>22</v>
      </c>
      <c r="V346">
        <v>0</v>
      </c>
      <c r="W346" t="s">
        <v>21</v>
      </c>
      <c r="X346">
        <v>-999999</v>
      </c>
      <c r="Y346">
        <v>17</v>
      </c>
      <c r="Z346">
        <v>603259</v>
      </c>
      <c r="AA346">
        <v>0</v>
      </c>
      <c r="AB346" t="s">
        <v>31</v>
      </c>
      <c r="AC346">
        <v>41</v>
      </c>
      <c r="AD346">
        <v>24</v>
      </c>
      <c r="AE346">
        <v>5</v>
      </c>
      <c r="AF346">
        <v>344</v>
      </c>
      <c r="AG346">
        <v>3</v>
      </c>
      <c r="AI346" t="s">
        <v>23</v>
      </c>
      <c r="AJ346" t="s">
        <v>13</v>
      </c>
      <c r="AK346" t="s">
        <v>74</v>
      </c>
    </row>
    <row r="347" spans="1:37">
      <c r="A347" t="s">
        <v>72</v>
      </c>
      <c r="B347">
        <v>242</v>
      </c>
      <c r="C347">
        <v>2</v>
      </c>
      <c r="D347" t="s">
        <v>78</v>
      </c>
      <c r="E347" t="s">
        <v>79</v>
      </c>
      <c r="F347">
        <v>60.021000000000001</v>
      </c>
      <c r="G347" t="s">
        <v>73</v>
      </c>
      <c r="H347">
        <v>1</v>
      </c>
      <c r="I347">
        <v>628946849</v>
      </c>
      <c r="J347" t="s">
        <v>64</v>
      </c>
      <c r="K347" t="s">
        <v>65</v>
      </c>
      <c r="L347" t="s">
        <v>65</v>
      </c>
      <c r="M347" s="15">
        <v>41950</v>
      </c>
      <c r="N347" s="16">
        <v>41950.718587962961</v>
      </c>
      <c r="O347" s="17">
        <v>0.51025462962962964</v>
      </c>
      <c r="P347" t="s">
        <v>66</v>
      </c>
      <c r="Q347">
        <v>345</v>
      </c>
      <c r="R347">
        <v>2</v>
      </c>
      <c r="S347" t="s">
        <v>21</v>
      </c>
      <c r="T347" t="s">
        <v>33</v>
      </c>
      <c r="V347">
        <v>0</v>
      </c>
      <c r="W347" t="s">
        <v>21</v>
      </c>
      <c r="X347">
        <v>-999999</v>
      </c>
      <c r="Y347">
        <v>16</v>
      </c>
      <c r="Z347">
        <v>604125</v>
      </c>
      <c r="AA347">
        <v>0</v>
      </c>
      <c r="AB347" t="s">
        <v>24</v>
      </c>
      <c r="AC347">
        <v>359</v>
      </c>
      <c r="AD347">
        <v>23</v>
      </c>
      <c r="AE347">
        <v>5</v>
      </c>
      <c r="AF347">
        <v>345</v>
      </c>
      <c r="AG347">
        <v>2</v>
      </c>
      <c r="AI347" t="s">
        <v>23</v>
      </c>
      <c r="AJ347" t="s">
        <v>13</v>
      </c>
      <c r="AK347" t="s">
        <v>74</v>
      </c>
    </row>
    <row r="348" spans="1:37">
      <c r="A348" t="s">
        <v>72</v>
      </c>
      <c r="B348">
        <v>242</v>
      </c>
      <c r="C348">
        <v>2</v>
      </c>
      <c r="D348" t="s">
        <v>78</v>
      </c>
      <c r="E348" t="s">
        <v>79</v>
      </c>
      <c r="F348">
        <v>60.021000000000001</v>
      </c>
      <c r="G348" t="s">
        <v>73</v>
      </c>
      <c r="H348">
        <v>1</v>
      </c>
      <c r="I348">
        <v>628946849</v>
      </c>
      <c r="J348" t="s">
        <v>64</v>
      </c>
      <c r="K348" t="s">
        <v>65</v>
      </c>
      <c r="L348" t="s">
        <v>65</v>
      </c>
      <c r="M348" s="15">
        <v>41950</v>
      </c>
      <c r="N348" s="16">
        <v>41950.718587962961</v>
      </c>
      <c r="O348" s="17">
        <v>0.51025462962962964</v>
      </c>
      <c r="P348" t="s">
        <v>66</v>
      </c>
      <c r="Q348">
        <v>346</v>
      </c>
      <c r="R348">
        <v>1</v>
      </c>
      <c r="S348" t="s">
        <v>31</v>
      </c>
      <c r="T348" t="s">
        <v>25</v>
      </c>
      <c r="V348">
        <v>0</v>
      </c>
      <c r="W348" t="s">
        <v>31</v>
      </c>
      <c r="X348">
        <v>0</v>
      </c>
      <c r="Y348">
        <v>16</v>
      </c>
      <c r="Z348">
        <v>605308</v>
      </c>
      <c r="AA348">
        <v>567</v>
      </c>
      <c r="AC348">
        <v>0</v>
      </c>
      <c r="AD348">
        <v>8</v>
      </c>
      <c r="AE348">
        <v>5</v>
      </c>
      <c r="AF348">
        <v>346</v>
      </c>
      <c r="AG348">
        <v>2</v>
      </c>
      <c r="AI348" t="s">
        <v>27</v>
      </c>
      <c r="AJ348" t="s">
        <v>13</v>
      </c>
      <c r="AK348" t="s">
        <v>34</v>
      </c>
    </row>
    <row r="349" spans="1:37">
      <c r="A349" t="s">
        <v>72</v>
      </c>
      <c r="B349">
        <v>242</v>
      </c>
      <c r="C349">
        <v>2</v>
      </c>
      <c r="D349" t="s">
        <v>78</v>
      </c>
      <c r="E349" t="s">
        <v>79</v>
      </c>
      <c r="F349">
        <v>60.021000000000001</v>
      </c>
      <c r="G349" t="s">
        <v>73</v>
      </c>
      <c r="H349">
        <v>1</v>
      </c>
      <c r="I349">
        <v>628946849</v>
      </c>
      <c r="J349" t="s">
        <v>64</v>
      </c>
      <c r="K349" t="s">
        <v>65</v>
      </c>
      <c r="L349" t="s">
        <v>65</v>
      </c>
      <c r="M349" s="15">
        <v>41950</v>
      </c>
      <c r="N349" s="16">
        <v>41950.718587962961</v>
      </c>
      <c r="O349" s="17">
        <v>0.51025462962962964</v>
      </c>
      <c r="P349" t="s">
        <v>66</v>
      </c>
      <c r="Q349">
        <v>347</v>
      </c>
      <c r="R349">
        <v>3</v>
      </c>
      <c r="S349" t="s">
        <v>31</v>
      </c>
      <c r="T349" t="s">
        <v>29</v>
      </c>
      <c r="U349">
        <v>0</v>
      </c>
      <c r="V349">
        <v>0</v>
      </c>
      <c r="W349" t="s">
        <v>31</v>
      </c>
      <c r="X349">
        <v>-999999</v>
      </c>
      <c r="Y349">
        <v>17</v>
      </c>
      <c r="Z349">
        <v>607424</v>
      </c>
      <c r="AA349">
        <v>0</v>
      </c>
      <c r="AB349" t="s">
        <v>24</v>
      </c>
      <c r="AC349">
        <v>244</v>
      </c>
      <c r="AD349">
        <v>10</v>
      </c>
      <c r="AE349">
        <v>5</v>
      </c>
      <c r="AF349">
        <v>347</v>
      </c>
      <c r="AG349">
        <v>1</v>
      </c>
      <c r="AH349" t="s">
        <v>21</v>
      </c>
      <c r="AI349" t="s">
        <v>23</v>
      </c>
      <c r="AJ349" t="s">
        <v>13</v>
      </c>
      <c r="AK349" t="s">
        <v>34</v>
      </c>
    </row>
    <row r="350" spans="1:37">
      <c r="A350" t="s">
        <v>72</v>
      </c>
      <c r="B350">
        <v>242</v>
      </c>
      <c r="C350">
        <v>2</v>
      </c>
      <c r="D350" t="s">
        <v>78</v>
      </c>
      <c r="E350" t="s">
        <v>79</v>
      </c>
      <c r="F350">
        <v>60.021000000000001</v>
      </c>
      <c r="G350" t="s">
        <v>73</v>
      </c>
      <c r="H350">
        <v>1</v>
      </c>
      <c r="I350">
        <v>628946849</v>
      </c>
      <c r="J350" t="s">
        <v>64</v>
      </c>
      <c r="K350" t="s">
        <v>65</v>
      </c>
      <c r="L350" t="s">
        <v>65</v>
      </c>
      <c r="M350" s="15">
        <v>41950</v>
      </c>
      <c r="N350" s="16">
        <v>41950.718587962961</v>
      </c>
      <c r="O350" s="17">
        <v>0.51025462962962964</v>
      </c>
      <c r="P350" t="s">
        <v>66</v>
      </c>
      <c r="Q350">
        <v>348</v>
      </c>
      <c r="R350">
        <v>2</v>
      </c>
      <c r="S350" t="s">
        <v>24</v>
      </c>
      <c r="T350" t="s">
        <v>33</v>
      </c>
      <c r="V350">
        <v>1</v>
      </c>
      <c r="W350" t="s">
        <v>24</v>
      </c>
      <c r="X350">
        <v>-999999</v>
      </c>
      <c r="Y350">
        <v>16</v>
      </c>
      <c r="Z350">
        <v>608490</v>
      </c>
      <c r="AA350">
        <v>0</v>
      </c>
      <c r="AB350" t="s">
        <v>24</v>
      </c>
      <c r="AC350">
        <v>322</v>
      </c>
      <c r="AD350">
        <v>5</v>
      </c>
      <c r="AE350">
        <v>5</v>
      </c>
      <c r="AF350">
        <v>348</v>
      </c>
      <c r="AG350">
        <v>3</v>
      </c>
      <c r="AI350" t="s">
        <v>27</v>
      </c>
      <c r="AJ350" t="s">
        <v>13</v>
      </c>
      <c r="AK350" t="s">
        <v>28</v>
      </c>
    </row>
    <row r="351" spans="1:37">
      <c r="A351" t="s">
        <v>72</v>
      </c>
      <c r="B351">
        <v>242</v>
      </c>
      <c r="C351">
        <v>2</v>
      </c>
      <c r="D351" t="s">
        <v>78</v>
      </c>
      <c r="E351" t="s">
        <v>79</v>
      </c>
      <c r="F351">
        <v>60.021000000000001</v>
      </c>
      <c r="G351" t="s">
        <v>73</v>
      </c>
      <c r="H351">
        <v>1</v>
      </c>
      <c r="I351">
        <v>628946849</v>
      </c>
      <c r="J351" t="s">
        <v>64</v>
      </c>
      <c r="K351" t="s">
        <v>65</v>
      </c>
      <c r="L351" t="s">
        <v>65</v>
      </c>
      <c r="M351" s="15">
        <v>41950</v>
      </c>
      <c r="N351" s="16">
        <v>41950.718587962961</v>
      </c>
      <c r="O351" s="17">
        <v>0.51025462962962964</v>
      </c>
      <c r="P351" t="s">
        <v>66</v>
      </c>
      <c r="Q351">
        <v>349</v>
      </c>
      <c r="R351">
        <v>1</v>
      </c>
      <c r="S351" t="s">
        <v>31</v>
      </c>
      <c r="T351" t="s">
        <v>25</v>
      </c>
      <c r="V351">
        <v>0</v>
      </c>
      <c r="W351" t="s">
        <v>31</v>
      </c>
      <c r="X351">
        <v>0</v>
      </c>
      <c r="Y351">
        <v>16</v>
      </c>
      <c r="Z351">
        <v>609640</v>
      </c>
      <c r="AA351">
        <v>567</v>
      </c>
      <c r="AC351">
        <v>0</v>
      </c>
      <c r="AD351">
        <v>8</v>
      </c>
      <c r="AE351">
        <v>5</v>
      </c>
      <c r="AF351">
        <v>349</v>
      </c>
      <c r="AG351">
        <v>2</v>
      </c>
      <c r="AI351" t="s">
        <v>27</v>
      </c>
      <c r="AJ351" t="s">
        <v>13</v>
      </c>
      <c r="AK351" t="s">
        <v>34</v>
      </c>
    </row>
    <row r="352" spans="1:37">
      <c r="A352" t="s">
        <v>72</v>
      </c>
      <c r="B352">
        <v>242</v>
      </c>
      <c r="C352">
        <v>2</v>
      </c>
      <c r="D352" t="s">
        <v>78</v>
      </c>
      <c r="E352" t="s">
        <v>79</v>
      </c>
      <c r="F352">
        <v>60.021000000000001</v>
      </c>
      <c r="G352" t="s">
        <v>73</v>
      </c>
      <c r="H352">
        <v>1</v>
      </c>
      <c r="I352">
        <v>628946849</v>
      </c>
      <c r="J352" t="s">
        <v>64</v>
      </c>
      <c r="K352" t="s">
        <v>65</v>
      </c>
      <c r="L352" t="s">
        <v>65</v>
      </c>
      <c r="M352" s="15">
        <v>41950</v>
      </c>
      <c r="N352" s="16">
        <v>41950.718587962961</v>
      </c>
      <c r="O352" s="17">
        <v>0.51025462962962964</v>
      </c>
      <c r="P352" t="s">
        <v>66</v>
      </c>
      <c r="Q352">
        <v>350</v>
      </c>
      <c r="R352">
        <v>3</v>
      </c>
      <c r="S352" t="s">
        <v>24</v>
      </c>
      <c r="T352" t="s">
        <v>25</v>
      </c>
      <c r="U352">
        <v>0</v>
      </c>
      <c r="V352">
        <v>0</v>
      </c>
      <c r="W352" t="s">
        <v>24</v>
      </c>
      <c r="X352">
        <v>0</v>
      </c>
      <c r="Y352">
        <v>17</v>
      </c>
      <c r="Z352">
        <v>611756</v>
      </c>
      <c r="AA352">
        <v>566</v>
      </c>
      <c r="AC352">
        <v>0</v>
      </c>
      <c r="AD352">
        <v>2</v>
      </c>
      <c r="AE352">
        <v>5</v>
      </c>
      <c r="AF352">
        <v>350</v>
      </c>
      <c r="AG352">
        <v>1</v>
      </c>
      <c r="AH352" t="s">
        <v>31</v>
      </c>
      <c r="AI352" t="s">
        <v>27</v>
      </c>
      <c r="AJ352" t="s">
        <v>13</v>
      </c>
      <c r="AK352" t="s">
        <v>28</v>
      </c>
    </row>
    <row r="353" spans="1:37">
      <c r="A353" t="s">
        <v>72</v>
      </c>
      <c r="B353">
        <v>242</v>
      </c>
      <c r="C353">
        <v>2</v>
      </c>
      <c r="D353" t="s">
        <v>78</v>
      </c>
      <c r="E353" t="s">
        <v>79</v>
      </c>
      <c r="F353">
        <v>60.021000000000001</v>
      </c>
      <c r="G353" t="s">
        <v>73</v>
      </c>
      <c r="H353">
        <v>1</v>
      </c>
      <c r="I353">
        <v>628946849</v>
      </c>
      <c r="J353" t="s">
        <v>64</v>
      </c>
      <c r="K353" t="s">
        <v>65</v>
      </c>
      <c r="L353" t="s">
        <v>65</v>
      </c>
      <c r="M353" s="15">
        <v>41950</v>
      </c>
      <c r="N353" s="16">
        <v>41950.718587962961</v>
      </c>
      <c r="O353" s="17">
        <v>0.51025462962962964</v>
      </c>
      <c r="P353" t="s">
        <v>66</v>
      </c>
      <c r="Q353">
        <v>351</v>
      </c>
      <c r="R353">
        <v>3</v>
      </c>
      <c r="S353" t="s">
        <v>31</v>
      </c>
      <c r="T353" t="s">
        <v>30</v>
      </c>
      <c r="U353">
        <v>0</v>
      </c>
      <c r="V353">
        <v>0</v>
      </c>
      <c r="W353" t="s">
        <v>31</v>
      </c>
      <c r="X353">
        <v>0</v>
      </c>
      <c r="Y353">
        <v>17</v>
      </c>
      <c r="Z353">
        <v>613872</v>
      </c>
      <c r="AA353">
        <v>567</v>
      </c>
      <c r="AC353">
        <v>0</v>
      </c>
      <c r="AD353">
        <v>7</v>
      </c>
      <c r="AE353">
        <v>5</v>
      </c>
      <c r="AF353">
        <v>351</v>
      </c>
      <c r="AG353">
        <v>3</v>
      </c>
      <c r="AH353" t="s">
        <v>24</v>
      </c>
      <c r="AI353" t="s">
        <v>27</v>
      </c>
      <c r="AJ353" t="s">
        <v>13</v>
      </c>
      <c r="AK353" t="s">
        <v>34</v>
      </c>
    </row>
    <row r="354" spans="1:37">
      <c r="A354" t="s">
        <v>72</v>
      </c>
      <c r="B354">
        <v>242</v>
      </c>
      <c r="C354">
        <v>2</v>
      </c>
      <c r="D354" t="s">
        <v>78</v>
      </c>
      <c r="E354" t="s">
        <v>79</v>
      </c>
      <c r="F354">
        <v>60.021000000000001</v>
      </c>
      <c r="G354" t="s">
        <v>73</v>
      </c>
      <c r="H354">
        <v>1</v>
      </c>
      <c r="I354">
        <v>628946849</v>
      </c>
      <c r="J354" t="s">
        <v>64</v>
      </c>
      <c r="K354" t="s">
        <v>65</v>
      </c>
      <c r="L354" t="s">
        <v>65</v>
      </c>
      <c r="M354" s="15">
        <v>41950</v>
      </c>
      <c r="N354" s="16">
        <v>41950.718587962961</v>
      </c>
      <c r="O354" s="17">
        <v>0.51025462962962964</v>
      </c>
      <c r="P354" t="s">
        <v>66</v>
      </c>
      <c r="Q354">
        <v>352</v>
      </c>
      <c r="R354">
        <v>2</v>
      </c>
      <c r="S354" t="s">
        <v>31</v>
      </c>
      <c r="T354" t="s">
        <v>33</v>
      </c>
      <c r="V354">
        <v>1</v>
      </c>
      <c r="W354" t="s">
        <v>31</v>
      </c>
      <c r="X354">
        <v>-999999</v>
      </c>
      <c r="Y354">
        <v>17</v>
      </c>
      <c r="Z354">
        <v>615988</v>
      </c>
      <c r="AA354">
        <v>0</v>
      </c>
      <c r="AB354" t="s">
        <v>31</v>
      </c>
      <c r="AC354">
        <v>296</v>
      </c>
      <c r="AD354">
        <v>11</v>
      </c>
      <c r="AE354">
        <v>5</v>
      </c>
      <c r="AF354">
        <v>352</v>
      </c>
      <c r="AG354">
        <v>3</v>
      </c>
      <c r="AI354" t="s">
        <v>23</v>
      </c>
      <c r="AJ354" t="s">
        <v>13</v>
      </c>
      <c r="AK354" t="s">
        <v>34</v>
      </c>
    </row>
    <row r="355" spans="1:37">
      <c r="A355" t="s">
        <v>72</v>
      </c>
      <c r="B355">
        <v>242</v>
      </c>
      <c r="C355">
        <v>2</v>
      </c>
      <c r="D355" t="s">
        <v>78</v>
      </c>
      <c r="E355" t="s">
        <v>79</v>
      </c>
      <c r="F355">
        <v>60.021000000000001</v>
      </c>
      <c r="G355" t="s">
        <v>73</v>
      </c>
      <c r="H355">
        <v>1</v>
      </c>
      <c r="I355">
        <v>628946849</v>
      </c>
      <c r="J355" t="s">
        <v>64</v>
      </c>
      <c r="K355" t="s">
        <v>65</v>
      </c>
      <c r="L355" t="s">
        <v>65</v>
      </c>
      <c r="M355" s="15">
        <v>41950</v>
      </c>
      <c r="N355" s="16">
        <v>41950.718587962961</v>
      </c>
      <c r="O355" s="17">
        <v>0.51025462962962964</v>
      </c>
      <c r="P355" t="s">
        <v>66</v>
      </c>
      <c r="Q355">
        <v>353</v>
      </c>
      <c r="R355">
        <v>2</v>
      </c>
      <c r="S355" t="s">
        <v>31</v>
      </c>
      <c r="T355" t="s">
        <v>33</v>
      </c>
      <c r="V355">
        <v>1</v>
      </c>
      <c r="W355" t="s">
        <v>31</v>
      </c>
      <c r="X355">
        <v>-999999</v>
      </c>
      <c r="Y355">
        <v>17</v>
      </c>
      <c r="Z355">
        <v>617121</v>
      </c>
      <c r="AA355">
        <v>0</v>
      </c>
      <c r="AB355" t="s">
        <v>31</v>
      </c>
      <c r="AC355">
        <v>403</v>
      </c>
      <c r="AD355">
        <v>11</v>
      </c>
      <c r="AE355">
        <v>5</v>
      </c>
      <c r="AF355">
        <v>353</v>
      </c>
      <c r="AG355">
        <v>2</v>
      </c>
      <c r="AI355" t="s">
        <v>23</v>
      </c>
      <c r="AJ355" t="s">
        <v>13</v>
      </c>
      <c r="AK355" t="s">
        <v>34</v>
      </c>
    </row>
    <row r="356" spans="1:37">
      <c r="A356" t="s">
        <v>72</v>
      </c>
      <c r="B356">
        <v>242</v>
      </c>
      <c r="C356">
        <v>2</v>
      </c>
      <c r="D356" t="s">
        <v>78</v>
      </c>
      <c r="E356" t="s">
        <v>79</v>
      </c>
      <c r="F356">
        <v>60.021000000000001</v>
      </c>
      <c r="G356" t="s">
        <v>73</v>
      </c>
      <c r="H356">
        <v>1</v>
      </c>
      <c r="I356">
        <v>628946849</v>
      </c>
      <c r="J356" t="s">
        <v>64</v>
      </c>
      <c r="K356" t="s">
        <v>65</v>
      </c>
      <c r="L356" t="s">
        <v>65</v>
      </c>
      <c r="M356" s="15">
        <v>41950</v>
      </c>
      <c r="N356" s="16">
        <v>41950.718587962961</v>
      </c>
      <c r="O356" s="17">
        <v>0.51025462962962964</v>
      </c>
      <c r="P356" t="s">
        <v>66</v>
      </c>
      <c r="Q356">
        <v>354</v>
      </c>
      <c r="R356">
        <v>3</v>
      </c>
      <c r="S356" t="s">
        <v>26</v>
      </c>
      <c r="T356" t="s">
        <v>29</v>
      </c>
      <c r="U356">
        <v>0</v>
      </c>
      <c r="V356">
        <v>0</v>
      </c>
      <c r="W356" t="s">
        <v>26</v>
      </c>
      <c r="X356">
        <v>0</v>
      </c>
      <c r="Y356">
        <v>17</v>
      </c>
      <c r="Z356">
        <v>618354</v>
      </c>
      <c r="AA356">
        <v>566</v>
      </c>
      <c r="AC356">
        <v>0</v>
      </c>
      <c r="AD356">
        <v>16</v>
      </c>
      <c r="AE356">
        <v>5</v>
      </c>
      <c r="AF356">
        <v>354</v>
      </c>
      <c r="AG356">
        <v>2</v>
      </c>
      <c r="AH356" t="s">
        <v>21</v>
      </c>
      <c r="AI356" t="s">
        <v>23</v>
      </c>
      <c r="AJ356" t="s">
        <v>13</v>
      </c>
      <c r="AK356" t="s">
        <v>35</v>
      </c>
    </row>
    <row r="357" spans="1:37">
      <c r="A357" t="s">
        <v>72</v>
      </c>
      <c r="B357">
        <v>242</v>
      </c>
      <c r="C357">
        <v>2</v>
      </c>
      <c r="D357" t="s">
        <v>78</v>
      </c>
      <c r="E357" t="s">
        <v>79</v>
      </c>
      <c r="F357">
        <v>60.021000000000001</v>
      </c>
      <c r="G357" t="s">
        <v>73</v>
      </c>
      <c r="H357">
        <v>1</v>
      </c>
      <c r="I357">
        <v>628946849</v>
      </c>
      <c r="J357" t="s">
        <v>64</v>
      </c>
      <c r="K357" t="s">
        <v>65</v>
      </c>
      <c r="L357" t="s">
        <v>65</v>
      </c>
      <c r="M357" s="15">
        <v>41950</v>
      </c>
      <c r="N357" s="16">
        <v>41950.718587962961</v>
      </c>
      <c r="O357" s="17">
        <v>0.51025462962962964</v>
      </c>
      <c r="P357" t="s">
        <v>66</v>
      </c>
      <c r="Q357">
        <v>355</v>
      </c>
      <c r="R357">
        <v>1</v>
      </c>
      <c r="S357" t="s">
        <v>31</v>
      </c>
      <c r="T357" t="s">
        <v>25</v>
      </c>
      <c r="V357">
        <v>0</v>
      </c>
      <c r="W357" t="s">
        <v>31</v>
      </c>
      <c r="X357">
        <v>0</v>
      </c>
      <c r="Y357">
        <v>16</v>
      </c>
      <c r="Z357">
        <v>620486</v>
      </c>
      <c r="AA357">
        <v>583</v>
      </c>
      <c r="AC357">
        <v>0</v>
      </c>
      <c r="AD357">
        <v>8</v>
      </c>
      <c r="AE357">
        <v>5</v>
      </c>
      <c r="AF357">
        <v>355</v>
      </c>
      <c r="AG357">
        <v>3</v>
      </c>
      <c r="AI357" t="s">
        <v>27</v>
      </c>
      <c r="AJ357" t="s">
        <v>13</v>
      </c>
      <c r="AK357" t="s">
        <v>34</v>
      </c>
    </row>
    <row r="358" spans="1:37">
      <c r="A358" t="s">
        <v>72</v>
      </c>
      <c r="B358">
        <v>242</v>
      </c>
      <c r="C358">
        <v>2</v>
      </c>
      <c r="D358" t="s">
        <v>78</v>
      </c>
      <c r="E358" t="s">
        <v>79</v>
      </c>
      <c r="F358">
        <v>60.021000000000001</v>
      </c>
      <c r="G358" t="s">
        <v>73</v>
      </c>
      <c r="H358">
        <v>1</v>
      </c>
      <c r="I358">
        <v>628946849</v>
      </c>
      <c r="J358" t="s">
        <v>64</v>
      </c>
      <c r="K358" t="s">
        <v>65</v>
      </c>
      <c r="L358" t="s">
        <v>65</v>
      </c>
      <c r="M358" s="15">
        <v>41950</v>
      </c>
      <c r="N358" s="16">
        <v>41950.718587962961</v>
      </c>
      <c r="O358" s="17">
        <v>0.51025462962962964</v>
      </c>
      <c r="P358" t="s">
        <v>66</v>
      </c>
      <c r="Q358">
        <v>356</v>
      </c>
      <c r="R358">
        <v>1</v>
      </c>
      <c r="S358" t="s">
        <v>24</v>
      </c>
      <c r="T358" t="s">
        <v>30</v>
      </c>
      <c r="V358">
        <v>1</v>
      </c>
      <c r="W358" t="s">
        <v>24</v>
      </c>
      <c r="X358">
        <v>-999999</v>
      </c>
      <c r="Y358">
        <v>17</v>
      </c>
      <c r="Z358">
        <v>622636</v>
      </c>
      <c r="AA358">
        <v>0</v>
      </c>
      <c r="AB358" t="s">
        <v>24</v>
      </c>
      <c r="AC358">
        <v>520</v>
      </c>
      <c r="AD358">
        <v>1</v>
      </c>
      <c r="AE358">
        <v>5</v>
      </c>
      <c r="AF358">
        <v>356</v>
      </c>
      <c r="AG358">
        <v>1</v>
      </c>
      <c r="AI358" t="s">
        <v>27</v>
      </c>
      <c r="AJ358" t="s">
        <v>13</v>
      </c>
      <c r="AK358" t="s">
        <v>28</v>
      </c>
    </row>
    <row r="359" spans="1:37">
      <c r="A359" t="s">
        <v>72</v>
      </c>
      <c r="B359">
        <v>242</v>
      </c>
      <c r="C359">
        <v>2</v>
      </c>
      <c r="D359" t="s">
        <v>78</v>
      </c>
      <c r="E359" t="s">
        <v>79</v>
      </c>
      <c r="F359">
        <v>60.021000000000001</v>
      </c>
      <c r="G359" t="s">
        <v>73</v>
      </c>
      <c r="H359">
        <v>1</v>
      </c>
      <c r="I359">
        <v>628946849</v>
      </c>
      <c r="J359" t="s">
        <v>64</v>
      </c>
      <c r="K359" t="s">
        <v>65</v>
      </c>
      <c r="L359" t="s">
        <v>65</v>
      </c>
      <c r="M359" s="15">
        <v>41950</v>
      </c>
      <c r="N359" s="16">
        <v>41950.718587962961</v>
      </c>
      <c r="O359" s="17">
        <v>0.51025462962962964</v>
      </c>
      <c r="P359" t="s">
        <v>66</v>
      </c>
      <c r="Q359">
        <v>357</v>
      </c>
      <c r="R359">
        <v>1</v>
      </c>
      <c r="S359" t="s">
        <v>26</v>
      </c>
      <c r="T359" t="s">
        <v>32</v>
      </c>
      <c r="V359">
        <v>0</v>
      </c>
      <c r="W359" t="s">
        <v>26</v>
      </c>
      <c r="X359">
        <v>0</v>
      </c>
      <c r="Y359">
        <v>32</v>
      </c>
      <c r="Z359">
        <v>624018</v>
      </c>
      <c r="AA359">
        <v>567</v>
      </c>
      <c r="AC359">
        <v>0</v>
      </c>
      <c r="AD359">
        <v>15</v>
      </c>
      <c r="AE359">
        <v>5</v>
      </c>
      <c r="AF359">
        <v>357</v>
      </c>
      <c r="AG359">
        <v>1</v>
      </c>
      <c r="AI359" t="s">
        <v>23</v>
      </c>
      <c r="AJ359" t="s">
        <v>13</v>
      </c>
      <c r="AK359" t="s">
        <v>35</v>
      </c>
    </row>
    <row r="360" spans="1:37">
      <c r="A360" t="s">
        <v>72</v>
      </c>
      <c r="B360">
        <v>242</v>
      </c>
      <c r="C360">
        <v>2</v>
      </c>
      <c r="D360" t="s">
        <v>78</v>
      </c>
      <c r="E360" t="s">
        <v>79</v>
      </c>
      <c r="F360">
        <v>60.021000000000001</v>
      </c>
      <c r="G360" t="s">
        <v>73</v>
      </c>
      <c r="H360">
        <v>1</v>
      </c>
      <c r="I360">
        <v>628946849</v>
      </c>
      <c r="J360" t="s">
        <v>64</v>
      </c>
      <c r="K360" t="s">
        <v>65</v>
      </c>
      <c r="L360" t="s">
        <v>65</v>
      </c>
      <c r="M360" s="15">
        <v>41950</v>
      </c>
      <c r="N360" s="16">
        <v>41950.718587962961</v>
      </c>
      <c r="O360" s="17">
        <v>0.51025462962962964</v>
      </c>
      <c r="P360" t="s">
        <v>66</v>
      </c>
      <c r="Q360">
        <v>358</v>
      </c>
      <c r="R360">
        <v>1</v>
      </c>
      <c r="S360" t="s">
        <v>21</v>
      </c>
      <c r="T360" t="s">
        <v>29</v>
      </c>
      <c r="V360">
        <v>0</v>
      </c>
      <c r="W360" t="s">
        <v>21</v>
      </c>
      <c r="X360">
        <v>-999999</v>
      </c>
      <c r="Y360">
        <v>34</v>
      </c>
      <c r="Z360">
        <v>626168</v>
      </c>
      <c r="AA360">
        <v>0</v>
      </c>
      <c r="AB360" t="s">
        <v>24</v>
      </c>
      <c r="AC360">
        <v>412</v>
      </c>
      <c r="AD360">
        <v>22</v>
      </c>
      <c r="AE360">
        <v>5</v>
      </c>
      <c r="AF360">
        <v>358</v>
      </c>
      <c r="AG360">
        <v>1</v>
      </c>
      <c r="AI360" t="s">
        <v>23</v>
      </c>
      <c r="AJ360" t="s">
        <v>13</v>
      </c>
      <c r="AK360" t="s">
        <v>74</v>
      </c>
    </row>
    <row r="361" spans="1:37">
      <c r="A361" t="s">
        <v>72</v>
      </c>
      <c r="B361">
        <v>242</v>
      </c>
      <c r="C361">
        <v>2</v>
      </c>
      <c r="D361" t="s">
        <v>78</v>
      </c>
      <c r="E361" t="s">
        <v>79</v>
      </c>
      <c r="F361">
        <v>60.021000000000001</v>
      </c>
      <c r="G361" t="s">
        <v>73</v>
      </c>
      <c r="H361">
        <v>1</v>
      </c>
      <c r="I361">
        <v>628946849</v>
      </c>
      <c r="J361" t="s">
        <v>64</v>
      </c>
      <c r="K361" t="s">
        <v>65</v>
      </c>
      <c r="L361" t="s">
        <v>65</v>
      </c>
      <c r="M361" s="15">
        <v>41950</v>
      </c>
      <c r="N361" s="16">
        <v>41950.718587962961</v>
      </c>
      <c r="O361" s="17">
        <v>0.51025462962962964</v>
      </c>
      <c r="P361" t="s">
        <v>66</v>
      </c>
      <c r="Q361">
        <v>359</v>
      </c>
      <c r="R361">
        <v>2</v>
      </c>
      <c r="S361" t="s">
        <v>26</v>
      </c>
      <c r="T361" t="s">
        <v>33</v>
      </c>
      <c r="V361">
        <v>0</v>
      </c>
      <c r="W361" t="s">
        <v>26</v>
      </c>
      <c r="X361">
        <v>-999999</v>
      </c>
      <c r="Y361">
        <v>33</v>
      </c>
      <c r="Z361">
        <v>627417</v>
      </c>
      <c r="AA361">
        <v>0</v>
      </c>
      <c r="AB361" t="s">
        <v>31</v>
      </c>
      <c r="AC361">
        <v>531</v>
      </c>
      <c r="AD361">
        <v>17</v>
      </c>
      <c r="AE361">
        <v>5</v>
      </c>
      <c r="AF361">
        <v>359</v>
      </c>
      <c r="AG361">
        <v>1</v>
      </c>
      <c r="AI361" t="s">
        <v>23</v>
      </c>
      <c r="AJ361" t="s">
        <v>13</v>
      </c>
      <c r="AK361" t="s">
        <v>35</v>
      </c>
    </row>
    <row r="362" spans="1:37">
      <c r="A362" t="s">
        <v>72</v>
      </c>
      <c r="B362">
        <v>242</v>
      </c>
      <c r="C362">
        <v>2</v>
      </c>
      <c r="D362" t="s">
        <v>78</v>
      </c>
      <c r="E362" t="s">
        <v>79</v>
      </c>
      <c r="F362">
        <v>60.021000000000001</v>
      </c>
      <c r="G362" t="s">
        <v>73</v>
      </c>
      <c r="H362">
        <v>1</v>
      </c>
      <c r="I362">
        <v>628946849</v>
      </c>
      <c r="J362" t="s">
        <v>64</v>
      </c>
      <c r="K362" t="s">
        <v>65</v>
      </c>
      <c r="L362" t="s">
        <v>65</v>
      </c>
      <c r="M362" s="15">
        <v>41950</v>
      </c>
      <c r="N362" s="16">
        <v>41950.718587962961</v>
      </c>
      <c r="O362" s="17">
        <v>0.51025462962962964</v>
      </c>
      <c r="P362" t="s">
        <v>66</v>
      </c>
      <c r="Q362">
        <v>360</v>
      </c>
      <c r="R362">
        <v>1</v>
      </c>
      <c r="S362" t="s">
        <v>21</v>
      </c>
      <c r="T362" t="s">
        <v>29</v>
      </c>
      <c r="V362">
        <v>0</v>
      </c>
      <c r="W362" t="s">
        <v>21</v>
      </c>
      <c r="X362">
        <v>0</v>
      </c>
      <c r="Y362">
        <v>17</v>
      </c>
      <c r="Z362">
        <v>628767</v>
      </c>
      <c r="AA362">
        <v>566</v>
      </c>
      <c r="AC362">
        <v>0</v>
      </c>
      <c r="AD362">
        <v>22</v>
      </c>
      <c r="AE362">
        <v>5</v>
      </c>
      <c r="AF362">
        <v>360</v>
      </c>
      <c r="AG362">
        <v>2</v>
      </c>
      <c r="AI362" t="s">
        <v>23</v>
      </c>
      <c r="AJ362" t="s">
        <v>13</v>
      </c>
      <c r="AK362" t="s">
        <v>74</v>
      </c>
    </row>
    <row r="363" spans="1:37">
      <c r="A363" t="s">
        <v>72</v>
      </c>
      <c r="B363">
        <v>242</v>
      </c>
      <c r="C363">
        <v>2</v>
      </c>
      <c r="D363" t="s">
        <v>78</v>
      </c>
      <c r="E363" t="s">
        <v>79</v>
      </c>
      <c r="F363">
        <v>60.021000000000001</v>
      </c>
      <c r="G363" t="s">
        <v>73</v>
      </c>
      <c r="H363">
        <v>1</v>
      </c>
      <c r="I363">
        <v>628946849</v>
      </c>
      <c r="J363" t="s">
        <v>64</v>
      </c>
      <c r="K363" t="s">
        <v>65</v>
      </c>
      <c r="L363" t="s">
        <v>65</v>
      </c>
      <c r="M363" s="15">
        <v>41950</v>
      </c>
      <c r="N363" s="16">
        <v>41950.718587962961</v>
      </c>
      <c r="O363" s="17">
        <v>0.51025462962962964</v>
      </c>
      <c r="P363" t="s">
        <v>66</v>
      </c>
      <c r="Q363">
        <v>361</v>
      </c>
      <c r="R363">
        <v>2</v>
      </c>
      <c r="S363" t="s">
        <v>24</v>
      </c>
      <c r="T363" t="s">
        <v>33</v>
      </c>
      <c r="V363">
        <v>1</v>
      </c>
      <c r="W363" t="s">
        <v>24</v>
      </c>
      <c r="X363">
        <v>-999999</v>
      </c>
      <c r="Y363">
        <v>17</v>
      </c>
      <c r="Z363">
        <v>630883</v>
      </c>
      <c r="AA363">
        <v>0</v>
      </c>
      <c r="AB363" t="s">
        <v>24</v>
      </c>
      <c r="AC363">
        <v>1</v>
      </c>
      <c r="AD363">
        <v>5</v>
      </c>
      <c r="AE363">
        <v>6</v>
      </c>
      <c r="AF363">
        <v>361</v>
      </c>
      <c r="AG363">
        <v>1</v>
      </c>
      <c r="AI363" t="s">
        <v>27</v>
      </c>
      <c r="AJ363" t="s">
        <v>13</v>
      </c>
      <c r="AK363" t="s">
        <v>28</v>
      </c>
    </row>
    <row r="364" spans="1:37">
      <c r="A364" t="s">
        <v>72</v>
      </c>
      <c r="B364">
        <v>242</v>
      </c>
      <c r="C364">
        <v>2</v>
      </c>
      <c r="D364" t="s">
        <v>78</v>
      </c>
      <c r="E364" t="s">
        <v>79</v>
      </c>
      <c r="F364">
        <v>60.021000000000001</v>
      </c>
      <c r="G364" t="s">
        <v>73</v>
      </c>
      <c r="H364">
        <v>1</v>
      </c>
      <c r="I364">
        <v>628946849</v>
      </c>
      <c r="J364" t="s">
        <v>64</v>
      </c>
      <c r="K364" t="s">
        <v>65</v>
      </c>
      <c r="L364" t="s">
        <v>65</v>
      </c>
      <c r="M364" s="15">
        <v>41950</v>
      </c>
      <c r="N364" s="16">
        <v>41950.718587962961</v>
      </c>
      <c r="O364" s="17">
        <v>0.51025462962962964</v>
      </c>
      <c r="P364" t="s">
        <v>66</v>
      </c>
      <c r="Q364">
        <v>362</v>
      </c>
      <c r="R364">
        <v>1</v>
      </c>
      <c r="S364" t="s">
        <v>26</v>
      </c>
      <c r="T364" t="s">
        <v>32</v>
      </c>
      <c r="V364">
        <v>0</v>
      </c>
      <c r="W364" t="s">
        <v>26</v>
      </c>
      <c r="X364">
        <v>-999999</v>
      </c>
      <c r="Y364">
        <v>16</v>
      </c>
      <c r="Z364">
        <v>631699</v>
      </c>
      <c r="AA364">
        <v>0</v>
      </c>
      <c r="AB364" t="s">
        <v>24</v>
      </c>
      <c r="AC364">
        <v>529</v>
      </c>
      <c r="AD364">
        <v>15</v>
      </c>
      <c r="AE364">
        <v>6</v>
      </c>
      <c r="AF364">
        <v>362</v>
      </c>
      <c r="AG364">
        <v>2</v>
      </c>
      <c r="AI364" t="s">
        <v>23</v>
      </c>
      <c r="AJ364" t="s">
        <v>13</v>
      </c>
      <c r="AK364" t="s">
        <v>35</v>
      </c>
    </row>
    <row r="365" spans="1:37">
      <c r="A365" t="s">
        <v>72</v>
      </c>
      <c r="B365">
        <v>242</v>
      </c>
      <c r="C365">
        <v>2</v>
      </c>
      <c r="D365" t="s">
        <v>78</v>
      </c>
      <c r="E365" t="s">
        <v>79</v>
      </c>
      <c r="F365">
        <v>60.021000000000001</v>
      </c>
      <c r="G365" t="s">
        <v>73</v>
      </c>
      <c r="H365">
        <v>1</v>
      </c>
      <c r="I365">
        <v>628946849</v>
      </c>
      <c r="J365" t="s">
        <v>64</v>
      </c>
      <c r="K365" t="s">
        <v>65</v>
      </c>
      <c r="L365" t="s">
        <v>65</v>
      </c>
      <c r="M365" s="15">
        <v>41950</v>
      </c>
      <c r="N365" s="16">
        <v>41950.718587962961</v>
      </c>
      <c r="O365" s="17">
        <v>0.51025462962962964</v>
      </c>
      <c r="P365" t="s">
        <v>66</v>
      </c>
      <c r="Q365">
        <v>363</v>
      </c>
      <c r="R365">
        <v>1</v>
      </c>
      <c r="S365" t="s">
        <v>21</v>
      </c>
      <c r="T365" t="s">
        <v>29</v>
      </c>
      <c r="V365">
        <v>0</v>
      </c>
      <c r="W365" t="s">
        <v>21</v>
      </c>
      <c r="X365">
        <v>0</v>
      </c>
      <c r="Y365">
        <v>17</v>
      </c>
      <c r="Z365">
        <v>633049</v>
      </c>
      <c r="AA365">
        <v>566</v>
      </c>
      <c r="AC365">
        <v>0</v>
      </c>
      <c r="AD365">
        <v>22</v>
      </c>
      <c r="AE365">
        <v>6</v>
      </c>
      <c r="AF365">
        <v>363</v>
      </c>
      <c r="AG365">
        <v>1</v>
      </c>
      <c r="AI365" t="s">
        <v>23</v>
      </c>
      <c r="AJ365" t="s">
        <v>13</v>
      </c>
      <c r="AK365" t="s">
        <v>74</v>
      </c>
    </row>
    <row r="366" spans="1:37">
      <c r="A366" t="s">
        <v>72</v>
      </c>
      <c r="B366">
        <v>242</v>
      </c>
      <c r="C366">
        <v>2</v>
      </c>
      <c r="D366" t="s">
        <v>78</v>
      </c>
      <c r="E366" t="s">
        <v>79</v>
      </c>
      <c r="F366">
        <v>60.021000000000001</v>
      </c>
      <c r="G366" t="s">
        <v>73</v>
      </c>
      <c r="H366">
        <v>1</v>
      </c>
      <c r="I366">
        <v>628946849</v>
      </c>
      <c r="J366" t="s">
        <v>64</v>
      </c>
      <c r="K366" t="s">
        <v>65</v>
      </c>
      <c r="L366" t="s">
        <v>65</v>
      </c>
      <c r="M366" s="15">
        <v>41950</v>
      </c>
      <c r="N366" s="16">
        <v>41950.718587962961</v>
      </c>
      <c r="O366" s="17">
        <v>0.51025462962962964</v>
      </c>
      <c r="P366" t="s">
        <v>66</v>
      </c>
      <c r="Q366">
        <v>364</v>
      </c>
      <c r="R366">
        <v>1</v>
      </c>
      <c r="S366" t="s">
        <v>21</v>
      </c>
      <c r="T366" t="s">
        <v>29</v>
      </c>
      <c r="V366">
        <v>0</v>
      </c>
      <c r="W366" t="s">
        <v>21</v>
      </c>
      <c r="X366">
        <v>0</v>
      </c>
      <c r="Y366">
        <v>17</v>
      </c>
      <c r="Z366">
        <v>635165</v>
      </c>
      <c r="AA366">
        <v>583</v>
      </c>
      <c r="AC366">
        <v>0</v>
      </c>
      <c r="AD366">
        <v>22</v>
      </c>
      <c r="AE366">
        <v>6</v>
      </c>
      <c r="AF366">
        <v>364</v>
      </c>
      <c r="AG366">
        <v>1</v>
      </c>
      <c r="AI366" t="s">
        <v>23</v>
      </c>
      <c r="AJ366" t="s">
        <v>13</v>
      </c>
      <c r="AK366" t="s">
        <v>74</v>
      </c>
    </row>
    <row r="367" spans="1:37">
      <c r="A367" t="s">
        <v>72</v>
      </c>
      <c r="B367">
        <v>242</v>
      </c>
      <c r="C367">
        <v>2</v>
      </c>
      <c r="D367" t="s">
        <v>78</v>
      </c>
      <c r="E367" t="s">
        <v>79</v>
      </c>
      <c r="F367">
        <v>60.021000000000001</v>
      </c>
      <c r="G367" t="s">
        <v>73</v>
      </c>
      <c r="H367">
        <v>1</v>
      </c>
      <c r="I367">
        <v>628946849</v>
      </c>
      <c r="J367" t="s">
        <v>64</v>
      </c>
      <c r="K367" t="s">
        <v>65</v>
      </c>
      <c r="L367" t="s">
        <v>65</v>
      </c>
      <c r="M367" s="15">
        <v>41950</v>
      </c>
      <c r="N367" s="16">
        <v>41950.718587962961</v>
      </c>
      <c r="O367" s="17">
        <v>0.51025462962962964</v>
      </c>
      <c r="P367" t="s">
        <v>66</v>
      </c>
      <c r="Q367">
        <v>365</v>
      </c>
      <c r="R367">
        <v>2</v>
      </c>
      <c r="S367" t="s">
        <v>21</v>
      </c>
      <c r="T367" t="s">
        <v>22</v>
      </c>
      <c r="V367">
        <v>0</v>
      </c>
      <c r="W367" t="s">
        <v>21</v>
      </c>
      <c r="X367">
        <v>0</v>
      </c>
      <c r="Y367">
        <v>33</v>
      </c>
      <c r="Z367">
        <v>637347</v>
      </c>
      <c r="AA367">
        <v>583</v>
      </c>
      <c r="AC367">
        <v>0</v>
      </c>
      <c r="AD367">
        <v>24</v>
      </c>
      <c r="AE367">
        <v>6</v>
      </c>
      <c r="AF367">
        <v>365</v>
      </c>
      <c r="AG367">
        <v>1</v>
      </c>
      <c r="AI367" t="s">
        <v>23</v>
      </c>
      <c r="AJ367" t="s">
        <v>13</v>
      </c>
      <c r="AK367" t="s">
        <v>74</v>
      </c>
    </row>
    <row r="368" spans="1:37">
      <c r="A368" t="s">
        <v>72</v>
      </c>
      <c r="B368">
        <v>242</v>
      </c>
      <c r="C368">
        <v>2</v>
      </c>
      <c r="D368" t="s">
        <v>78</v>
      </c>
      <c r="E368" t="s">
        <v>79</v>
      </c>
      <c r="F368">
        <v>60.021000000000001</v>
      </c>
      <c r="G368" t="s">
        <v>73</v>
      </c>
      <c r="H368">
        <v>1</v>
      </c>
      <c r="I368">
        <v>628946849</v>
      </c>
      <c r="J368" t="s">
        <v>64</v>
      </c>
      <c r="K368" t="s">
        <v>65</v>
      </c>
      <c r="L368" t="s">
        <v>65</v>
      </c>
      <c r="M368" s="15">
        <v>41950</v>
      </c>
      <c r="N368" s="16">
        <v>41950.718587962961</v>
      </c>
      <c r="O368" s="17">
        <v>0.51025462962962964</v>
      </c>
      <c r="P368" t="s">
        <v>66</v>
      </c>
      <c r="Q368">
        <v>366</v>
      </c>
      <c r="R368">
        <v>1</v>
      </c>
      <c r="S368" t="s">
        <v>21</v>
      </c>
      <c r="T368" t="s">
        <v>29</v>
      </c>
      <c r="V368">
        <v>0</v>
      </c>
      <c r="W368" t="s">
        <v>21</v>
      </c>
      <c r="X368">
        <v>0</v>
      </c>
      <c r="Y368">
        <v>17</v>
      </c>
      <c r="Z368">
        <v>639480</v>
      </c>
      <c r="AA368">
        <v>566</v>
      </c>
      <c r="AC368">
        <v>0</v>
      </c>
      <c r="AD368">
        <v>22</v>
      </c>
      <c r="AE368">
        <v>6</v>
      </c>
      <c r="AF368">
        <v>366</v>
      </c>
      <c r="AG368">
        <v>2</v>
      </c>
      <c r="AI368" t="s">
        <v>23</v>
      </c>
      <c r="AJ368" t="s">
        <v>13</v>
      </c>
      <c r="AK368" t="s">
        <v>74</v>
      </c>
    </row>
    <row r="369" spans="1:37">
      <c r="A369" t="s">
        <v>72</v>
      </c>
      <c r="B369">
        <v>242</v>
      </c>
      <c r="C369">
        <v>2</v>
      </c>
      <c r="D369" t="s">
        <v>78</v>
      </c>
      <c r="E369" t="s">
        <v>79</v>
      </c>
      <c r="F369">
        <v>60.021000000000001</v>
      </c>
      <c r="G369" t="s">
        <v>73</v>
      </c>
      <c r="H369">
        <v>1</v>
      </c>
      <c r="I369">
        <v>628946849</v>
      </c>
      <c r="J369" t="s">
        <v>64</v>
      </c>
      <c r="K369" t="s">
        <v>65</v>
      </c>
      <c r="L369" t="s">
        <v>65</v>
      </c>
      <c r="M369" s="15">
        <v>41950</v>
      </c>
      <c r="N369" s="16">
        <v>41950.718587962961</v>
      </c>
      <c r="O369" s="17">
        <v>0.51025462962962964</v>
      </c>
      <c r="P369" t="s">
        <v>66</v>
      </c>
      <c r="Q369">
        <v>367</v>
      </c>
      <c r="R369">
        <v>3</v>
      </c>
      <c r="S369" t="s">
        <v>24</v>
      </c>
      <c r="T369" t="s">
        <v>32</v>
      </c>
      <c r="V369">
        <v>1</v>
      </c>
      <c r="W369" t="s">
        <v>24</v>
      </c>
      <c r="X369">
        <v>-999999</v>
      </c>
      <c r="Y369">
        <v>17</v>
      </c>
      <c r="Z369">
        <v>641596</v>
      </c>
      <c r="AA369">
        <v>0</v>
      </c>
      <c r="AB369" t="s">
        <v>24</v>
      </c>
      <c r="AC369">
        <v>488</v>
      </c>
      <c r="AD369">
        <v>3</v>
      </c>
      <c r="AE369">
        <v>6</v>
      </c>
      <c r="AF369">
        <v>367</v>
      </c>
      <c r="AG369">
        <v>1</v>
      </c>
      <c r="AH369" t="s">
        <v>26</v>
      </c>
      <c r="AI369" t="s">
        <v>27</v>
      </c>
      <c r="AJ369" t="s">
        <v>13</v>
      </c>
      <c r="AK369" t="s">
        <v>28</v>
      </c>
    </row>
    <row r="370" spans="1:37">
      <c r="A370" t="s">
        <v>72</v>
      </c>
      <c r="B370">
        <v>242</v>
      </c>
      <c r="C370">
        <v>2</v>
      </c>
      <c r="D370" t="s">
        <v>78</v>
      </c>
      <c r="E370" t="s">
        <v>79</v>
      </c>
      <c r="F370">
        <v>60.021000000000001</v>
      </c>
      <c r="G370" t="s">
        <v>73</v>
      </c>
      <c r="H370">
        <v>1</v>
      </c>
      <c r="I370">
        <v>628946849</v>
      </c>
      <c r="J370" t="s">
        <v>64</v>
      </c>
      <c r="K370" t="s">
        <v>65</v>
      </c>
      <c r="L370" t="s">
        <v>65</v>
      </c>
      <c r="M370" s="15">
        <v>41950</v>
      </c>
      <c r="N370" s="16">
        <v>41950.718587962961</v>
      </c>
      <c r="O370" s="17">
        <v>0.51025462962962964</v>
      </c>
      <c r="P370" t="s">
        <v>66</v>
      </c>
      <c r="Q370">
        <v>368</v>
      </c>
      <c r="R370">
        <v>1</v>
      </c>
      <c r="S370" t="s">
        <v>31</v>
      </c>
      <c r="T370" t="s">
        <v>25</v>
      </c>
      <c r="V370">
        <v>0</v>
      </c>
      <c r="W370" t="s">
        <v>31</v>
      </c>
      <c r="X370">
        <v>-999999</v>
      </c>
      <c r="Y370">
        <v>17</v>
      </c>
      <c r="Z370">
        <v>642912</v>
      </c>
      <c r="AA370">
        <v>0</v>
      </c>
      <c r="AB370" t="s">
        <v>24</v>
      </c>
      <c r="AC370">
        <v>524</v>
      </c>
      <c r="AD370">
        <v>8</v>
      </c>
      <c r="AE370">
        <v>6</v>
      </c>
      <c r="AF370">
        <v>368</v>
      </c>
      <c r="AG370">
        <v>3</v>
      </c>
      <c r="AI370" t="s">
        <v>27</v>
      </c>
      <c r="AJ370" t="s">
        <v>13</v>
      </c>
      <c r="AK370" t="s">
        <v>34</v>
      </c>
    </row>
    <row r="371" spans="1:37">
      <c r="A371" t="s">
        <v>72</v>
      </c>
      <c r="B371">
        <v>242</v>
      </c>
      <c r="C371">
        <v>2</v>
      </c>
      <c r="D371" t="s">
        <v>78</v>
      </c>
      <c r="E371" t="s">
        <v>79</v>
      </c>
      <c r="F371">
        <v>60.021000000000001</v>
      </c>
      <c r="G371" t="s">
        <v>73</v>
      </c>
      <c r="H371">
        <v>1</v>
      </c>
      <c r="I371">
        <v>628946849</v>
      </c>
      <c r="J371" t="s">
        <v>64</v>
      </c>
      <c r="K371" t="s">
        <v>65</v>
      </c>
      <c r="L371" t="s">
        <v>65</v>
      </c>
      <c r="M371" s="15">
        <v>41950</v>
      </c>
      <c r="N371" s="16">
        <v>41950.718587962961</v>
      </c>
      <c r="O371" s="17">
        <v>0.51025462962962964</v>
      </c>
      <c r="P371" t="s">
        <v>66</v>
      </c>
      <c r="Q371">
        <v>369</v>
      </c>
      <c r="R371">
        <v>1</v>
      </c>
      <c r="S371" t="s">
        <v>24</v>
      </c>
      <c r="T371" t="s">
        <v>30</v>
      </c>
      <c r="V371">
        <v>0</v>
      </c>
      <c r="W371" t="s">
        <v>24</v>
      </c>
      <c r="X371">
        <v>0</v>
      </c>
      <c r="Y371">
        <v>17</v>
      </c>
      <c r="Z371">
        <v>644262</v>
      </c>
      <c r="AA371">
        <v>566</v>
      </c>
      <c r="AC371">
        <v>0</v>
      </c>
      <c r="AD371">
        <v>1</v>
      </c>
      <c r="AE371">
        <v>6</v>
      </c>
      <c r="AF371">
        <v>369</v>
      </c>
      <c r="AG371">
        <v>1</v>
      </c>
      <c r="AI371" t="s">
        <v>27</v>
      </c>
      <c r="AJ371" t="s">
        <v>13</v>
      </c>
      <c r="AK371" t="s">
        <v>28</v>
      </c>
    </row>
    <row r="372" spans="1:37">
      <c r="A372" t="s">
        <v>72</v>
      </c>
      <c r="B372">
        <v>242</v>
      </c>
      <c r="C372">
        <v>2</v>
      </c>
      <c r="D372" t="s">
        <v>78</v>
      </c>
      <c r="E372" t="s">
        <v>79</v>
      </c>
      <c r="F372">
        <v>60.021000000000001</v>
      </c>
      <c r="G372" t="s">
        <v>73</v>
      </c>
      <c r="H372">
        <v>1</v>
      </c>
      <c r="I372">
        <v>628946849</v>
      </c>
      <c r="J372" t="s">
        <v>64</v>
      </c>
      <c r="K372" t="s">
        <v>65</v>
      </c>
      <c r="L372" t="s">
        <v>65</v>
      </c>
      <c r="M372" s="15">
        <v>41950</v>
      </c>
      <c r="N372" s="16">
        <v>41950.718587962961</v>
      </c>
      <c r="O372" s="17">
        <v>0.51025462962962964</v>
      </c>
      <c r="P372" t="s">
        <v>66</v>
      </c>
      <c r="Q372">
        <v>370</v>
      </c>
      <c r="R372">
        <v>3</v>
      </c>
      <c r="S372" t="s">
        <v>24</v>
      </c>
      <c r="T372" t="s">
        <v>29</v>
      </c>
      <c r="U372">
        <v>0</v>
      </c>
      <c r="V372">
        <v>0</v>
      </c>
      <c r="W372" t="s">
        <v>24</v>
      </c>
      <c r="X372">
        <v>0</v>
      </c>
      <c r="Y372">
        <v>17</v>
      </c>
      <c r="Z372">
        <v>646378</v>
      </c>
      <c r="AA372">
        <v>566</v>
      </c>
      <c r="AC372">
        <v>0</v>
      </c>
      <c r="AD372">
        <v>4</v>
      </c>
      <c r="AE372">
        <v>6</v>
      </c>
      <c r="AF372">
        <v>370</v>
      </c>
      <c r="AG372">
        <v>1</v>
      </c>
      <c r="AH372" t="s">
        <v>21</v>
      </c>
      <c r="AI372" t="s">
        <v>27</v>
      </c>
      <c r="AJ372" t="s">
        <v>13</v>
      </c>
      <c r="AK372" t="s">
        <v>28</v>
      </c>
    </row>
    <row r="373" spans="1:37">
      <c r="A373" t="s">
        <v>72</v>
      </c>
      <c r="B373">
        <v>242</v>
      </c>
      <c r="C373">
        <v>2</v>
      </c>
      <c r="D373" t="s">
        <v>78</v>
      </c>
      <c r="E373" t="s">
        <v>79</v>
      </c>
      <c r="F373">
        <v>60.021000000000001</v>
      </c>
      <c r="G373" t="s">
        <v>73</v>
      </c>
      <c r="H373">
        <v>1</v>
      </c>
      <c r="I373">
        <v>628946849</v>
      </c>
      <c r="J373" t="s">
        <v>64</v>
      </c>
      <c r="K373" t="s">
        <v>65</v>
      </c>
      <c r="L373" t="s">
        <v>65</v>
      </c>
      <c r="M373" s="15">
        <v>41950</v>
      </c>
      <c r="N373" s="16">
        <v>41950.718587962961</v>
      </c>
      <c r="O373" s="17">
        <v>0.51025462962962964</v>
      </c>
      <c r="P373" t="s">
        <v>66</v>
      </c>
      <c r="Q373">
        <v>371</v>
      </c>
      <c r="R373">
        <v>2</v>
      </c>
      <c r="S373" t="s">
        <v>31</v>
      </c>
      <c r="T373" t="s">
        <v>22</v>
      </c>
      <c r="V373">
        <v>0</v>
      </c>
      <c r="W373" t="s">
        <v>31</v>
      </c>
      <c r="X373">
        <v>0</v>
      </c>
      <c r="Y373">
        <v>33</v>
      </c>
      <c r="Z373">
        <v>648527</v>
      </c>
      <c r="AA373">
        <v>566</v>
      </c>
      <c r="AC373">
        <v>0</v>
      </c>
      <c r="AD373">
        <v>12</v>
      </c>
      <c r="AE373">
        <v>6</v>
      </c>
      <c r="AF373">
        <v>371</v>
      </c>
      <c r="AG373">
        <v>3</v>
      </c>
      <c r="AI373" t="s">
        <v>23</v>
      </c>
      <c r="AJ373" t="s">
        <v>13</v>
      </c>
      <c r="AK373" t="s">
        <v>34</v>
      </c>
    </row>
    <row r="374" spans="1:37">
      <c r="A374" t="s">
        <v>72</v>
      </c>
      <c r="B374">
        <v>242</v>
      </c>
      <c r="C374">
        <v>2</v>
      </c>
      <c r="D374" t="s">
        <v>78</v>
      </c>
      <c r="E374" t="s">
        <v>79</v>
      </c>
      <c r="F374">
        <v>60.021000000000001</v>
      </c>
      <c r="G374" t="s">
        <v>73</v>
      </c>
      <c r="H374">
        <v>1</v>
      </c>
      <c r="I374">
        <v>628946849</v>
      </c>
      <c r="J374" t="s">
        <v>64</v>
      </c>
      <c r="K374" t="s">
        <v>65</v>
      </c>
      <c r="L374" t="s">
        <v>65</v>
      </c>
      <c r="M374" s="15">
        <v>41950</v>
      </c>
      <c r="N374" s="16">
        <v>41950.718587962961</v>
      </c>
      <c r="O374" s="17">
        <v>0.51025462962962964</v>
      </c>
      <c r="P374" t="s">
        <v>66</v>
      </c>
      <c r="Q374">
        <v>372</v>
      </c>
      <c r="R374">
        <v>3</v>
      </c>
      <c r="S374" t="s">
        <v>21</v>
      </c>
      <c r="T374" t="s">
        <v>30</v>
      </c>
      <c r="U374">
        <v>1</v>
      </c>
      <c r="V374">
        <v>0</v>
      </c>
      <c r="W374" t="s">
        <v>21</v>
      </c>
      <c r="X374">
        <v>-999999</v>
      </c>
      <c r="Y374">
        <v>17</v>
      </c>
      <c r="Z374">
        <v>650643</v>
      </c>
      <c r="AA374">
        <v>0</v>
      </c>
      <c r="AB374" t="s">
        <v>24</v>
      </c>
      <c r="AC374">
        <v>521</v>
      </c>
      <c r="AD374">
        <v>19</v>
      </c>
      <c r="AE374">
        <v>6</v>
      </c>
      <c r="AF374">
        <v>372</v>
      </c>
      <c r="AG374">
        <v>2</v>
      </c>
      <c r="AH374" t="s">
        <v>24</v>
      </c>
      <c r="AI374" t="s">
        <v>23</v>
      </c>
      <c r="AJ374" t="s">
        <v>13</v>
      </c>
      <c r="AK374" t="s">
        <v>74</v>
      </c>
    </row>
    <row r="375" spans="1:37">
      <c r="A375" t="s">
        <v>72</v>
      </c>
      <c r="B375">
        <v>242</v>
      </c>
      <c r="C375">
        <v>2</v>
      </c>
      <c r="D375" t="s">
        <v>78</v>
      </c>
      <c r="E375" t="s">
        <v>79</v>
      </c>
      <c r="F375">
        <v>60.021000000000001</v>
      </c>
      <c r="G375" t="s">
        <v>73</v>
      </c>
      <c r="H375">
        <v>1</v>
      </c>
      <c r="I375">
        <v>628946849</v>
      </c>
      <c r="J375" t="s">
        <v>64</v>
      </c>
      <c r="K375" t="s">
        <v>65</v>
      </c>
      <c r="L375" t="s">
        <v>65</v>
      </c>
      <c r="M375" s="15">
        <v>41950</v>
      </c>
      <c r="N375" s="16">
        <v>41950.718587962961</v>
      </c>
      <c r="O375" s="17">
        <v>0.51025462962962964</v>
      </c>
      <c r="P375" t="s">
        <v>66</v>
      </c>
      <c r="Q375">
        <v>373</v>
      </c>
      <c r="R375">
        <v>2</v>
      </c>
      <c r="S375" t="s">
        <v>26</v>
      </c>
      <c r="T375" t="s">
        <v>22</v>
      </c>
      <c r="V375">
        <v>0</v>
      </c>
      <c r="W375" t="s">
        <v>26</v>
      </c>
      <c r="X375">
        <v>0</v>
      </c>
      <c r="Y375">
        <v>16</v>
      </c>
      <c r="Z375">
        <v>651992</v>
      </c>
      <c r="AA375">
        <v>567</v>
      </c>
      <c r="AC375">
        <v>0</v>
      </c>
      <c r="AD375">
        <v>18</v>
      </c>
      <c r="AE375">
        <v>6</v>
      </c>
      <c r="AF375">
        <v>373</v>
      </c>
      <c r="AG375">
        <v>3</v>
      </c>
      <c r="AI375" t="s">
        <v>23</v>
      </c>
      <c r="AJ375" t="s">
        <v>13</v>
      </c>
      <c r="AK375" t="s">
        <v>35</v>
      </c>
    </row>
    <row r="376" spans="1:37">
      <c r="A376" t="s">
        <v>72</v>
      </c>
      <c r="B376">
        <v>242</v>
      </c>
      <c r="C376">
        <v>2</v>
      </c>
      <c r="D376" t="s">
        <v>78</v>
      </c>
      <c r="E376" t="s">
        <v>79</v>
      </c>
      <c r="F376">
        <v>60.021000000000001</v>
      </c>
      <c r="G376" t="s">
        <v>73</v>
      </c>
      <c r="H376">
        <v>1</v>
      </c>
      <c r="I376">
        <v>628946849</v>
      </c>
      <c r="J376" t="s">
        <v>64</v>
      </c>
      <c r="K376" t="s">
        <v>65</v>
      </c>
      <c r="L376" t="s">
        <v>65</v>
      </c>
      <c r="M376" s="15">
        <v>41950</v>
      </c>
      <c r="N376" s="16">
        <v>41950.718587962961</v>
      </c>
      <c r="O376" s="17">
        <v>0.51025462962962964</v>
      </c>
      <c r="P376" t="s">
        <v>66</v>
      </c>
      <c r="Q376">
        <v>374</v>
      </c>
      <c r="R376">
        <v>2</v>
      </c>
      <c r="S376" t="s">
        <v>24</v>
      </c>
      <c r="T376" t="s">
        <v>22</v>
      </c>
      <c r="V376">
        <v>0</v>
      </c>
      <c r="W376" t="s">
        <v>24</v>
      </c>
      <c r="X376">
        <v>0</v>
      </c>
      <c r="Y376">
        <v>16</v>
      </c>
      <c r="Z376">
        <v>654108</v>
      </c>
      <c r="AA376">
        <v>567</v>
      </c>
      <c r="AC376">
        <v>0</v>
      </c>
      <c r="AD376">
        <v>6</v>
      </c>
      <c r="AE376">
        <v>6</v>
      </c>
      <c r="AF376">
        <v>374</v>
      </c>
      <c r="AG376">
        <v>2</v>
      </c>
      <c r="AI376" t="s">
        <v>27</v>
      </c>
      <c r="AJ376" t="s">
        <v>13</v>
      </c>
      <c r="AK376" t="s">
        <v>28</v>
      </c>
    </row>
    <row r="377" spans="1:37">
      <c r="A377" t="s">
        <v>72</v>
      </c>
      <c r="B377">
        <v>242</v>
      </c>
      <c r="C377">
        <v>2</v>
      </c>
      <c r="D377" t="s">
        <v>78</v>
      </c>
      <c r="E377" t="s">
        <v>79</v>
      </c>
      <c r="F377">
        <v>60.021000000000001</v>
      </c>
      <c r="G377" t="s">
        <v>73</v>
      </c>
      <c r="H377">
        <v>1</v>
      </c>
      <c r="I377">
        <v>628946849</v>
      </c>
      <c r="J377" t="s">
        <v>64</v>
      </c>
      <c r="K377" t="s">
        <v>65</v>
      </c>
      <c r="L377" t="s">
        <v>65</v>
      </c>
      <c r="M377" s="15">
        <v>41950</v>
      </c>
      <c r="N377" s="16">
        <v>41950.718587962961</v>
      </c>
      <c r="O377" s="17">
        <v>0.51025462962962964</v>
      </c>
      <c r="P377" t="s">
        <v>66</v>
      </c>
      <c r="Q377">
        <v>375</v>
      </c>
      <c r="R377">
        <v>3</v>
      </c>
      <c r="S377" t="s">
        <v>31</v>
      </c>
      <c r="T377" t="s">
        <v>32</v>
      </c>
      <c r="U377">
        <v>0</v>
      </c>
      <c r="V377">
        <v>0</v>
      </c>
      <c r="W377" t="s">
        <v>31</v>
      </c>
      <c r="X377">
        <v>0</v>
      </c>
      <c r="Y377">
        <v>16</v>
      </c>
      <c r="Z377">
        <v>656224</v>
      </c>
      <c r="AA377">
        <v>567</v>
      </c>
      <c r="AC377">
        <v>0</v>
      </c>
      <c r="AD377">
        <v>9</v>
      </c>
      <c r="AE377">
        <v>6</v>
      </c>
      <c r="AF377">
        <v>375</v>
      </c>
      <c r="AG377">
        <v>2</v>
      </c>
      <c r="AH377" t="s">
        <v>26</v>
      </c>
      <c r="AI377" t="s">
        <v>23</v>
      </c>
      <c r="AJ377" t="s">
        <v>13</v>
      </c>
      <c r="AK377" t="s">
        <v>34</v>
      </c>
    </row>
    <row r="378" spans="1:37">
      <c r="A378" t="s">
        <v>72</v>
      </c>
      <c r="B378">
        <v>242</v>
      </c>
      <c r="C378">
        <v>2</v>
      </c>
      <c r="D378" t="s">
        <v>78</v>
      </c>
      <c r="E378" t="s">
        <v>79</v>
      </c>
      <c r="F378">
        <v>60.021000000000001</v>
      </c>
      <c r="G378" t="s">
        <v>73</v>
      </c>
      <c r="H378">
        <v>1</v>
      </c>
      <c r="I378">
        <v>628946849</v>
      </c>
      <c r="J378" t="s">
        <v>64</v>
      </c>
      <c r="K378" t="s">
        <v>65</v>
      </c>
      <c r="L378" t="s">
        <v>65</v>
      </c>
      <c r="M378" s="15">
        <v>41950</v>
      </c>
      <c r="N378" s="16">
        <v>41950.718587962961</v>
      </c>
      <c r="O378" s="17">
        <v>0.51025462962962964</v>
      </c>
      <c r="P378" t="s">
        <v>66</v>
      </c>
      <c r="Q378">
        <v>376</v>
      </c>
      <c r="R378">
        <v>2</v>
      </c>
      <c r="S378" t="s">
        <v>21</v>
      </c>
      <c r="T378" t="s">
        <v>33</v>
      </c>
      <c r="V378">
        <v>0</v>
      </c>
      <c r="W378" t="s">
        <v>21</v>
      </c>
      <c r="X378">
        <v>-999999</v>
      </c>
      <c r="Y378">
        <v>16</v>
      </c>
      <c r="Z378">
        <v>658340</v>
      </c>
      <c r="AA378">
        <v>0</v>
      </c>
      <c r="AB378" t="s">
        <v>24</v>
      </c>
      <c r="AC378">
        <v>407</v>
      </c>
      <c r="AD378">
        <v>23</v>
      </c>
      <c r="AE378">
        <v>6</v>
      </c>
      <c r="AF378">
        <v>376</v>
      </c>
      <c r="AG378">
        <v>3</v>
      </c>
      <c r="AI378" t="s">
        <v>23</v>
      </c>
      <c r="AJ378" t="s">
        <v>13</v>
      </c>
      <c r="AK378" t="s">
        <v>74</v>
      </c>
    </row>
    <row r="379" spans="1:37">
      <c r="A379" t="s">
        <v>72</v>
      </c>
      <c r="B379">
        <v>242</v>
      </c>
      <c r="C379">
        <v>2</v>
      </c>
      <c r="D379" t="s">
        <v>78</v>
      </c>
      <c r="E379" t="s">
        <v>79</v>
      </c>
      <c r="F379">
        <v>60.021000000000001</v>
      </c>
      <c r="G379" t="s">
        <v>73</v>
      </c>
      <c r="H379">
        <v>1</v>
      </c>
      <c r="I379">
        <v>628946849</v>
      </c>
      <c r="J379" t="s">
        <v>64</v>
      </c>
      <c r="K379" t="s">
        <v>65</v>
      </c>
      <c r="L379" t="s">
        <v>65</v>
      </c>
      <c r="M379" s="15">
        <v>41950</v>
      </c>
      <c r="N379" s="16">
        <v>41950.718587962961</v>
      </c>
      <c r="O379" s="17">
        <v>0.51025462962962964</v>
      </c>
      <c r="P379" t="s">
        <v>66</v>
      </c>
      <c r="Q379">
        <v>377</v>
      </c>
      <c r="R379">
        <v>3</v>
      </c>
      <c r="S379" t="s">
        <v>26</v>
      </c>
      <c r="T379" t="s">
        <v>25</v>
      </c>
      <c r="U379">
        <v>0</v>
      </c>
      <c r="V379">
        <v>0</v>
      </c>
      <c r="W379" t="s">
        <v>26</v>
      </c>
      <c r="X379">
        <v>0</v>
      </c>
      <c r="Y379">
        <v>16</v>
      </c>
      <c r="Z379">
        <v>659573</v>
      </c>
      <c r="AA379">
        <v>567</v>
      </c>
      <c r="AC379">
        <v>0</v>
      </c>
      <c r="AD379">
        <v>14</v>
      </c>
      <c r="AE379">
        <v>6</v>
      </c>
      <c r="AF379">
        <v>377</v>
      </c>
      <c r="AG379">
        <v>2</v>
      </c>
      <c r="AH379" t="s">
        <v>31</v>
      </c>
      <c r="AI379" t="s">
        <v>23</v>
      </c>
      <c r="AJ379" t="s">
        <v>13</v>
      </c>
      <c r="AK379" t="s">
        <v>35</v>
      </c>
    </row>
    <row r="380" spans="1:37">
      <c r="A380" t="s">
        <v>72</v>
      </c>
      <c r="B380">
        <v>242</v>
      </c>
      <c r="C380">
        <v>2</v>
      </c>
      <c r="D380" t="s">
        <v>78</v>
      </c>
      <c r="E380" t="s">
        <v>79</v>
      </c>
      <c r="F380">
        <v>60.021000000000001</v>
      </c>
      <c r="G380" t="s">
        <v>73</v>
      </c>
      <c r="H380">
        <v>1</v>
      </c>
      <c r="I380">
        <v>628946849</v>
      </c>
      <c r="J380" t="s">
        <v>64</v>
      </c>
      <c r="K380" t="s">
        <v>65</v>
      </c>
      <c r="L380" t="s">
        <v>65</v>
      </c>
      <c r="M380" s="15">
        <v>41950</v>
      </c>
      <c r="N380" s="16">
        <v>41950.718587962961</v>
      </c>
      <c r="O380" s="17">
        <v>0.51025462962962964</v>
      </c>
      <c r="P380" t="s">
        <v>66</v>
      </c>
      <c r="Q380">
        <v>378</v>
      </c>
      <c r="R380">
        <v>3</v>
      </c>
      <c r="S380" t="s">
        <v>31</v>
      </c>
      <c r="T380" t="s">
        <v>30</v>
      </c>
      <c r="U380">
        <v>0</v>
      </c>
      <c r="V380">
        <v>0</v>
      </c>
      <c r="W380" t="s">
        <v>31</v>
      </c>
      <c r="X380">
        <v>0</v>
      </c>
      <c r="Y380">
        <v>17</v>
      </c>
      <c r="Z380">
        <v>661689</v>
      </c>
      <c r="AA380">
        <v>567</v>
      </c>
      <c r="AC380">
        <v>0</v>
      </c>
      <c r="AD380">
        <v>7</v>
      </c>
      <c r="AE380">
        <v>6</v>
      </c>
      <c r="AF380">
        <v>378</v>
      </c>
      <c r="AG380">
        <v>3</v>
      </c>
      <c r="AH380" t="s">
        <v>24</v>
      </c>
      <c r="AI380" t="s">
        <v>27</v>
      </c>
      <c r="AJ380" t="s">
        <v>13</v>
      </c>
      <c r="AK380" t="s">
        <v>34</v>
      </c>
    </row>
    <row r="381" spans="1:37">
      <c r="A381" t="s">
        <v>72</v>
      </c>
      <c r="B381">
        <v>242</v>
      </c>
      <c r="C381">
        <v>2</v>
      </c>
      <c r="D381" t="s">
        <v>78</v>
      </c>
      <c r="E381" t="s">
        <v>79</v>
      </c>
      <c r="F381">
        <v>60.021000000000001</v>
      </c>
      <c r="G381" t="s">
        <v>73</v>
      </c>
      <c r="H381">
        <v>1</v>
      </c>
      <c r="I381">
        <v>628946849</v>
      </c>
      <c r="J381" t="s">
        <v>64</v>
      </c>
      <c r="K381" t="s">
        <v>65</v>
      </c>
      <c r="L381" t="s">
        <v>65</v>
      </c>
      <c r="M381" s="15">
        <v>41950</v>
      </c>
      <c r="N381" s="16">
        <v>41950.718587962961</v>
      </c>
      <c r="O381" s="17">
        <v>0.51025462962962964</v>
      </c>
      <c r="P381" t="s">
        <v>66</v>
      </c>
      <c r="Q381">
        <v>379</v>
      </c>
      <c r="R381">
        <v>3</v>
      </c>
      <c r="S381" t="s">
        <v>24</v>
      </c>
      <c r="T381" t="s">
        <v>32</v>
      </c>
      <c r="U381">
        <v>1</v>
      </c>
      <c r="V381">
        <v>0</v>
      </c>
      <c r="W381" t="s">
        <v>24</v>
      </c>
      <c r="X381">
        <v>-999999</v>
      </c>
      <c r="Y381">
        <v>17</v>
      </c>
      <c r="Z381">
        <v>663805</v>
      </c>
      <c r="AA381">
        <v>0</v>
      </c>
      <c r="AB381" t="s">
        <v>26</v>
      </c>
      <c r="AC381">
        <v>502</v>
      </c>
      <c r="AD381">
        <v>3</v>
      </c>
      <c r="AE381">
        <v>6</v>
      </c>
      <c r="AF381">
        <v>379</v>
      </c>
      <c r="AG381">
        <v>3</v>
      </c>
      <c r="AH381" t="s">
        <v>26</v>
      </c>
      <c r="AI381" t="s">
        <v>27</v>
      </c>
      <c r="AJ381" t="s">
        <v>13</v>
      </c>
      <c r="AK381" t="s">
        <v>28</v>
      </c>
    </row>
    <row r="382" spans="1:37">
      <c r="A382" t="s">
        <v>72</v>
      </c>
      <c r="B382">
        <v>242</v>
      </c>
      <c r="C382">
        <v>2</v>
      </c>
      <c r="D382" t="s">
        <v>78</v>
      </c>
      <c r="E382" t="s">
        <v>79</v>
      </c>
      <c r="F382">
        <v>60.021000000000001</v>
      </c>
      <c r="G382" t="s">
        <v>73</v>
      </c>
      <c r="H382">
        <v>1</v>
      </c>
      <c r="I382">
        <v>628946849</v>
      </c>
      <c r="J382" t="s">
        <v>64</v>
      </c>
      <c r="K382" t="s">
        <v>65</v>
      </c>
      <c r="L382" t="s">
        <v>65</v>
      </c>
      <c r="M382" s="15">
        <v>41950</v>
      </c>
      <c r="N382" s="16">
        <v>41950.718587962961</v>
      </c>
      <c r="O382" s="17">
        <v>0.51025462962962964</v>
      </c>
      <c r="P382" t="s">
        <v>66</v>
      </c>
      <c r="Q382">
        <v>380</v>
      </c>
      <c r="R382">
        <v>3</v>
      </c>
      <c r="S382" t="s">
        <v>21</v>
      </c>
      <c r="T382" t="s">
        <v>25</v>
      </c>
      <c r="U382">
        <v>0</v>
      </c>
      <c r="V382">
        <v>0</v>
      </c>
      <c r="W382" t="s">
        <v>21</v>
      </c>
      <c r="X382">
        <v>0</v>
      </c>
      <c r="Y382">
        <v>17</v>
      </c>
      <c r="Z382">
        <v>665138</v>
      </c>
      <c r="AA382">
        <v>566</v>
      </c>
      <c r="AC382">
        <v>0</v>
      </c>
      <c r="AD382">
        <v>20</v>
      </c>
      <c r="AE382">
        <v>6</v>
      </c>
      <c r="AF382">
        <v>380</v>
      </c>
      <c r="AG382">
        <v>3</v>
      </c>
      <c r="AH382" t="s">
        <v>31</v>
      </c>
      <c r="AI382" t="s">
        <v>23</v>
      </c>
      <c r="AJ382" t="s">
        <v>13</v>
      </c>
      <c r="AK382" t="s">
        <v>74</v>
      </c>
    </row>
    <row r="383" spans="1:37">
      <c r="A383" t="s">
        <v>72</v>
      </c>
      <c r="B383">
        <v>242</v>
      </c>
      <c r="C383">
        <v>2</v>
      </c>
      <c r="D383" t="s">
        <v>78</v>
      </c>
      <c r="E383" t="s">
        <v>79</v>
      </c>
      <c r="F383">
        <v>60.021000000000001</v>
      </c>
      <c r="G383" t="s">
        <v>73</v>
      </c>
      <c r="H383">
        <v>1</v>
      </c>
      <c r="I383">
        <v>628946849</v>
      </c>
      <c r="J383" t="s">
        <v>64</v>
      </c>
      <c r="K383" t="s">
        <v>65</v>
      </c>
      <c r="L383" t="s">
        <v>65</v>
      </c>
      <c r="M383" s="15">
        <v>41950</v>
      </c>
      <c r="N383" s="16">
        <v>41950.718587962961</v>
      </c>
      <c r="O383" s="17">
        <v>0.51025462962962964</v>
      </c>
      <c r="P383" t="s">
        <v>66</v>
      </c>
      <c r="Q383">
        <v>381</v>
      </c>
      <c r="R383">
        <v>1</v>
      </c>
      <c r="S383" t="s">
        <v>26</v>
      </c>
      <c r="T383" t="s">
        <v>32</v>
      </c>
      <c r="V383">
        <v>0</v>
      </c>
      <c r="W383" t="s">
        <v>26</v>
      </c>
      <c r="X383">
        <v>-999999</v>
      </c>
      <c r="Y383">
        <v>17</v>
      </c>
      <c r="Z383">
        <v>667254</v>
      </c>
      <c r="AA383">
        <v>0</v>
      </c>
      <c r="AB383" t="s">
        <v>24</v>
      </c>
      <c r="AC383">
        <v>133</v>
      </c>
      <c r="AD383">
        <v>15</v>
      </c>
      <c r="AE383">
        <v>6</v>
      </c>
      <c r="AF383">
        <v>381</v>
      </c>
      <c r="AG383">
        <v>3</v>
      </c>
      <c r="AI383" t="s">
        <v>23</v>
      </c>
      <c r="AJ383" t="s">
        <v>13</v>
      </c>
      <c r="AK383" t="s">
        <v>35</v>
      </c>
    </row>
    <row r="384" spans="1:37">
      <c r="A384" t="s">
        <v>72</v>
      </c>
      <c r="B384">
        <v>242</v>
      </c>
      <c r="C384">
        <v>2</v>
      </c>
      <c r="D384" t="s">
        <v>78</v>
      </c>
      <c r="E384" t="s">
        <v>79</v>
      </c>
      <c r="F384">
        <v>60.021000000000001</v>
      </c>
      <c r="G384" t="s">
        <v>73</v>
      </c>
      <c r="H384">
        <v>1</v>
      </c>
      <c r="I384">
        <v>628946849</v>
      </c>
      <c r="J384" t="s">
        <v>64</v>
      </c>
      <c r="K384" t="s">
        <v>65</v>
      </c>
      <c r="L384" t="s">
        <v>65</v>
      </c>
      <c r="M384" s="15">
        <v>41950</v>
      </c>
      <c r="N384" s="16">
        <v>41950.718587962961</v>
      </c>
      <c r="O384" s="17">
        <v>0.51025462962962964</v>
      </c>
      <c r="P384" t="s">
        <v>66</v>
      </c>
      <c r="Q384">
        <v>382</v>
      </c>
      <c r="R384">
        <v>3</v>
      </c>
      <c r="S384" t="s">
        <v>21</v>
      </c>
      <c r="T384" t="s">
        <v>32</v>
      </c>
      <c r="U384">
        <v>1</v>
      </c>
      <c r="V384">
        <v>0</v>
      </c>
      <c r="W384" t="s">
        <v>21</v>
      </c>
      <c r="X384">
        <v>-999999</v>
      </c>
      <c r="Y384">
        <v>17</v>
      </c>
      <c r="Z384">
        <v>668204</v>
      </c>
      <c r="AA384">
        <v>0</v>
      </c>
      <c r="AB384" t="s">
        <v>26</v>
      </c>
      <c r="AC384">
        <v>255</v>
      </c>
      <c r="AD384">
        <v>21</v>
      </c>
      <c r="AE384">
        <v>6</v>
      </c>
      <c r="AF384">
        <v>382</v>
      </c>
      <c r="AG384">
        <v>1</v>
      </c>
      <c r="AH384" t="s">
        <v>26</v>
      </c>
      <c r="AI384" t="s">
        <v>23</v>
      </c>
      <c r="AJ384" t="s">
        <v>13</v>
      </c>
      <c r="AK384" t="s">
        <v>74</v>
      </c>
    </row>
    <row r="385" spans="1:37">
      <c r="A385" t="s">
        <v>72</v>
      </c>
      <c r="B385">
        <v>242</v>
      </c>
      <c r="C385">
        <v>2</v>
      </c>
      <c r="D385" t="s">
        <v>78</v>
      </c>
      <c r="E385" t="s">
        <v>79</v>
      </c>
      <c r="F385">
        <v>60.021000000000001</v>
      </c>
      <c r="G385" t="s">
        <v>73</v>
      </c>
      <c r="H385">
        <v>1</v>
      </c>
      <c r="I385">
        <v>628946849</v>
      </c>
      <c r="J385" t="s">
        <v>64</v>
      </c>
      <c r="K385" t="s">
        <v>65</v>
      </c>
      <c r="L385" t="s">
        <v>65</v>
      </c>
      <c r="M385" s="15">
        <v>41950</v>
      </c>
      <c r="N385" s="16">
        <v>41950.718587962961</v>
      </c>
      <c r="O385" s="17">
        <v>0.51025462962962964</v>
      </c>
      <c r="P385" t="s">
        <v>66</v>
      </c>
      <c r="Q385">
        <v>383</v>
      </c>
      <c r="R385">
        <v>1</v>
      </c>
      <c r="S385" t="s">
        <v>24</v>
      </c>
      <c r="T385" t="s">
        <v>30</v>
      </c>
      <c r="V385">
        <v>0</v>
      </c>
      <c r="W385" t="s">
        <v>24</v>
      </c>
      <c r="X385">
        <v>-999999</v>
      </c>
      <c r="Y385">
        <v>16</v>
      </c>
      <c r="Z385">
        <v>669286</v>
      </c>
      <c r="AA385">
        <v>0</v>
      </c>
      <c r="AB385" t="s">
        <v>26</v>
      </c>
      <c r="AC385">
        <v>381</v>
      </c>
      <c r="AD385">
        <v>1</v>
      </c>
      <c r="AE385">
        <v>6</v>
      </c>
      <c r="AF385">
        <v>383</v>
      </c>
      <c r="AG385">
        <v>3</v>
      </c>
      <c r="AI385" t="s">
        <v>27</v>
      </c>
      <c r="AJ385" t="s">
        <v>13</v>
      </c>
      <c r="AK385" t="s">
        <v>28</v>
      </c>
    </row>
    <row r="386" spans="1:37">
      <c r="A386" t="s">
        <v>72</v>
      </c>
      <c r="B386">
        <v>242</v>
      </c>
      <c r="C386">
        <v>2</v>
      </c>
      <c r="D386" t="s">
        <v>78</v>
      </c>
      <c r="E386" t="s">
        <v>79</v>
      </c>
      <c r="F386">
        <v>60.021000000000001</v>
      </c>
      <c r="G386" t="s">
        <v>73</v>
      </c>
      <c r="H386">
        <v>1</v>
      </c>
      <c r="I386">
        <v>628946849</v>
      </c>
      <c r="J386" t="s">
        <v>64</v>
      </c>
      <c r="K386" t="s">
        <v>65</v>
      </c>
      <c r="L386" t="s">
        <v>65</v>
      </c>
      <c r="M386" s="15">
        <v>41950</v>
      </c>
      <c r="N386" s="16">
        <v>41950.718587962961</v>
      </c>
      <c r="O386" s="17">
        <v>0.51025462962962964</v>
      </c>
      <c r="P386" t="s">
        <v>66</v>
      </c>
      <c r="Q386">
        <v>384</v>
      </c>
      <c r="R386">
        <v>2</v>
      </c>
      <c r="S386" t="s">
        <v>31</v>
      </c>
      <c r="T386" t="s">
        <v>33</v>
      </c>
      <c r="V386">
        <v>0</v>
      </c>
      <c r="W386" t="s">
        <v>31</v>
      </c>
      <c r="X386">
        <v>0</v>
      </c>
      <c r="Y386">
        <v>17</v>
      </c>
      <c r="Z386">
        <v>670486</v>
      </c>
      <c r="AA386">
        <v>567</v>
      </c>
      <c r="AC386">
        <v>0</v>
      </c>
      <c r="AD386">
        <v>11</v>
      </c>
      <c r="AE386">
        <v>6</v>
      </c>
      <c r="AF386">
        <v>384</v>
      </c>
      <c r="AG386">
        <v>1</v>
      </c>
      <c r="AI386" t="s">
        <v>23</v>
      </c>
      <c r="AJ386" t="s">
        <v>13</v>
      </c>
      <c r="AK386" t="s">
        <v>34</v>
      </c>
    </row>
    <row r="387" spans="1:37">
      <c r="A387" t="s">
        <v>72</v>
      </c>
      <c r="B387">
        <v>242</v>
      </c>
      <c r="C387">
        <v>2</v>
      </c>
      <c r="D387" t="s">
        <v>78</v>
      </c>
      <c r="E387" t="s">
        <v>79</v>
      </c>
      <c r="F387">
        <v>60.021000000000001</v>
      </c>
      <c r="G387" t="s">
        <v>73</v>
      </c>
      <c r="H387">
        <v>1</v>
      </c>
      <c r="I387">
        <v>628946849</v>
      </c>
      <c r="J387" t="s">
        <v>64</v>
      </c>
      <c r="K387" t="s">
        <v>65</v>
      </c>
      <c r="L387" t="s">
        <v>65</v>
      </c>
      <c r="M387" s="15">
        <v>41950</v>
      </c>
      <c r="N387" s="16">
        <v>41950.718587962961</v>
      </c>
      <c r="O387" s="17">
        <v>0.51025462962962964</v>
      </c>
      <c r="P387" t="s">
        <v>66</v>
      </c>
      <c r="Q387">
        <v>385</v>
      </c>
      <c r="R387">
        <v>3</v>
      </c>
      <c r="S387" t="s">
        <v>24</v>
      </c>
      <c r="T387" t="s">
        <v>25</v>
      </c>
      <c r="U387">
        <v>1</v>
      </c>
      <c r="V387">
        <v>0</v>
      </c>
      <c r="W387" t="s">
        <v>24</v>
      </c>
      <c r="X387">
        <v>-999999</v>
      </c>
      <c r="Y387">
        <v>17</v>
      </c>
      <c r="Z387">
        <v>672602</v>
      </c>
      <c r="AA387">
        <v>0</v>
      </c>
      <c r="AB387" t="s">
        <v>31</v>
      </c>
      <c r="AC387">
        <v>449</v>
      </c>
      <c r="AD387">
        <v>2</v>
      </c>
      <c r="AE387">
        <v>6</v>
      </c>
      <c r="AF387">
        <v>385</v>
      </c>
      <c r="AG387">
        <v>2</v>
      </c>
      <c r="AH387" t="s">
        <v>31</v>
      </c>
      <c r="AI387" t="s">
        <v>27</v>
      </c>
      <c r="AJ387" t="s">
        <v>13</v>
      </c>
      <c r="AK387" t="s">
        <v>28</v>
      </c>
    </row>
    <row r="388" spans="1:37">
      <c r="A388" t="s">
        <v>72</v>
      </c>
      <c r="B388">
        <v>242</v>
      </c>
      <c r="C388">
        <v>2</v>
      </c>
      <c r="D388" t="s">
        <v>78</v>
      </c>
      <c r="E388" t="s">
        <v>79</v>
      </c>
      <c r="F388">
        <v>60.021000000000001</v>
      </c>
      <c r="G388" t="s">
        <v>73</v>
      </c>
      <c r="H388">
        <v>1</v>
      </c>
      <c r="I388">
        <v>628946849</v>
      </c>
      <c r="J388" t="s">
        <v>64</v>
      </c>
      <c r="K388" t="s">
        <v>65</v>
      </c>
      <c r="L388" t="s">
        <v>65</v>
      </c>
      <c r="M388" s="15">
        <v>41950</v>
      </c>
      <c r="N388" s="16">
        <v>41950.718587962961</v>
      </c>
      <c r="O388" s="17">
        <v>0.51025462962962964</v>
      </c>
      <c r="P388" t="s">
        <v>66</v>
      </c>
      <c r="Q388">
        <v>386</v>
      </c>
      <c r="R388">
        <v>1</v>
      </c>
      <c r="S388" t="s">
        <v>31</v>
      </c>
      <c r="T388" t="s">
        <v>25</v>
      </c>
      <c r="V388">
        <v>0</v>
      </c>
      <c r="W388" t="s">
        <v>31</v>
      </c>
      <c r="X388">
        <v>-999999</v>
      </c>
      <c r="Y388">
        <v>16</v>
      </c>
      <c r="Z388">
        <v>673868</v>
      </c>
      <c r="AA388">
        <v>0</v>
      </c>
      <c r="AB388" t="s">
        <v>26</v>
      </c>
      <c r="AC388">
        <v>479</v>
      </c>
      <c r="AD388">
        <v>8</v>
      </c>
      <c r="AE388">
        <v>6</v>
      </c>
      <c r="AF388">
        <v>386</v>
      </c>
      <c r="AG388">
        <v>3</v>
      </c>
      <c r="AI388" t="s">
        <v>27</v>
      </c>
      <c r="AJ388" t="s">
        <v>13</v>
      </c>
      <c r="AK388" t="s">
        <v>34</v>
      </c>
    </row>
    <row r="389" spans="1:37">
      <c r="A389" t="s">
        <v>72</v>
      </c>
      <c r="B389">
        <v>242</v>
      </c>
      <c r="C389">
        <v>2</v>
      </c>
      <c r="D389" t="s">
        <v>78</v>
      </c>
      <c r="E389" t="s">
        <v>79</v>
      </c>
      <c r="F389">
        <v>60.021000000000001</v>
      </c>
      <c r="G389" t="s">
        <v>73</v>
      </c>
      <c r="H389">
        <v>1</v>
      </c>
      <c r="I389">
        <v>628946849</v>
      </c>
      <c r="J389" t="s">
        <v>64</v>
      </c>
      <c r="K389" t="s">
        <v>65</v>
      </c>
      <c r="L389" t="s">
        <v>65</v>
      </c>
      <c r="M389" s="15">
        <v>41950</v>
      </c>
      <c r="N389" s="16">
        <v>41950.718587962961</v>
      </c>
      <c r="O389" s="17">
        <v>0.51025462962962964</v>
      </c>
      <c r="P389" t="s">
        <v>66</v>
      </c>
      <c r="Q389">
        <v>387</v>
      </c>
      <c r="R389">
        <v>2</v>
      </c>
      <c r="S389" t="s">
        <v>24</v>
      </c>
      <c r="T389" t="s">
        <v>22</v>
      </c>
      <c r="V389">
        <v>1</v>
      </c>
      <c r="W389" t="s">
        <v>24</v>
      </c>
      <c r="X389">
        <v>-999999</v>
      </c>
      <c r="Y389">
        <v>17</v>
      </c>
      <c r="Z389">
        <v>675168</v>
      </c>
      <c r="AA389">
        <v>0</v>
      </c>
      <c r="AB389" t="s">
        <v>24</v>
      </c>
      <c r="AC389">
        <v>467</v>
      </c>
      <c r="AD389">
        <v>6</v>
      </c>
      <c r="AE389">
        <v>6</v>
      </c>
      <c r="AF389">
        <v>387</v>
      </c>
      <c r="AG389">
        <v>1</v>
      </c>
      <c r="AI389" t="s">
        <v>27</v>
      </c>
      <c r="AJ389" t="s">
        <v>13</v>
      </c>
      <c r="AK389" t="s">
        <v>28</v>
      </c>
    </row>
    <row r="390" spans="1:37">
      <c r="A390" t="s">
        <v>72</v>
      </c>
      <c r="B390">
        <v>242</v>
      </c>
      <c r="C390">
        <v>2</v>
      </c>
      <c r="D390" t="s">
        <v>78</v>
      </c>
      <c r="E390" t="s">
        <v>79</v>
      </c>
      <c r="F390">
        <v>60.021000000000001</v>
      </c>
      <c r="G390" t="s">
        <v>73</v>
      </c>
      <c r="H390">
        <v>1</v>
      </c>
      <c r="I390">
        <v>628946849</v>
      </c>
      <c r="J390" t="s">
        <v>64</v>
      </c>
      <c r="K390" t="s">
        <v>65</v>
      </c>
      <c r="L390" t="s">
        <v>65</v>
      </c>
      <c r="M390" s="15">
        <v>41950</v>
      </c>
      <c r="N390" s="16">
        <v>41950.718587962961</v>
      </c>
      <c r="O390" s="17">
        <v>0.51025462962962964</v>
      </c>
      <c r="P390" t="s">
        <v>66</v>
      </c>
      <c r="Q390">
        <v>388</v>
      </c>
      <c r="R390">
        <v>3</v>
      </c>
      <c r="S390" t="s">
        <v>26</v>
      </c>
      <c r="T390" t="s">
        <v>25</v>
      </c>
      <c r="V390">
        <v>1</v>
      </c>
      <c r="W390" t="s">
        <v>26</v>
      </c>
      <c r="X390">
        <v>-999999</v>
      </c>
      <c r="Y390">
        <v>17</v>
      </c>
      <c r="Z390">
        <v>676451</v>
      </c>
      <c r="AA390">
        <v>0</v>
      </c>
      <c r="AB390" t="s">
        <v>26</v>
      </c>
      <c r="AC390">
        <v>536</v>
      </c>
      <c r="AD390">
        <v>14</v>
      </c>
      <c r="AE390">
        <v>6</v>
      </c>
      <c r="AF390">
        <v>388</v>
      </c>
      <c r="AG390">
        <v>2</v>
      </c>
      <c r="AH390" t="s">
        <v>31</v>
      </c>
      <c r="AI390" t="s">
        <v>23</v>
      </c>
      <c r="AJ390" t="s">
        <v>13</v>
      </c>
      <c r="AK390" t="s">
        <v>35</v>
      </c>
    </row>
    <row r="391" spans="1:37">
      <c r="A391" t="s">
        <v>72</v>
      </c>
      <c r="B391">
        <v>242</v>
      </c>
      <c r="C391">
        <v>2</v>
      </c>
      <c r="D391" t="s">
        <v>78</v>
      </c>
      <c r="E391" t="s">
        <v>79</v>
      </c>
      <c r="F391">
        <v>60.021000000000001</v>
      </c>
      <c r="G391" t="s">
        <v>73</v>
      </c>
      <c r="H391">
        <v>1</v>
      </c>
      <c r="I391">
        <v>628946849</v>
      </c>
      <c r="J391" t="s">
        <v>64</v>
      </c>
      <c r="K391" t="s">
        <v>65</v>
      </c>
      <c r="L391" t="s">
        <v>65</v>
      </c>
      <c r="M391" s="15">
        <v>41950</v>
      </c>
      <c r="N391" s="16">
        <v>41950.718587962961</v>
      </c>
      <c r="O391" s="17">
        <v>0.51025462962962964</v>
      </c>
      <c r="P391" t="s">
        <v>66</v>
      </c>
      <c r="Q391">
        <v>389</v>
      </c>
      <c r="R391">
        <v>2</v>
      </c>
      <c r="S391" t="s">
        <v>31</v>
      </c>
      <c r="T391" t="s">
        <v>33</v>
      </c>
      <c r="V391">
        <v>0</v>
      </c>
      <c r="W391" t="s">
        <v>31</v>
      </c>
      <c r="X391">
        <v>-999999</v>
      </c>
      <c r="Y391">
        <v>17</v>
      </c>
      <c r="Z391">
        <v>677817</v>
      </c>
      <c r="AA391">
        <v>0</v>
      </c>
      <c r="AB391" t="s">
        <v>24</v>
      </c>
      <c r="AC391">
        <v>530</v>
      </c>
      <c r="AD391">
        <v>11</v>
      </c>
      <c r="AE391">
        <v>6</v>
      </c>
      <c r="AF391">
        <v>389</v>
      </c>
      <c r="AG391">
        <v>3</v>
      </c>
      <c r="AI391" t="s">
        <v>23</v>
      </c>
      <c r="AJ391" t="s">
        <v>13</v>
      </c>
      <c r="AK391" t="s">
        <v>34</v>
      </c>
    </row>
    <row r="392" spans="1:37">
      <c r="A392" t="s">
        <v>72</v>
      </c>
      <c r="B392">
        <v>242</v>
      </c>
      <c r="C392">
        <v>2</v>
      </c>
      <c r="D392" t="s">
        <v>78</v>
      </c>
      <c r="E392" t="s">
        <v>79</v>
      </c>
      <c r="F392">
        <v>60.021000000000001</v>
      </c>
      <c r="G392" t="s">
        <v>73</v>
      </c>
      <c r="H392">
        <v>1</v>
      </c>
      <c r="I392">
        <v>628946849</v>
      </c>
      <c r="J392" t="s">
        <v>64</v>
      </c>
      <c r="K392" t="s">
        <v>65</v>
      </c>
      <c r="L392" t="s">
        <v>65</v>
      </c>
      <c r="M392" s="15">
        <v>41950</v>
      </c>
      <c r="N392" s="16">
        <v>41950.718587962961</v>
      </c>
      <c r="O392" s="17">
        <v>0.51025462962962964</v>
      </c>
      <c r="P392" t="s">
        <v>66</v>
      </c>
      <c r="Q392">
        <v>390</v>
      </c>
      <c r="R392">
        <v>3</v>
      </c>
      <c r="S392" t="s">
        <v>31</v>
      </c>
      <c r="T392" t="s">
        <v>30</v>
      </c>
      <c r="U392">
        <v>1</v>
      </c>
      <c r="V392">
        <v>0</v>
      </c>
      <c r="W392" t="s">
        <v>31</v>
      </c>
      <c r="X392">
        <v>-999999</v>
      </c>
      <c r="Y392">
        <v>17</v>
      </c>
      <c r="Z392">
        <v>679200</v>
      </c>
      <c r="AA392">
        <v>0</v>
      </c>
      <c r="AB392" t="s">
        <v>24</v>
      </c>
      <c r="AC392">
        <v>539</v>
      </c>
      <c r="AD392">
        <v>7</v>
      </c>
      <c r="AE392">
        <v>6</v>
      </c>
      <c r="AF392">
        <v>390</v>
      </c>
      <c r="AG392">
        <v>2</v>
      </c>
      <c r="AH392" t="s">
        <v>24</v>
      </c>
      <c r="AI392" t="s">
        <v>27</v>
      </c>
      <c r="AJ392" t="s">
        <v>13</v>
      </c>
      <c r="AK392" t="s">
        <v>34</v>
      </c>
    </row>
    <row r="393" spans="1:37">
      <c r="A393" t="s">
        <v>72</v>
      </c>
      <c r="B393">
        <v>242</v>
      </c>
      <c r="C393">
        <v>2</v>
      </c>
      <c r="D393" t="s">
        <v>78</v>
      </c>
      <c r="E393" t="s">
        <v>79</v>
      </c>
      <c r="F393">
        <v>60.021000000000001</v>
      </c>
      <c r="G393" t="s">
        <v>73</v>
      </c>
      <c r="H393">
        <v>1</v>
      </c>
      <c r="I393">
        <v>628946849</v>
      </c>
      <c r="J393" t="s">
        <v>64</v>
      </c>
      <c r="K393" t="s">
        <v>65</v>
      </c>
      <c r="L393" t="s">
        <v>65</v>
      </c>
      <c r="M393" s="15">
        <v>41950</v>
      </c>
      <c r="N393" s="16">
        <v>41950.718587962961</v>
      </c>
      <c r="O393" s="17">
        <v>0.51025462962962964</v>
      </c>
      <c r="P393" t="s">
        <v>66</v>
      </c>
      <c r="Q393">
        <v>391</v>
      </c>
      <c r="R393">
        <v>2</v>
      </c>
      <c r="S393" t="s">
        <v>21</v>
      </c>
      <c r="T393" t="s">
        <v>33</v>
      </c>
      <c r="V393">
        <v>0</v>
      </c>
      <c r="W393" t="s">
        <v>21</v>
      </c>
      <c r="X393">
        <v>-999999</v>
      </c>
      <c r="Y393">
        <v>33</v>
      </c>
      <c r="Z393">
        <v>680599</v>
      </c>
      <c r="AA393">
        <v>0</v>
      </c>
      <c r="AB393" t="s">
        <v>31</v>
      </c>
      <c r="AC393">
        <v>388</v>
      </c>
      <c r="AD393">
        <v>23</v>
      </c>
      <c r="AE393">
        <v>6</v>
      </c>
      <c r="AF393">
        <v>391</v>
      </c>
      <c r="AG393">
        <v>3</v>
      </c>
      <c r="AI393" t="s">
        <v>23</v>
      </c>
      <c r="AJ393" t="s">
        <v>13</v>
      </c>
      <c r="AK393" t="s">
        <v>74</v>
      </c>
    </row>
    <row r="394" spans="1:37">
      <c r="A394" t="s">
        <v>72</v>
      </c>
      <c r="B394">
        <v>242</v>
      </c>
      <c r="C394">
        <v>2</v>
      </c>
      <c r="D394" t="s">
        <v>78</v>
      </c>
      <c r="E394" t="s">
        <v>79</v>
      </c>
      <c r="F394">
        <v>60.021000000000001</v>
      </c>
      <c r="G394" t="s">
        <v>73</v>
      </c>
      <c r="H394">
        <v>1</v>
      </c>
      <c r="I394">
        <v>628946849</v>
      </c>
      <c r="J394" t="s">
        <v>64</v>
      </c>
      <c r="K394" t="s">
        <v>65</v>
      </c>
      <c r="L394" t="s">
        <v>65</v>
      </c>
      <c r="M394" s="15">
        <v>41950</v>
      </c>
      <c r="N394" s="16">
        <v>41950.718587962961</v>
      </c>
      <c r="O394" s="17">
        <v>0.51025462962962964</v>
      </c>
      <c r="P394" t="s">
        <v>66</v>
      </c>
      <c r="Q394">
        <v>392</v>
      </c>
      <c r="R394">
        <v>3</v>
      </c>
      <c r="S394" t="s">
        <v>26</v>
      </c>
      <c r="T394" t="s">
        <v>29</v>
      </c>
      <c r="U394">
        <v>0</v>
      </c>
      <c r="V394">
        <v>0</v>
      </c>
      <c r="W394" t="s">
        <v>26</v>
      </c>
      <c r="X394">
        <v>0</v>
      </c>
      <c r="Y394">
        <v>33</v>
      </c>
      <c r="Z394">
        <v>681849</v>
      </c>
      <c r="AA394">
        <v>566</v>
      </c>
      <c r="AC394">
        <v>0</v>
      </c>
      <c r="AD394">
        <v>16</v>
      </c>
      <c r="AE394">
        <v>6</v>
      </c>
      <c r="AF394">
        <v>392</v>
      </c>
      <c r="AG394">
        <v>2</v>
      </c>
      <c r="AH394" t="s">
        <v>21</v>
      </c>
      <c r="AI394" t="s">
        <v>23</v>
      </c>
      <c r="AJ394" t="s">
        <v>13</v>
      </c>
      <c r="AK394" t="s">
        <v>35</v>
      </c>
    </row>
    <row r="395" spans="1:37">
      <c r="A395" t="s">
        <v>72</v>
      </c>
      <c r="B395">
        <v>242</v>
      </c>
      <c r="C395">
        <v>2</v>
      </c>
      <c r="D395" t="s">
        <v>78</v>
      </c>
      <c r="E395" t="s">
        <v>79</v>
      </c>
      <c r="F395">
        <v>60.021000000000001</v>
      </c>
      <c r="G395" t="s">
        <v>73</v>
      </c>
      <c r="H395">
        <v>1</v>
      </c>
      <c r="I395">
        <v>628946849</v>
      </c>
      <c r="J395" t="s">
        <v>64</v>
      </c>
      <c r="K395" t="s">
        <v>65</v>
      </c>
      <c r="L395" t="s">
        <v>65</v>
      </c>
      <c r="M395" s="15">
        <v>41950</v>
      </c>
      <c r="N395" s="16">
        <v>41950.718587962961</v>
      </c>
      <c r="O395" s="17">
        <v>0.51025462962962964</v>
      </c>
      <c r="P395" t="s">
        <v>66</v>
      </c>
      <c r="Q395">
        <v>393</v>
      </c>
      <c r="R395">
        <v>3</v>
      </c>
      <c r="S395" t="s">
        <v>21</v>
      </c>
      <c r="T395" t="s">
        <v>32</v>
      </c>
      <c r="U395">
        <v>0</v>
      </c>
      <c r="V395">
        <v>0</v>
      </c>
      <c r="W395" t="s">
        <v>21</v>
      </c>
      <c r="X395">
        <v>-999999</v>
      </c>
      <c r="Y395">
        <v>17</v>
      </c>
      <c r="Z395">
        <v>683982</v>
      </c>
      <c r="AA395">
        <v>0</v>
      </c>
      <c r="AB395" t="s">
        <v>24</v>
      </c>
      <c r="AC395">
        <v>541</v>
      </c>
      <c r="AD395">
        <v>21</v>
      </c>
      <c r="AE395">
        <v>6</v>
      </c>
      <c r="AF395">
        <v>393</v>
      </c>
      <c r="AG395">
        <v>3</v>
      </c>
      <c r="AH395" t="s">
        <v>26</v>
      </c>
      <c r="AI395" t="s">
        <v>23</v>
      </c>
      <c r="AJ395" t="s">
        <v>13</v>
      </c>
      <c r="AK395" t="s">
        <v>74</v>
      </c>
    </row>
    <row r="396" spans="1:37">
      <c r="A396" t="s">
        <v>72</v>
      </c>
      <c r="B396">
        <v>242</v>
      </c>
      <c r="C396">
        <v>2</v>
      </c>
      <c r="D396" t="s">
        <v>78</v>
      </c>
      <c r="E396" t="s">
        <v>79</v>
      </c>
      <c r="F396">
        <v>60.021000000000001</v>
      </c>
      <c r="G396" t="s">
        <v>73</v>
      </c>
      <c r="H396">
        <v>1</v>
      </c>
      <c r="I396">
        <v>628946849</v>
      </c>
      <c r="J396" t="s">
        <v>64</v>
      </c>
      <c r="K396" t="s">
        <v>65</v>
      </c>
      <c r="L396" t="s">
        <v>65</v>
      </c>
      <c r="M396" s="15">
        <v>41950</v>
      </c>
      <c r="N396" s="16">
        <v>41950.718587962961</v>
      </c>
      <c r="O396" s="17">
        <v>0.51025462962962964</v>
      </c>
      <c r="P396" t="s">
        <v>66</v>
      </c>
      <c r="Q396">
        <v>394</v>
      </c>
      <c r="R396">
        <v>1</v>
      </c>
      <c r="S396" t="s">
        <v>31</v>
      </c>
      <c r="T396" t="s">
        <v>25</v>
      </c>
      <c r="V396">
        <v>0</v>
      </c>
      <c r="W396" t="s">
        <v>31</v>
      </c>
      <c r="X396">
        <v>-999999</v>
      </c>
      <c r="Y396">
        <v>16</v>
      </c>
      <c r="Z396">
        <v>685364</v>
      </c>
      <c r="AA396">
        <v>0</v>
      </c>
      <c r="AB396" t="s">
        <v>24</v>
      </c>
      <c r="AC396">
        <v>279</v>
      </c>
      <c r="AD396">
        <v>8</v>
      </c>
      <c r="AE396">
        <v>6</v>
      </c>
      <c r="AF396">
        <v>394</v>
      </c>
      <c r="AG396">
        <v>3</v>
      </c>
      <c r="AI396" t="s">
        <v>27</v>
      </c>
      <c r="AJ396" t="s">
        <v>13</v>
      </c>
      <c r="AK396" t="s">
        <v>34</v>
      </c>
    </row>
    <row r="397" spans="1:37">
      <c r="A397" t="s">
        <v>72</v>
      </c>
      <c r="B397">
        <v>242</v>
      </c>
      <c r="C397">
        <v>2</v>
      </c>
      <c r="D397" t="s">
        <v>78</v>
      </c>
      <c r="E397" t="s">
        <v>79</v>
      </c>
      <c r="F397">
        <v>60.021000000000001</v>
      </c>
      <c r="G397" t="s">
        <v>73</v>
      </c>
      <c r="H397">
        <v>1</v>
      </c>
      <c r="I397">
        <v>628946849</v>
      </c>
      <c r="J397" t="s">
        <v>64</v>
      </c>
      <c r="K397" t="s">
        <v>65</v>
      </c>
      <c r="L397" t="s">
        <v>65</v>
      </c>
      <c r="M397" s="15">
        <v>41950</v>
      </c>
      <c r="N397" s="16">
        <v>41950.718587962961</v>
      </c>
      <c r="O397" s="17">
        <v>0.51025462962962964</v>
      </c>
      <c r="P397" t="s">
        <v>66</v>
      </c>
      <c r="Q397">
        <v>395</v>
      </c>
      <c r="R397">
        <v>1</v>
      </c>
      <c r="S397" t="s">
        <v>21</v>
      </c>
      <c r="T397" t="s">
        <v>29</v>
      </c>
      <c r="V397">
        <v>0</v>
      </c>
      <c r="W397" t="s">
        <v>21</v>
      </c>
      <c r="X397">
        <v>-999999</v>
      </c>
      <c r="Y397">
        <v>17</v>
      </c>
      <c r="Z397">
        <v>686464</v>
      </c>
      <c r="AA397">
        <v>0</v>
      </c>
      <c r="AB397" t="s">
        <v>24</v>
      </c>
      <c r="AC397">
        <v>75</v>
      </c>
      <c r="AD397">
        <v>22</v>
      </c>
      <c r="AE397">
        <v>6</v>
      </c>
      <c r="AF397">
        <v>395</v>
      </c>
      <c r="AG397">
        <v>1</v>
      </c>
      <c r="AI397" t="s">
        <v>23</v>
      </c>
      <c r="AJ397" t="s">
        <v>13</v>
      </c>
      <c r="AK397" t="s">
        <v>74</v>
      </c>
    </row>
    <row r="398" spans="1:37">
      <c r="A398" t="s">
        <v>72</v>
      </c>
      <c r="B398">
        <v>242</v>
      </c>
      <c r="C398">
        <v>2</v>
      </c>
      <c r="D398" t="s">
        <v>78</v>
      </c>
      <c r="E398" t="s">
        <v>79</v>
      </c>
      <c r="F398">
        <v>60.021000000000001</v>
      </c>
      <c r="G398" t="s">
        <v>73</v>
      </c>
      <c r="H398">
        <v>1</v>
      </c>
      <c r="I398">
        <v>628946849</v>
      </c>
      <c r="J398" t="s">
        <v>64</v>
      </c>
      <c r="K398" t="s">
        <v>65</v>
      </c>
      <c r="L398" t="s">
        <v>65</v>
      </c>
      <c r="M398" s="15">
        <v>41950</v>
      </c>
      <c r="N398" s="16">
        <v>41950.718587962961</v>
      </c>
      <c r="O398" s="17">
        <v>0.51025462962962964</v>
      </c>
      <c r="P398" t="s">
        <v>66</v>
      </c>
      <c r="Q398">
        <v>396</v>
      </c>
      <c r="R398">
        <v>1</v>
      </c>
      <c r="S398" t="s">
        <v>26</v>
      </c>
      <c r="T398" t="s">
        <v>32</v>
      </c>
      <c r="V398">
        <v>0</v>
      </c>
      <c r="W398" t="s">
        <v>26</v>
      </c>
      <c r="X398">
        <v>0</v>
      </c>
      <c r="Y398">
        <v>17</v>
      </c>
      <c r="Z398">
        <v>687364</v>
      </c>
      <c r="AA398">
        <v>567</v>
      </c>
      <c r="AC398">
        <v>0</v>
      </c>
      <c r="AD398">
        <v>15</v>
      </c>
      <c r="AE398">
        <v>6</v>
      </c>
      <c r="AF398">
        <v>396</v>
      </c>
      <c r="AG398">
        <v>1</v>
      </c>
      <c r="AI398" t="s">
        <v>23</v>
      </c>
      <c r="AJ398" t="s">
        <v>13</v>
      </c>
      <c r="AK398" t="s">
        <v>35</v>
      </c>
    </row>
    <row r="399" spans="1:37">
      <c r="A399" t="s">
        <v>72</v>
      </c>
      <c r="B399">
        <v>242</v>
      </c>
      <c r="C399">
        <v>2</v>
      </c>
      <c r="D399" t="s">
        <v>78</v>
      </c>
      <c r="E399" t="s">
        <v>79</v>
      </c>
      <c r="F399">
        <v>60.021000000000001</v>
      </c>
      <c r="G399" t="s">
        <v>73</v>
      </c>
      <c r="H399">
        <v>1</v>
      </c>
      <c r="I399">
        <v>628946849</v>
      </c>
      <c r="J399" t="s">
        <v>64</v>
      </c>
      <c r="K399" t="s">
        <v>65</v>
      </c>
      <c r="L399" t="s">
        <v>65</v>
      </c>
      <c r="M399" s="15">
        <v>41950</v>
      </c>
      <c r="N399" s="16">
        <v>41950.718587962961</v>
      </c>
      <c r="O399" s="17">
        <v>0.51025462962962964</v>
      </c>
      <c r="P399" t="s">
        <v>66</v>
      </c>
      <c r="Q399">
        <v>397</v>
      </c>
      <c r="R399">
        <v>2</v>
      </c>
      <c r="S399" t="s">
        <v>26</v>
      </c>
      <c r="T399" t="s">
        <v>22</v>
      </c>
      <c r="V399">
        <v>1</v>
      </c>
      <c r="W399" t="s">
        <v>26</v>
      </c>
      <c r="X399">
        <v>-999999</v>
      </c>
      <c r="Y399">
        <v>33</v>
      </c>
      <c r="Z399">
        <v>689496</v>
      </c>
      <c r="AA399">
        <v>0</v>
      </c>
      <c r="AB399" t="s">
        <v>26</v>
      </c>
      <c r="AC399">
        <v>427</v>
      </c>
      <c r="AD399">
        <v>18</v>
      </c>
      <c r="AE399">
        <v>6</v>
      </c>
      <c r="AF399">
        <v>397</v>
      </c>
      <c r="AG399">
        <v>1</v>
      </c>
      <c r="AI399" t="s">
        <v>23</v>
      </c>
      <c r="AJ399" t="s">
        <v>13</v>
      </c>
      <c r="AK399" t="s">
        <v>35</v>
      </c>
    </row>
    <row r="400" spans="1:37">
      <c r="A400" t="s">
        <v>72</v>
      </c>
      <c r="B400">
        <v>242</v>
      </c>
      <c r="C400">
        <v>2</v>
      </c>
      <c r="D400" t="s">
        <v>78</v>
      </c>
      <c r="E400" t="s">
        <v>79</v>
      </c>
      <c r="F400">
        <v>60.021000000000001</v>
      </c>
      <c r="G400" t="s">
        <v>73</v>
      </c>
      <c r="H400">
        <v>1</v>
      </c>
      <c r="I400">
        <v>628946849</v>
      </c>
      <c r="J400" t="s">
        <v>64</v>
      </c>
      <c r="K400" t="s">
        <v>65</v>
      </c>
      <c r="L400" t="s">
        <v>65</v>
      </c>
      <c r="M400" s="15">
        <v>41950</v>
      </c>
      <c r="N400" s="16">
        <v>41950.718587962961</v>
      </c>
      <c r="O400" s="17">
        <v>0.51025462962962964</v>
      </c>
      <c r="P400" t="s">
        <v>66</v>
      </c>
      <c r="Q400">
        <v>398</v>
      </c>
      <c r="R400">
        <v>1</v>
      </c>
      <c r="S400" t="s">
        <v>26</v>
      </c>
      <c r="T400" t="s">
        <v>32</v>
      </c>
      <c r="V400">
        <v>1</v>
      </c>
      <c r="W400" t="s">
        <v>26</v>
      </c>
      <c r="X400">
        <v>-999999</v>
      </c>
      <c r="Y400">
        <v>17</v>
      </c>
      <c r="Z400">
        <v>690746</v>
      </c>
      <c r="AA400">
        <v>0</v>
      </c>
      <c r="AB400" t="s">
        <v>26</v>
      </c>
      <c r="AC400">
        <v>545</v>
      </c>
      <c r="AD400">
        <v>15</v>
      </c>
      <c r="AE400">
        <v>6</v>
      </c>
      <c r="AF400">
        <v>398</v>
      </c>
      <c r="AG400">
        <v>2</v>
      </c>
      <c r="AI400" t="s">
        <v>23</v>
      </c>
      <c r="AJ400" t="s">
        <v>13</v>
      </c>
      <c r="AK400" t="s">
        <v>35</v>
      </c>
    </row>
    <row r="401" spans="1:37">
      <c r="A401" t="s">
        <v>72</v>
      </c>
      <c r="B401">
        <v>242</v>
      </c>
      <c r="C401">
        <v>2</v>
      </c>
      <c r="D401" t="s">
        <v>78</v>
      </c>
      <c r="E401" t="s">
        <v>79</v>
      </c>
      <c r="F401">
        <v>60.021000000000001</v>
      </c>
      <c r="G401" t="s">
        <v>73</v>
      </c>
      <c r="H401">
        <v>1</v>
      </c>
      <c r="I401">
        <v>628946849</v>
      </c>
      <c r="J401" t="s">
        <v>64</v>
      </c>
      <c r="K401" t="s">
        <v>65</v>
      </c>
      <c r="L401" t="s">
        <v>65</v>
      </c>
      <c r="M401" s="15">
        <v>41950</v>
      </c>
      <c r="N401" s="16">
        <v>41950.718587962961</v>
      </c>
      <c r="O401" s="17">
        <v>0.51025462962962964</v>
      </c>
      <c r="P401" t="s">
        <v>66</v>
      </c>
      <c r="Q401">
        <v>399</v>
      </c>
      <c r="R401">
        <v>3</v>
      </c>
      <c r="S401" t="s">
        <v>21</v>
      </c>
      <c r="T401" t="s">
        <v>25</v>
      </c>
      <c r="U401">
        <v>0</v>
      </c>
      <c r="V401">
        <v>0</v>
      </c>
      <c r="W401" t="s">
        <v>21</v>
      </c>
      <c r="X401">
        <v>0</v>
      </c>
      <c r="Y401">
        <v>16</v>
      </c>
      <c r="Z401">
        <v>692112</v>
      </c>
      <c r="AA401">
        <v>567</v>
      </c>
      <c r="AC401">
        <v>0</v>
      </c>
      <c r="AD401">
        <v>20</v>
      </c>
      <c r="AE401">
        <v>6</v>
      </c>
      <c r="AF401">
        <v>399</v>
      </c>
      <c r="AG401">
        <v>1</v>
      </c>
      <c r="AH401" t="s">
        <v>31</v>
      </c>
      <c r="AI401" t="s">
        <v>23</v>
      </c>
      <c r="AJ401" t="s">
        <v>13</v>
      </c>
      <c r="AK401" t="s">
        <v>74</v>
      </c>
    </row>
    <row r="402" spans="1:37">
      <c r="A402" t="s">
        <v>72</v>
      </c>
      <c r="B402">
        <v>242</v>
      </c>
      <c r="C402">
        <v>2</v>
      </c>
      <c r="D402" t="s">
        <v>78</v>
      </c>
      <c r="E402" t="s">
        <v>79</v>
      </c>
      <c r="F402">
        <v>60.021000000000001</v>
      </c>
      <c r="G402" t="s">
        <v>73</v>
      </c>
      <c r="H402">
        <v>1</v>
      </c>
      <c r="I402">
        <v>628946849</v>
      </c>
      <c r="J402" t="s">
        <v>64</v>
      </c>
      <c r="K402" t="s">
        <v>65</v>
      </c>
      <c r="L402" t="s">
        <v>65</v>
      </c>
      <c r="M402" s="15">
        <v>41950</v>
      </c>
      <c r="N402" s="16">
        <v>41950.718587962961</v>
      </c>
      <c r="O402" s="17">
        <v>0.51025462962962964</v>
      </c>
      <c r="P402" t="s">
        <v>66</v>
      </c>
      <c r="Q402">
        <v>400</v>
      </c>
      <c r="R402">
        <v>1</v>
      </c>
      <c r="S402" t="s">
        <v>26</v>
      </c>
      <c r="T402" t="s">
        <v>32</v>
      </c>
      <c r="V402">
        <v>1</v>
      </c>
      <c r="W402" t="s">
        <v>26</v>
      </c>
      <c r="X402">
        <v>-999999</v>
      </c>
      <c r="Y402">
        <v>17</v>
      </c>
      <c r="Z402">
        <v>694228</v>
      </c>
      <c r="AA402">
        <v>0</v>
      </c>
      <c r="AB402" t="s">
        <v>26</v>
      </c>
      <c r="AC402">
        <v>527</v>
      </c>
      <c r="AD402">
        <v>15</v>
      </c>
      <c r="AE402">
        <v>6</v>
      </c>
      <c r="AF402">
        <v>400</v>
      </c>
      <c r="AG402">
        <v>3</v>
      </c>
      <c r="AI402" t="s">
        <v>23</v>
      </c>
      <c r="AJ402" t="s">
        <v>13</v>
      </c>
      <c r="AK402" t="s">
        <v>35</v>
      </c>
    </row>
    <row r="403" spans="1:37">
      <c r="A403" t="s">
        <v>72</v>
      </c>
      <c r="B403">
        <v>242</v>
      </c>
      <c r="C403">
        <v>2</v>
      </c>
      <c r="D403" t="s">
        <v>78</v>
      </c>
      <c r="E403" t="s">
        <v>79</v>
      </c>
      <c r="F403">
        <v>60.021000000000001</v>
      </c>
      <c r="G403" t="s">
        <v>73</v>
      </c>
      <c r="H403">
        <v>1</v>
      </c>
      <c r="I403">
        <v>628946849</v>
      </c>
      <c r="J403" t="s">
        <v>64</v>
      </c>
      <c r="K403" t="s">
        <v>65</v>
      </c>
      <c r="L403" t="s">
        <v>65</v>
      </c>
      <c r="M403" s="15">
        <v>41950</v>
      </c>
      <c r="N403" s="16">
        <v>41950.718587962961</v>
      </c>
      <c r="O403" s="17">
        <v>0.51025462962962964</v>
      </c>
      <c r="P403" t="s">
        <v>66</v>
      </c>
      <c r="Q403">
        <v>401</v>
      </c>
      <c r="R403">
        <v>2</v>
      </c>
      <c r="S403" t="s">
        <v>26</v>
      </c>
      <c r="T403" t="s">
        <v>33</v>
      </c>
      <c r="V403">
        <v>1</v>
      </c>
      <c r="W403" t="s">
        <v>26</v>
      </c>
      <c r="X403">
        <v>-999999</v>
      </c>
      <c r="Y403">
        <v>16</v>
      </c>
      <c r="Z403">
        <v>695594</v>
      </c>
      <c r="AA403">
        <v>0</v>
      </c>
      <c r="AB403" t="s">
        <v>26</v>
      </c>
      <c r="AC403">
        <v>385</v>
      </c>
      <c r="AD403">
        <v>17</v>
      </c>
      <c r="AE403">
        <v>6</v>
      </c>
      <c r="AF403">
        <v>401</v>
      </c>
      <c r="AG403">
        <v>1</v>
      </c>
      <c r="AI403" t="s">
        <v>23</v>
      </c>
      <c r="AJ403" t="s">
        <v>13</v>
      </c>
      <c r="AK403" t="s">
        <v>35</v>
      </c>
    </row>
    <row r="404" spans="1:37">
      <c r="A404" t="s">
        <v>72</v>
      </c>
      <c r="B404">
        <v>242</v>
      </c>
      <c r="C404">
        <v>2</v>
      </c>
      <c r="D404" t="s">
        <v>78</v>
      </c>
      <c r="E404" t="s">
        <v>79</v>
      </c>
      <c r="F404">
        <v>60.021000000000001</v>
      </c>
      <c r="G404" t="s">
        <v>73</v>
      </c>
      <c r="H404">
        <v>1</v>
      </c>
      <c r="I404">
        <v>628946849</v>
      </c>
      <c r="J404" t="s">
        <v>64</v>
      </c>
      <c r="K404" t="s">
        <v>65</v>
      </c>
      <c r="L404" t="s">
        <v>65</v>
      </c>
      <c r="M404" s="15">
        <v>41950</v>
      </c>
      <c r="N404" s="16">
        <v>41950.718587962961</v>
      </c>
      <c r="O404" s="17">
        <v>0.51025462962962964</v>
      </c>
      <c r="P404" t="s">
        <v>66</v>
      </c>
      <c r="Q404">
        <v>402</v>
      </c>
      <c r="R404">
        <v>1</v>
      </c>
      <c r="S404" t="s">
        <v>26</v>
      </c>
      <c r="T404" t="s">
        <v>32</v>
      </c>
      <c r="V404">
        <v>1</v>
      </c>
      <c r="W404" t="s">
        <v>26</v>
      </c>
      <c r="X404">
        <v>-999999</v>
      </c>
      <c r="Y404">
        <v>49</v>
      </c>
      <c r="Z404">
        <v>696827</v>
      </c>
      <c r="AA404">
        <v>0</v>
      </c>
      <c r="AB404" t="s">
        <v>26</v>
      </c>
      <c r="AC404">
        <v>360</v>
      </c>
      <c r="AD404">
        <v>15</v>
      </c>
      <c r="AE404">
        <v>6</v>
      </c>
      <c r="AF404">
        <v>402</v>
      </c>
      <c r="AG404">
        <v>2</v>
      </c>
      <c r="AI404" t="s">
        <v>23</v>
      </c>
      <c r="AJ404" t="s">
        <v>13</v>
      </c>
      <c r="AK404" t="s">
        <v>35</v>
      </c>
    </row>
    <row r="405" spans="1:37">
      <c r="A405" t="s">
        <v>72</v>
      </c>
      <c r="B405">
        <v>242</v>
      </c>
      <c r="C405">
        <v>2</v>
      </c>
      <c r="D405" t="s">
        <v>78</v>
      </c>
      <c r="E405" t="s">
        <v>79</v>
      </c>
      <c r="F405">
        <v>60.021000000000001</v>
      </c>
      <c r="G405" t="s">
        <v>73</v>
      </c>
      <c r="H405">
        <v>1</v>
      </c>
      <c r="I405">
        <v>628946849</v>
      </c>
      <c r="J405" t="s">
        <v>64</v>
      </c>
      <c r="K405" t="s">
        <v>65</v>
      </c>
      <c r="L405" t="s">
        <v>65</v>
      </c>
      <c r="M405" s="15">
        <v>41950</v>
      </c>
      <c r="N405" s="16">
        <v>41950.718587962961</v>
      </c>
      <c r="O405" s="17">
        <v>0.51025462962962964</v>
      </c>
      <c r="P405" t="s">
        <v>66</v>
      </c>
      <c r="Q405">
        <v>403</v>
      </c>
      <c r="R405">
        <v>3</v>
      </c>
      <c r="S405" t="s">
        <v>31</v>
      </c>
      <c r="T405" t="s">
        <v>32</v>
      </c>
      <c r="U405">
        <v>0</v>
      </c>
      <c r="V405">
        <v>0</v>
      </c>
      <c r="W405" t="s">
        <v>31</v>
      </c>
      <c r="X405">
        <v>0</v>
      </c>
      <c r="Y405">
        <v>16</v>
      </c>
      <c r="Z405">
        <v>698010</v>
      </c>
      <c r="AA405">
        <v>567</v>
      </c>
      <c r="AC405">
        <v>0</v>
      </c>
      <c r="AD405">
        <v>9</v>
      </c>
      <c r="AE405">
        <v>6</v>
      </c>
      <c r="AF405">
        <v>403</v>
      </c>
      <c r="AG405">
        <v>1</v>
      </c>
      <c r="AH405" t="s">
        <v>26</v>
      </c>
      <c r="AI405" t="s">
        <v>23</v>
      </c>
      <c r="AJ405" t="s">
        <v>13</v>
      </c>
      <c r="AK405" t="s">
        <v>34</v>
      </c>
    </row>
    <row r="406" spans="1:37">
      <c r="A406" t="s">
        <v>72</v>
      </c>
      <c r="B406">
        <v>242</v>
      </c>
      <c r="C406">
        <v>2</v>
      </c>
      <c r="D406" t="s">
        <v>78</v>
      </c>
      <c r="E406" t="s">
        <v>79</v>
      </c>
      <c r="F406">
        <v>60.021000000000001</v>
      </c>
      <c r="G406" t="s">
        <v>73</v>
      </c>
      <c r="H406">
        <v>1</v>
      </c>
      <c r="I406">
        <v>628946849</v>
      </c>
      <c r="J406" t="s">
        <v>64</v>
      </c>
      <c r="K406" t="s">
        <v>65</v>
      </c>
      <c r="L406" t="s">
        <v>65</v>
      </c>
      <c r="M406" s="15">
        <v>41950</v>
      </c>
      <c r="N406" s="16">
        <v>41950.718587962961</v>
      </c>
      <c r="O406" s="17">
        <v>0.51025462962962964</v>
      </c>
      <c r="P406" t="s">
        <v>66</v>
      </c>
      <c r="Q406">
        <v>404</v>
      </c>
      <c r="R406">
        <v>2</v>
      </c>
      <c r="S406" t="s">
        <v>21</v>
      </c>
      <c r="T406" t="s">
        <v>22</v>
      </c>
      <c r="V406">
        <v>0</v>
      </c>
      <c r="W406" t="s">
        <v>21</v>
      </c>
      <c r="X406">
        <v>-999999</v>
      </c>
      <c r="Y406">
        <v>16</v>
      </c>
      <c r="Z406">
        <v>700126</v>
      </c>
      <c r="AA406">
        <v>0</v>
      </c>
      <c r="AB406" t="s">
        <v>31</v>
      </c>
      <c r="AC406">
        <v>453</v>
      </c>
      <c r="AD406">
        <v>24</v>
      </c>
      <c r="AE406">
        <v>6</v>
      </c>
      <c r="AF406">
        <v>404</v>
      </c>
      <c r="AG406">
        <v>3</v>
      </c>
      <c r="AI406" t="s">
        <v>23</v>
      </c>
      <c r="AJ406" t="s">
        <v>13</v>
      </c>
      <c r="AK406" t="s">
        <v>74</v>
      </c>
    </row>
    <row r="407" spans="1:37">
      <c r="A407" t="s">
        <v>72</v>
      </c>
      <c r="B407">
        <v>242</v>
      </c>
      <c r="C407">
        <v>2</v>
      </c>
      <c r="D407" t="s">
        <v>78</v>
      </c>
      <c r="E407" t="s">
        <v>79</v>
      </c>
      <c r="F407">
        <v>60.021000000000001</v>
      </c>
      <c r="G407" t="s">
        <v>73</v>
      </c>
      <c r="H407">
        <v>1</v>
      </c>
      <c r="I407">
        <v>628946849</v>
      </c>
      <c r="J407" t="s">
        <v>64</v>
      </c>
      <c r="K407" t="s">
        <v>65</v>
      </c>
      <c r="L407" t="s">
        <v>65</v>
      </c>
      <c r="M407" s="15">
        <v>41950</v>
      </c>
      <c r="N407" s="16">
        <v>41950.718587962961</v>
      </c>
      <c r="O407" s="17">
        <v>0.51025462962962964</v>
      </c>
      <c r="P407" t="s">
        <v>66</v>
      </c>
      <c r="Q407">
        <v>405</v>
      </c>
      <c r="R407">
        <v>1</v>
      </c>
      <c r="S407" t="s">
        <v>24</v>
      </c>
      <c r="T407" t="s">
        <v>30</v>
      </c>
      <c r="V407">
        <v>0</v>
      </c>
      <c r="W407" t="s">
        <v>24</v>
      </c>
      <c r="X407">
        <v>0</v>
      </c>
      <c r="Y407">
        <v>16</v>
      </c>
      <c r="Z407">
        <v>701409</v>
      </c>
      <c r="AA407">
        <v>566</v>
      </c>
      <c r="AC407">
        <v>0</v>
      </c>
      <c r="AD407">
        <v>1</v>
      </c>
      <c r="AE407">
        <v>6</v>
      </c>
      <c r="AF407">
        <v>405</v>
      </c>
      <c r="AG407">
        <v>2</v>
      </c>
      <c r="AI407" t="s">
        <v>27</v>
      </c>
      <c r="AJ407" t="s">
        <v>13</v>
      </c>
      <c r="AK407" t="s">
        <v>28</v>
      </c>
    </row>
    <row r="408" spans="1:37">
      <c r="A408" t="s">
        <v>72</v>
      </c>
      <c r="B408">
        <v>242</v>
      </c>
      <c r="C408">
        <v>2</v>
      </c>
      <c r="D408" t="s">
        <v>78</v>
      </c>
      <c r="E408" t="s">
        <v>79</v>
      </c>
      <c r="F408">
        <v>60.021000000000001</v>
      </c>
      <c r="G408" t="s">
        <v>73</v>
      </c>
      <c r="H408">
        <v>1</v>
      </c>
      <c r="I408">
        <v>628946849</v>
      </c>
      <c r="J408" t="s">
        <v>64</v>
      </c>
      <c r="K408" t="s">
        <v>65</v>
      </c>
      <c r="L408" t="s">
        <v>65</v>
      </c>
      <c r="M408" s="15">
        <v>41950</v>
      </c>
      <c r="N408" s="16">
        <v>41950.718587962961</v>
      </c>
      <c r="O408" s="17">
        <v>0.51025462962962964</v>
      </c>
      <c r="P408" t="s">
        <v>66</v>
      </c>
      <c r="Q408">
        <v>406</v>
      </c>
      <c r="R408">
        <v>1</v>
      </c>
      <c r="S408" t="s">
        <v>31</v>
      </c>
      <c r="T408" t="s">
        <v>25</v>
      </c>
      <c r="V408">
        <v>0</v>
      </c>
      <c r="W408" t="s">
        <v>31</v>
      </c>
      <c r="X408">
        <v>-999999</v>
      </c>
      <c r="Y408">
        <v>33</v>
      </c>
      <c r="Z408">
        <v>703558</v>
      </c>
      <c r="AA408">
        <v>0</v>
      </c>
      <c r="AB408" t="s">
        <v>24</v>
      </c>
      <c r="AC408">
        <v>373</v>
      </c>
      <c r="AD408">
        <v>8</v>
      </c>
      <c r="AE408">
        <v>6</v>
      </c>
      <c r="AF408">
        <v>406</v>
      </c>
      <c r="AG408">
        <v>1</v>
      </c>
      <c r="AI408" t="s">
        <v>27</v>
      </c>
      <c r="AJ408" t="s">
        <v>13</v>
      </c>
      <c r="AK408" t="s">
        <v>34</v>
      </c>
    </row>
    <row r="409" spans="1:37">
      <c r="A409" t="s">
        <v>72</v>
      </c>
      <c r="B409">
        <v>242</v>
      </c>
      <c r="C409">
        <v>2</v>
      </c>
      <c r="D409" t="s">
        <v>78</v>
      </c>
      <c r="E409" t="s">
        <v>79</v>
      </c>
      <c r="F409">
        <v>60.021000000000001</v>
      </c>
      <c r="G409" t="s">
        <v>73</v>
      </c>
      <c r="H409">
        <v>1</v>
      </c>
      <c r="I409">
        <v>628946849</v>
      </c>
      <c r="J409" t="s">
        <v>64</v>
      </c>
      <c r="K409" t="s">
        <v>65</v>
      </c>
      <c r="L409" t="s">
        <v>65</v>
      </c>
      <c r="M409" s="15">
        <v>41950</v>
      </c>
      <c r="N409" s="16">
        <v>41950.718587962961</v>
      </c>
      <c r="O409" s="17">
        <v>0.51025462962962964</v>
      </c>
      <c r="P409" t="s">
        <v>66</v>
      </c>
      <c r="Q409">
        <v>407</v>
      </c>
      <c r="R409">
        <v>1</v>
      </c>
      <c r="S409" t="s">
        <v>31</v>
      </c>
      <c r="T409" t="s">
        <v>25</v>
      </c>
      <c r="V409">
        <v>0</v>
      </c>
      <c r="W409" t="s">
        <v>31</v>
      </c>
      <c r="X409">
        <v>-999999</v>
      </c>
      <c r="Y409">
        <v>16</v>
      </c>
      <c r="Z409">
        <v>704774</v>
      </c>
      <c r="AA409">
        <v>0</v>
      </c>
      <c r="AB409" t="s">
        <v>26</v>
      </c>
      <c r="AC409">
        <v>309</v>
      </c>
      <c r="AD409">
        <v>8</v>
      </c>
      <c r="AE409">
        <v>6</v>
      </c>
      <c r="AF409">
        <v>407</v>
      </c>
      <c r="AG409">
        <v>1</v>
      </c>
      <c r="AI409" t="s">
        <v>27</v>
      </c>
      <c r="AJ409" t="s">
        <v>13</v>
      </c>
      <c r="AK409" t="s">
        <v>34</v>
      </c>
    </row>
    <row r="410" spans="1:37">
      <c r="A410" t="s">
        <v>72</v>
      </c>
      <c r="B410">
        <v>242</v>
      </c>
      <c r="C410">
        <v>2</v>
      </c>
      <c r="D410" t="s">
        <v>78</v>
      </c>
      <c r="E410" t="s">
        <v>79</v>
      </c>
      <c r="F410">
        <v>60.021000000000001</v>
      </c>
      <c r="G410" t="s">
        <v>73</v>
      </c>
      <c r="H410">
        <v>1</v>
      </c>
      <c r="I410">
        <v>628946849</v>
      </c>
      <c r="J410" t="s">
        <v>64</v>
      </c>
      <c r="K410" t="s">
        <v>65</v>
      </c>
      <c r="L410" t="s">
        <v>65</v>
      </c>
      <c r="M410" s="15">
        <v>41950</v>
      </c>
      <c r="N410" s="16">
        <v>41950.718587962961</v>
      </c>
      <c r="O410" s="17">
        <v>0.51025462962962964</v>
      </c>
      <c r="P410" t="s">
        <v>66</v>
      </c>
      <c r="Q410">
        <v>408</v>
      </c>
      <c r="R410">
        <v>1</v>
      </c>
      <c r="S410" t="s">
        <v>21</v>
      </c>
      <c r="T410" t="s">
        <v>29</v>
      </c>
      <c r="V410">
        <v>0</v>
      </c>
      <c r="W410" t="s">
        <v>21</v>
      </c>
      <c r="X410">
        <v>-999999</v>
      </c>
      <c r="Y410">
        <v>33</v>
      </c>
      <c r="Z410">
        <v>705924</v>
      </c>
      <c r="AA410">
        <v>0</v>
      </c>
      <c r="AB410" t="s">
        <v>24</v>
      </c>
      <c r="AC410">
        <v>247</v>
      </c>
      <c r="AD410">
        <v>22</v>
      </c>
      <c r="AE410">
        <v>6</v>
      </c>
      <c r="AF410">
        <v>408</v>
      </c>
      <c r="AG410">
        <v>1</v>
      </c>
      <c r="AI410" t="s">
        <v>23</v>
      </c>
      <c r="AJ410" t="s">
        <v>13</v>
      </c>
      <c r="AK410" t="s">
        <v>74</v>
      </c>
    </row>
    <row r="411" spans="1:37">
      <c r="A411" t="s">
        <v>72</v>
      </c>
      <c r="B411">
        <v>242</v>
      </c>
      <c r="C411">
        <v>2</v>
      </c>
      <c r="D411" t="s">
        <v>78</v>
      </c>
      <c r="E411" t="s">
        <v>79</v>
      </c>
      <c r="F411">
        <v>60.021000000000001</v>
      </c>
      <c r="G411" t="s">
        <v>73</v>
      </c>
      <c r="H411">
        <v>1</v>
      </c>
      <c r="I411">
        <v>628946849</v>
      </c>
      <c r="J411" t="s">
        <v>64</v>
      </c>
      <c r="K411" t="s">
        <v>65</v>
      </c>
      <c r="L411" t="s">
        <v>65</v>
      </c>
      <c r="M411" s="15">
        <v>41950</v>
      </c>
      <c r="N411" s="16">
        <v>41950.718587962961</v>
      </c>
      <c r="O411" s="17">
        <v>0.51025462962962964</v>
      </c>
      <c r="P411" t="s">
        <v>66</v>
      </c>
      <c r="Q411">
        <v>409</v>
      </c>
      <c r="R411">
        <v>3</v>
      </c>
      <c r="S411" t="s">
        <v>24</v>
      </c>
      <c r="T411" t="s">
        <v>29</v>
      </c>
      <c r="V411">
        <v>1</v>
      </c>
      <c r="W411" t="s">
        <v>24</v>
      </c>
      <c r="X411">
        <v>-999999</v>
      </c>
      <c r="Y411">
        <v>16</v>
      </c>
      <c r="Z411">
        <v>706990</v>
      </c>
      <c r="AA411">
        <v>0</v>
      </c>
      <c r="AB411" t="s">
        <v>24</v>
      </c>
      <c r="AC411">
        <v>285</v>
      </c>
      <c r="AD411">
        <v>4</v>
      </c>
      <c r="AE411">
        <v>6</v>
      </c>
      <c r="AF411">
        <v>409</v>
      </c>
      <c r="AG411">
        <v>1</v>
      </c>
      <c r="AH411" t="s">
        <v>21</v>
      </c>
      <c r="AI411" t="s">
        <v>27</v>
      </c>
      <c r="AJ411" t="s">
        <v>13</v>
      </c>
      <c r="AK411" t="s">
        <v>28</v>
      </c>
    </row>
    <row r="412" spans="1:37">
      <c r="A412" t="s">
        <v>72</v>
      </c>
      <c r="B412">
        <v>242</v>
      </c>
      <c r="C412">
        <v>2</v>
      </c>
      <c r="D412" t="s">
        <v>78</v>
      </c>
      <c r="E412" t="s">
        <v>79</v>
      </c>
      <c r="F412">
        <v>60.021000000000001</v>
      </c>
      <c r="G412" t="s">
        <v>73</v>
      </c>
      <c r="H412">
        <v>1</v>
      </c>
      <c r="I412">
        <v>628946849</v>
      </c>
      <c r="J412" t="s">
        <v>64</v>
      </c>
      <c r="K412" t="s">
        <v>65</v>
      </c>
      <c r="L412" t="s">
        <v>65</v>
      </c>
      <c r="M412" s="15">
        <v>41950</v>
      </c>
      <c r="N412" s="16">
        <v>41950.718587962961</v>
      </c>
      <c r="O412" s="17">
        <v>0.51025462962962964</v>
      </c>
      <c r="P412" t="s">
        <v>66</v>
      </c>
      <c r="Q412">
        <v>410</v>
      </c>
      <c r="R412">
        <v>3</v>
      </c>
      <c r="S412" t="s">
        <v>26</v>
      </c>
      <c r="T412" t="s">
        <v>30</v>
      </c>
      <c r="U412">
        <v>0</v>
      </c>
      <c r="V412">
        <v>0</v>
      </c>
      <c r="W412" t="s">
        <v>26</v>
      </c>
      <c r="X412">
        <v>-999999</v>
      </c>
      <c r="Y412">
        <v>17</v>
      </c>
      <c r="Z412">
        <v>708107</v>
      </c>
      <c r="AA412">
        <v>0</v>
      </c>
      <c r="AB412" t="s">
        <v>31</v>
      </c>
      <c r="AC412">
        <v>472</v>
      </c>
      <c r="AD412">
        <v>13</v>
      </c>
      <c r="AE412">
        <v>6</v>
      </c>
      <c r="AF412">
        <v>410</v>
      </c>
      <c r="AG412">
        <v>3</v>
      </c>
      <c r="AH412" t="s">
        <v>24</v>
      </c>
      <c r="AI412" t="s">
        <v>23</v>
      </c>
      <c r="AJ412" t="s">
        <v>13</v>
      </c>
      <c r="AK412" t="s">
        <v>35</v>
      </c>
    </row>
    <row r="413" spans="1:37">
      <c r="A413" t="s">
        <v>72</v>
      </c>
      <c r="B413">
        <v>242</v>
      </c>
      <c r="C413">
        <v>2</v>
      </c>
      <c r="D413" t="s">
        <v>78</v>
      </c>
      <c r="E413" t="s">
        <v>79</v>
      </c>
      <c r="F413">
        <v>60.021000000000001</v>
      </c>
      <c r="G413" t="s">
        <v>73</v>
      </c>
      <c r="H413">
        <v>1</v>
      </c>
      <c r="I413">
        <v>628946849</v>
      </c>
      <c r="J413" t="s">
        <v>64</v>
      </c>
      <c r="K413" t="s">
        <v>65</v>
      </c>
      <c r="L413" t="s">
        <v>65</v>
      </c>
      <c r="M413" s="15">
        <v>41950</v>
      </c>
      <c r="N413" s="16">
        <v>41950.718587962961</v>
      </c>
      <c r="O413" s="17">
        <v>0.51025462962962964</v>
      </c>
      <c r="P413" t="s">
        <v>66</v>
      </c>
      <c r="Q413">
        <v>411</v>
      </c>
      <c r="R413">
        <v>3</v>
      </c>
      <c r="S413" t="s">
        <v>21</v>
      </c>
      <c r="T413" t="s">
        <v>30</v>
      </c>
      <c r="U413">
        <v>0</v>
      </c>
      <c r="V413">
        <v>0</v>
      </c>
      <c r="W413" t="s">
        <v>21</v>
      </c>
      <c r="X413">
        <v>0</v>
      </c>
      <c r="Y413">
        <v>16</v>
      </c>
      <c r="Z413">
        <v>709406</v>
      </c>
      <c r="AA413">
        <v>583</v>
      </c>
      <c r="AC413">
        <v>0</v>
      </c>
      <c r="AD413">
        <v>19</v>
      </c>
      <c r="AE413">
        <v>6</v>
      </c>
      <c r="AF413">
        <v>411</v>
      </c>
      <c r="AG413">
        <v>3</v>
      </c>
      <c r="AH413" t="s">
        <v>24</v>
      </c>
      <c r="AI413" t="s">
        <v>23</v>
      </c>
      <c r="AJ413" t="s">
        <v>13</v>
      </c>
      <c r="AK413" t="s">
        <v>74</v>
      </c>
    </row>
    <row r="414" spans="1:37">
      <c r="A414" t="s">
        <v>72</v>
      </c>
      <c r="B414">
        <v>242</v>
      </c>
      <c r="C414">
        <v>2</v>
      </c>
      <c r="D414" t="s">
        <v>78</v>
      </c>
      <c r="E414" t="s">
        <v>79</v>
      </c>
      <c r="F414">
        <v>60.021000000000001</v>
      </c>
      <c r="G414" t="s">
        <v>73</v>
      </c>
      <c r="H414">
        <v>1</v>
      </c>
      <c r="I414">
        <v>628946849</v>
      </c>
      <c r="J414" t="s">
        <v>64</v>
      </c>
      <c r="K414" t="s">
        <v>65</v>
      </c>
      <c r="L414" t="s">
        <v>65</v>
      </c>
      <c r="M414" s="15">
        <v>41950</v>
      </c>
      <c r="N414" s="16">
        <v>41950.718587962961</v>
      </c>
      <c r="O414" s="17">
        <v>0.51025462962962964</v>
      </c>
      <c r="P414" t="s">
        <v>66</v>
      </c>
      <c r="Q414">
        <v>412</v>
      </c>
      <c r="R414">
        <v>3</v>
      </c>
      <c r="S414" t="s">
        <v>24</v>
      </c>
      <c r="T414" t="s">
        <v>25</v>
      </c>
      <c r="U414">
        <v>0</v>
      </c>
      <c r="V414">
        <v>0</v>
      </c>
      <c r="W414" t="s">
        <v>24</v>
      </c>
      <c r="X414">
        <v>-999999</v>
      </c>
      <c r="Y414">
        <v>17</v>
      </c>
      <c r="Z414">
        <v>711539</v>
      </c>
      <c r="AA414">
        <v>0</v>
      </c>
      <c r="AB414" t="s">
        <v>26</v>
      </c>
      <c r="AC414">
        <v>192</v>
      </c>
      <c r="AD414">
        <v>2</v>
      </c>
      <c r="AE414">
        <v>6</v>
      </c>
      <c r="AF414">
        <v>412</v>
      </c>
      <c r="AG414">
        <v>3</v>
      </c>
      <c r="AH414" t="s">
        <v>31</v>
      </c>
      <c r="AI414" t="s">
        <v>27</v>
      </c>
      <c r="AJ414" t="s">
        <v>13</v>
      </c>
      <c r="AK414" t="s">
        <v>28</v>
      </c>
    </row>
    <row r="415" spans="1:37">
      <c r="A415" t="s">
        <v>72</v>
      </c>
      <c r="B415">
        <v>242</v>
      </c>
      <c r="C415">
        <v>2</v>
      </c>
      <c r="D415" t="s">
        <v>78</v>
      </c>
      <c r="E415" t="s">
        <v>79</v>
      </c>
      <c r="F415">
        <v>60.021000000000001</v>
      </c>
      <c r="G415" t="s">
        <v>73</v>
      </c>
      <c r="H415">
        <v>1</v>
      </c>
      <c r="I415">
        <v>628946849</v>
      </c>
      <c r="J415" t="s">
        <v>64</v>
      </c>
      <c r="K415" t="s">
        <v>65</v>
      </c>
      <c r="L415" t="s">
        <v>65</v>
      </c>
      <c r="M415" s="15">
        <v>41950</v>
      </c>
      <c r="N415" s="16">
        <v>41950.718587962961</v>
      </c>
      <c r="O415" s="17">
        <v>0.51025462962962964</v>
      </c>
      <c r="P415" t="s">
        <v>66</v>
      </c>
      <c r="Q415">
        <v>413</v>
      </c>
      <c r="R415">
        <v>2</v>
      </c>
      <c r="S415" t="s">
        <v>26</v>
      </c>
      <c r="T415" t="s">
        <v>22</v>
      </c>
      <c r="V415">
        <v>1</v>
      </c>
      <c r="W415" t="s">
        <v>26</v>
      </c>
      <c r="X415">
        <v>-999999</v>
      </c>
      <c r="Y415">
        <v>16</v>
      </c>
      <c r="Z415">
        <v>712555</v>
      </c>
      <c r="AA415">
        <v>0</v>
      </c>
      <c r="AB415" t="s">
        <v>26</v>
      </c>
      <c r="AC415">
        <v>480</v>
      </c>
      <c r="AD415">
        <v>18</v>
      </c>
      <c r="AE415">
        <v>6</v>
      </c>
      <c r="AF415">
        <v>413</v>
      </c>
      <c r="AG415">
        <v>3</v>
      </c>
      <c r="AI415" t="s">
        <v>23</v>
      </c>
      <c r="AJ415" t="s">
        <v>13</v>
      </c>
      <c r="AK415" t="s">
        <v>35</v>
      </c>
    </row>
    <row r="416" spans="1:37">
      <c r="A416" t="s">
        <v>72</v>
      </c>
      <c r="B416">
        <v>242</v>
      </c>
      <c r="C416">
        <v>2</v>
      </c>
      <c r="D416" t="s">
        <v>78</v>
      </c>
      <c r="E416" t="s">
        <v>79</v>
      </c>
      <c r="F416">
        <v>60.021000000000001</v>
      </c>
      <c r="G416" t="s">
        <v>73</v>
      </c>
      <c r="H416">
        <v>1</v>
      </c>
      <c r="I416">
        <v>628946849</v>
      </c>
      <c r="J416" t="s">
        <v>64</v>
      </c>
      <c r="K416" t="s">
        <v>65</v>
      </c>
      <c r="L416" t="s">
        <v>65</v>
      </c>
      <c r="M416" s="15">
        <v>41950</v>
      </c>
      <c r="N416" s="16">
        <v>41950.718587962961</v>
      </c>
      <c r="O416" s="17">
        <v>0.51025462962962964</v>
      </c>
      <c r="P416" t="s">
        <v>66</v>
      </c>
      <c r="Q416">
        <v>414</v>
      </c>
      <c r="R416">
        <v>1</v>
      </c>
      <c r="S416" t="s">
        <v>24</v>
      </c>
      <c r="T416" t="s">
        <v>30</v>
      </c>
      <c r="V416">
        <v>1</v>
      </c>
      <c r="W416" t="s">
        <v>24</v>
      </c>
      <c r="X416">
        <v>-999999</v>
      </c>
      <c r="Y416">
        <v>17</v>
      </c>
      <c r="Z416">
        <v>713855</v>
      </c>
      <c r="AA416">
        <v>0</v>
      </c>
      <c r="AB416" t="s">
        <v>24</v>
      </c>
      <c r="AC416">
        <v>388</v>
      </c>
      <c r="AD416">
        <v>1</v>
      </c>
      <c r="AE416">
        <v>6</v>
      </c>
      <c r="AF416">
        <v>414</v>
      </c>
      <c r="AG416">
        <v>2</v>
      </c>
      <c r="AI416" t="s">
        <v>27</v>
      </c>
      <c r="AJ416" t="s">
        <v>13</v>
      </c>
      <c r="AK416" t="s">
        <v>28</v>
      </c>
    </row>
    <row r="417" spans="1:37">
      <c r="A417" t="s">
        <v>72</v>
      </c>
      <c r="B417">
        <v>242</v>
      </c>
      <c r="C417">
        <v>2</v>
      </c>
      <c r="D417" t="s">
        <v>78</v>
      </c>
      <c r="E417" t="s">
        <v>79</v>
      </c>
      <c r="F417">
        <v>60.021000000000001</v>
      </c>
      <c r="G417" t="s">
        <v>73</v>
      </c>
      <c r="H417">
        <v>1</v>
      </c>
      <c r="I417">
        <v>628946849</v>
      </c>
      <c r="J417" t="s">
        <v>64</v>
      </c>
      <c r="K417" t="s">
        <v>65</v>
      </c>
      <c r="L417" t="s">
        <v>65</v>
      </c>
      <c r="M417" s="15">
        <v>41950</v>
      </c>
      <c r="N417" s="16">
        <v>41950.718587962961</v>
      </c>
      <c r="O417" s="17">
        <v>0.51025462962962964</v>
      </c>
      <c r="P417" t="s">
        <v>66</v>
      </c>
      <c r="Q417">
        <v>415</v>
      </c>
      <c r="R417">
        <v>2</v>
      </c>
      <c r="S417" t="s">
        <v>26</v>
      </c>
      <c r="T417" t="s">
        <v>33</v>
      </c>
      <c r="V417">
        <v>0</v>
      </c>
      <c r="W417" t="s">
        <v>26</v>
      </c>
      <c r="X417">
        <v>0</v>
      </c>
      <c r="Y417">
        <v>17</v>
      </c>
      <c r="Z417">
        <v>715071</v>
      </c>
      <c r="AA417">
        <v>566</v>
      </c>
      <c r="AC417">
        <v>0</v>
      </c>
      <c r="AD417">
        <v>17</v>
      </c>
      <c r="AE417">
        <v>6</v>
      </c>
      <c r="AF417">
        <v>415</v>
      </c>
      <c r="AG417">
        <v>1</v>
      </c>
      <c r="AI417" t="s">
        <v>23</v>
      </c>
      <c r="AJ417" t="s">
        <v>13</v>
      </c>
      <c r="AK417" t="s">
        <v>35</v>
      </c>
    </row>
    <row r="418" spans="1:37">
      <c r="A418" t="s">
        <v>72</v>
      </c>
      <c r="B418">
        <v>242</v>
      </c>
      <c r="C418">
        <v>2</v>
      </c>
      <c r="D418" t="s">
        <v>78</v>
      </c>
      <c r="E418" t="s">
        <v>79</v>
      </c>
      <c r="F418">
        <v>60.021000000000001</v>
      </c>
      <c r="G418" t="s">
        <v>73</v>
      </c>
      <c r="H418">
        <v>1</v>
      </c>
      <c r="I418">
        <v>628946849</v>
      </c>
      <c r="J418" t="s">
        <v>64</v>
      </c>
      <c r="K418" t="s">
        <v>65</v>
      </c>
      <c r="L418" t="s">
        <v>65</v>
      </c>
      <c r="M418" s="15">
        <v>41950</v>
      </c>
      <c r="N418" s="16">
        <v>41950.718587962961</v>
      </c>
      <c r="O418" s="17">
        <v>0.51025462962962964</v>
      </c>
      <c r="P418" t="s">
        <v>66</v>
      </c>
      <c r="Q418">
        <v>416</v>
      </c>
      <c r="R418">
        <v>2</v>
      </c>
      <c r="S418" t="s">
        <v>24</v>
      </c>
      <c r="T418" t="s">
        <v>33</v>
      </c>
      <c r="V418">
        <v>0</v>
      </c>
      <c r="W418" t="s">
        <v>24</v>
      </c>
      <c r="X418">
        <v>-999999</v>
      </c>
      <c r="Y418">
        <v>17</v>
      </c>
      <c r="Z418">
        <v>717187</v>
      </c>
      <c r="AA418">
        <v>0</v>
      </c>
      <c r="AB418" t="s">
        <v>26</v>
      </c>
      <c r="AC418">
        <v>432</v>
      </c>
      <c r="AD418">
        <v>5</v>
      </c>
      <c r="AE418">
        <v>6</v>
      </c>
      <c r="AF418">
        <v>416</v>
      </c>
      <c r="AG418">
        <v>2</v>
      </c>
      <c r="AI418" t="s">
        <v>27</v>
      </c>
      <c r="AJ418" t="s">
        <v>13</v>
      </c>
      <c r="AK418" t="s">
        <v>28</v>
      </c>
    </row>
    <row r="419" spans="1:37">
      <c r="A419" t="s">
        <v>72</v>
      </c>
      <c r="B419">
        <v>242</v>
      </c>
      <c r="C419">
        <v>2</v>
      </c>
      <c r="D419" t="s">
        <v>78</v>
      </c>
      <c r="E419" t="s">
        <v>79</v>
      </c>
      <c r="F419">
        <v>60.021000000000001</v>
      </c>
      <c r="G419" t="s">
        <v>73</v>
      </c>
      <c r="H419">
        <v>1</v>
      </c>
      <c r="I419">
        <v>628946849</v>
      </c>
      <c r="J419" t="s">
        <v>64</v>
      </c>
      <c r="K419" t="s">
        <v>65</v>
      </c>
      <c r="L419" t="s">
        <v>65</v>
      </c>
      <c r="M419" s="15">
        <v>41950</v>
      </c>
      <c r="N419" s="16">
        <v>41950.718587962961</v>
      </c>
      <c r="O419" s="17">
        <v>0.51025462962962964</v>
      </c>
      <c r="P419" t="s">
        <v>66</v>
      </c>
      <c r="Q419">
        <v>417</v>
      </c>
      <c r="R419">
        <v>1</v>
      </c>
      <c r="S419" t="s">
        <v>31</v>
      </c>
      <c r="T419" t="s">
        <v>25</v>
      </c>
      <c r="V419">
        <v>0</v>
      </c>
      <c r="W419" t="s">
        <v>31</v>
      </c>
      <c r="X419">
        <v>0</v>
      </c>
      <c r="Y419">
        <v>34</v>
      </c>
      <c r="Z419">
        <v>718487</v>
      </c>
      <c r="AA419">
        <v>566</v>
      </c>
      <c r="AC419">
        <v>0</v>
      </c>
      <c r="AD419">
        <v>8</v>
      </c>
      <c r="AE419">
        <v>6</v>
      </c>
      <c r="AF419">
        <v>417</v>
      </c>
      <c r="AG419">
        <v>2</v>
      </c>
      <c r="AI419" t="s">
        <v>27</v>
      </c>
      <c r="AJ419" t="s">
        <v>13</v>
      </c>
      <c r="AK419" t="s">
        <v>34</v>
      </c>
    </row>
    <row r="420" spans="1:37">
      <c r="A420" t="s">
        <v>72</v>
      </c>
      <c r="B420">
        <v>242</v>
      </c>
      <c r="C420">
        <v>2</v>
      </c>
      <c r="D420" t="s">
        <v>78</v>
      </c>
      <c r="E420" t="s">
        <v>79</v>
      </c>
      <c r="F420">
        <v>60.021000000000001</v>
      </c>
      <c r="G420" t="s">
        <v>73</v>
      </c>
      <c r="H420">
        <v>1</v>
      </c>
      <c r="I420">
        <v>628946849</v>
      </c>
      <c r="J420" t="s">
        <v>64</v>
      </c>
      <c r="K420" t="s">
        <v>65</v>
      </c>
      <c r="L420" t="s">
        <v>65</v>
      </c>
      <c r="M420" s="15">
        <v>41950</v>
      </c>
      <c r="N420" s="16">
        <v>41950.718587962961</v>
      </c>
      <c r="O420" s="17">
        <v>0.51025462962962964</v>
      </c>
      <c r="P420" t="s">
        <v>66</v>
      </c>
      <c r="Q420">
        <v>418</v>
      </c>
      <c r="R420">
        <v>1</v>
      </c>
      <c r="S420" t="s">
        <v>24</v>
      </c>
      <c r="T420" t="s">
        <v>30</v>
      </c>
      <c r="V420">
        <v>1</v>
      </c>
      <c r="W420" t="s">
        <v>24</v>
      </c>
      <c r="X420">
        <v>-999999</v>
      </c>
      <c r="Y420">
        <v>16</v>
      </c>
      <c r="Z420">
        <v>720602</v>
      </c>
      <c r="AA420">
        <v>0</v>
      </c>
      <c r="AB420" t="s">
        <v>24</v>
      </c>
      <c r="AC420">
        <v>257</v>
      </c>
      <c r="AD420">
        <v>1</v>
      </c>
      <c r="AE420">
        <v>6</v>
      </c>
      <c r="AF420">
        <v>418</v>
      </c>
      <c r="AG420">
        <v>1</v>
      </c>
      <c r="AI420" t="s">
        <v>27</v>
      </c>
      <c r="AJ420" t="s">
        <v>13</v>
      </c>
      <c r="AK420" t="s">
        <v>28</v>
      </c>
    </row>
    <row r="421" spans="1:37">
      <c r="A421" t="s">
        <v>72</v>
      </c>
      <c r="B421">
        <v>242</v>
      </c>
      <c r="C421">
        <v>2</v>
      </c>
      <c r="D421" t="s">
        <v>78</v>
      </c>
      <c r="E421" t="s">
        <v>79</v>
      </c>
      <c r="F421">
        <v>60.021000000000001</v>
      </c>
      <c r="G421" t="s">
        <v>73</v>
      </c>
      <c r="H421">
        <v>1</v>
      </c>
      <c r="I421">
        <v>628946849</v>
      </c>
      <c r="J421" t="s">
        <v>64</v>
      </c>
      <c r="K421" t="s">
        <v>65</v>
      </c>
      <c r="L421" t="s">
        <v>65</v>
      </c>
      <c r="M421" s="15">
        <v>41950</v>
      </c>
      <c r="N421" s="16">
        <v>41950.718587962961</v>
      </c>
      <c r="O421" s="17">
        <v>0.51025462962962964</v>
      </c>
      <c r="P421" t="s">
        <v>66</v>
      </c>
      <c r="Q421">
        <v>419</v>
      </c>
      <c r="R421">
        <v>3</v>
      </c>
      <c r="S421" t="s">
        <v>31</v>
      </c>
      <c r="T421" t="s">
        <v>29</v>
      </c>
      <c r="U421">
        <v>0</v>
      </c>
      <c r="V421">
        <v>0</v>
      </c>
      <c r="W421" t="s">
        <v>31</v>
      </c>
      <c r="X421">
        <v>0</v>
      </c>
      <c r="Y421">
        <v>16</v>
      </c>
      <c r="Z421">
        <v>721685</v>
      </c>
      <c r="AA421">
        <v>567</v>
      </c>
      <c r="AC421">
        <v>0</v>
      </c>
      <c r="AD421">
        <v>10</v>
      </c>
      <c r="AE421">
        <v>6</v>
      </c>
      <c r="AF421">
        <v>419</v>
      </c>
      <c r="AG421">
        <v>1</v>
      </c>
      <c r="AH421" t="s">
        <v>21</v>
      </c>
      <c r="AI421" t="s">
        <v>23</v>
      </c>
      <c r="AJ421" t="s">
        <v>13</v>
      </c>
      <c r="AK421" t="s">
        <v>34</v>
      </c>
    </row>
    <row r="422" spans="1:37">
      <c r="A422" t="s">
        <v>72</v>
      </c>
      <c r="B422">
        <v>242</v>
      </c>
      <c r="C422">
        <v>2</v>
      </c>
      <c r="D422" t="s">
        <v>78</v>
      </c>
      <c r="E422" t="s">
        <v>79</v>
      </c>
      <c r="F422">
        <v>60.021000000000001</v>
      </c>
      <c r="G422" t="s">
        <v>73</v>
      </c>
      <c r="H422">
        <v>1</v>
      </c>
      <c r="I422">
        <v>628946849</v>
      </c>
      <c r="J422" t="s">
        <v>64</v>
      </c>
      <c r="K422" t="s">
        <v>65</v>
      </c>
      <c r="L422" t="s">
        <v>65</v>
      </c>
      <c r="M422" s="15">
        <v>41950</v>
      </c>
      <c r="N422" s="16">
        <v>41950.718587962961</v>
      </c>
      <c r="O422" s="17">
        <v>0.51025462962962964</v>
      </c>
      <c r="P422" t="s">
        <v>66</v>
      </c>
      <c r="Q422">
        <v>420</v>
      </c>
      <c r="R422">
        <v>3</v>
      </c>
      <c r="S422" t="s">
        <v>26</v>
      </c>
      <c r="T422" t="s">
        <v>29</v>
      </c>
      <c r="U422">
        <v>0</v>
      </c>
      <c r="V422">
        <v>0</v>
      </c>
      <c r="W422" t="s">
        <v>26</v>
      </c>
      <c r="X422">
        <v>-999999</v>
      </c>
      <c r="Y422">
        <v>16</v>
      </c>
      <c r="Z422">
        <v>723801</v>
      </c>
      <c r="AA422">
        <v>0</v>
      </c>
      <c r="AB422" t="s">
        <v>31</v>
      </c>
      <c r="AC422">
        <v>98</v>
      </c>
      <c r="AD422">
        <v>16</v>
      </c>
      <c r="AE422">
        <v>6</v>
      </c>
      <c r="AF422">
        <v>420</v>
      </c>
      <c r="AG422">
        <v>3</v>
      </c>
      <c r="AH422" t="s">
        <v>21</v>
      </c>
      <c r="AI422" t="s">
        <v>23</v>
      </c>
      <c r="AJ422" t="s">
        <v>13</v>
      </c>
      <c r="AK422" t="s">
        <v>35</v>
      </c>
    </row>
    <row r="423" spans="1:37">
      <c r="A423" t="s">
        <v>72</v>
      </c>
      <c r="B423">
        <v>242</v>
      </c>
      <c r="C423">
        <v>2</v>
      </c>
      <c r="D423" t="s">
        <v>78</v>
      </c>
      <c r="E423" t="s">
        <v>79</v>
      </c>
      <c r="F423">
        <v>60.021000000000001</v>
      </c>
      <c r="G423" t="s">
        <v>73</v>
      </c>
      <c r="H423">
        <v>1</v>
      </c>
      <c r="I423">
        <v>628946849</v>
      </c>
      <c r="J423" t="s">
        <v>64</v>
      </c>
      <c r="K423" t="s">
        <v>65</v>
      </c>
      <c r="L423" t="s">
        <v>65</v>
      </c>
      <c r="M423" s="15">
        <v>41950</v>
      </c>
      <c r="N423" s="16">
        <v>41950.718587962961</v>
      </c>
      <c r="O423" s="17">
        <v>0.51025462962962964</v>
      </c>
      <c r="P423" t="s">
        <v>66</v>
      </c>
      <c r="Q423">
        <v>421</v>
      </c>
      <c r="R423">
        <v>1</v>
      </c>
      <c r="S423" t="s">
        <v>24</v>
      </c>
      <c r="T423" t="s">
        <v>30</v>
      </c>
      <c r="V423">
        <v>0</v>
      </c>
      <c r="W423" t="s">
        <v>24</v>
      </c>
      <c r="X423">
        <v>-999999</v>
      </c>
      <c r="Y423">
        <v>17</v>
      </c>
      <c r="Z423">
        <v>724718</v>
      </c>
      <c r="AA423">
        <v>0</v>
      </c>
      <c r="AB423" t="s">
        <v>21</v>
      </c>
      <c r="AC423">
        <v>301</v>
      </c>
      <c r="AD423">
        <v>1</v>
      </c>
      <c r="AE423">
        <v>6</v>
      </c>
      <c r="AF423">
        <v>421</v>
      </c>
      <c r="AG423">
        <v>3</v>
      </c>
      <c r="AI423" t="s">
        <v>27</v>
      </c>
      <c r="AJ423" t="s">
        <v>13</v>
      </c>
      <c r="AK423" t="s">
        <v>28</v>
      </c>
    </row>
    <row r="424" spans="1:37">
      <c r="A424" t="s">
        <v>72</v>
      </c>
      <c r="B424">
        <v>242</v>
      </c>
      <c r="C424">
        <v>2</v>
      </c>
      <c r="D424" t="s">
        <v>78</v>
      </c>
      <c r="E424" t="s">
        <v>79</v>
      </c>
      <c r="F424">
        <v>60.021000000000001</v>
      </c>
      <c r="G424" t="s">
        <v>73</v>
      </c>
      <c r="H424">
        <v>1</v>
      </c>
      <c r="I424">
        <v>628946849</v>
      </c>
      <c r="J424" t="s">
        <v>64</v>
      </c>
      <c r="K424" t="s">
        <v>65</v>
      </c>
      <c r="L424" t="s">
        <v>65</v>
      </c>
      <c r="M424" s="15">
        <v>41950</v>
      </c>
      <c r="N424" s="16">
        <v>41950.718587962961</v>
      </c>
      <c r="O424" s="17">
        <v>0.51025462962962964</v>
      </c>
      <c r="P424" t="s">
        <v>66</v>
      </c>
      <c r="Q424">
        <v>422</v>
      </c>
      <c r="R424">
        <v>2</v>
      </c>
      <c r="S424" t="s">
        <v>21</v>
      </c>
      <c r="T424" t="s">
        <v>22</v>
      </c>
      <c r="V424">
        <v>0</v>
      </c>
      <c r="W424" t="s">
        <v>21</v>
      </c>
      <c r="X424">
        <v>0</v>
      </c>
      <c r="Y424">
        <v>17</v>
      </c>
      <c r="Z424">
        <v>725834</v>
      </c>
      <c r="AA424">
        <v>566</v>
      </c>
      <c r="AC424">
        <v>0</v>
      </c>
      <c r="AD424">
        <v>24</v>
      </c>
      <c r="AE424">
        <v>6</v>
      </c>
      <c r="AF424">
        <v>422</v>
      </c>
      <c r="AG424">
        <v>1</v>
      </c>
      <c r="AI424" t="s">
        <v>23</v>
      </c>
      <c r="AJ424" t="s">
        <v>13</v>
      </c>
      <c r="AK424" t="s">
        <v>74</v>
      </c>
    </row>
    <row r="425" spans="1:37">
      <c r="A425" t="s">
        <v>72</v>
      </c>
      <c r="B425">
        <v>242</v>
      </c>
      <c r="C425">
        <v>2</v>
      </c>
      <c r="D425" t="s">
        <v>78</v>
      </c>
      <c r="E425" t="s">
        <v>79</v>
      </c>
      <c r="F425">
        <v>60.021000000000001</v>
      </c>
      <c r="G425" t="s">
        <v>73</v>
      </c>
      <c r="H425">
        <v>1</v>
      </c>
      <c r="I425">
        <v>628946849</v>
      </c>
      <c r="J425" t="s">
        <v>64</v>
      </c>
      <c r="K425" t="s">
        <v>65</v>
      </c>
      <c r="L425" t="s">
        <v>65</v>
      </c>
      <c r="M425" s="15">
        <v>41950</v>
      </c>
      <c r="N425" s="16">
        <v>41950.718587962961</v>
      </c>
      <c r="O425" s="17">
        <v>0.51025462962962964</v>
      </c>
      <c r="P425" t="s">
        <v>66</v>
      </c>
      <c r="Q425">
        <v>423</v>
      </c>
      <c r="R425">
        <v>2</v>
      </c>
      <c r="S425" t="s">
        <v>31</v>
      </c>
      <c r="T425" t="s">
        <v>22</v>
      </c>
      <c r="V425">
        <v>0</v>
      </c>
      <c r="W425" t="s">
        <v>31</v>
      </c>
      <c r="X425">
        <v>0</v>
      </c>
      <c r="Y425">
        <v>17</v>
      </c>
      <c r="Z425">
        <v>727950</v>
      </c>
      <c r="AA425">
        <v>566</v>
      </c>
      <c r="AC425">
        <v>0</v>
      </c>
      <c r="AD425">
        <v>12</v>
      </c>
      <c r="AE425">
        <v>6</v>
      </c>
      <c r="AF425">
        <v>423</v>
      </c>
      <c r="AG425">
        <v>2</v>
      </c>
      <c r="AI425" t="s">
        <v>23</v>
      </c>
      <c r="AJ425" t="s">
        <v>13</v>
      </c>
      <c r="AK425" t="s">
        <v>34</v>
      </c>
    </row>
    <row r="426" spans="1:37">
      <c r="A426" t="s">
        <v>72</v>
      </c>
      <c r="B426">
        <v>242</v>
      </c>
      <c r="C426">
        <v>2</v>
      </c>
      <c r="D426" t="s">
        <v>78</v>
      </c>
      <c r="E426" t="s">
        <v>79</v>
      </c>
      <c r="F426">
        <v>60.021000000000001</v>
      </c>
      <c r="G426" t="s">
        <v>73</v>
      </c>
      <c r="H426">
        <v>1</v>
      </c>
      <c r="I426">
        <v>628946849</v>
      </c>
      <c r="J426" t="s">
        <v>64</v>
      </c>
      <c r="K426" t="s">
        <v>65</v>
      </c>
      <c r="L426" t="s">
        <v>65</v>
      </c>
      <c r="M426" s="15">
        <v>41950</v>
      </c>
      <c r="N426" s="16">
        <v>41950.718587962961</v>
      </c>
      <c r="O426" s="17">
        <v>0.51025462962962964</v>
      </c>
      <c r="P426" t="s">
        <v>66</v>
      </c>
      <c r="Q426">
        <v>424</v>
      </c>
      <c r="R426">
        <v>3</v>
      </c>
      <c r="S426" t="s">
        <v>26</v>
      </c>
      <c r="T426" t="s">
        <v>30</v>
      </c>
      <c r="U426">
        <v>1</v>
      </c>
      <c r="V426">
        <v>0</v>
      </c>
      <c r="W426" t="s">
        <v>26</v>
      </c>
      <c r="X426">
        <v>-999999</v>
      </c>
      <c r="Y426">
        <v>17</v>
      </c>
      <c r="Z426">
        <v>730066</v>
      </c>
      <c r="AA426">
        <v>0</v>
      </c>
      <c r="AB426" t="s">
        <v>24</v>
      </c>
      <c r="AC426">
        <v>537</v>
      </c>
      <c r="AD426">
        <v>13</v>
      </c>
      <c r="AE426">
        <v>6</v>
      </c>
      <c r="AF426">
        <v>424</v>
      </c>
      <c r="AG426">
        <v>2</v>
      </c>
      <c r="AH426" t="s">
        <v>24</v>
      </c>
      <c r="AI426" t="s">
        <v>23</v>
      </c>
      <c r="AJ426" t="s">
        <v>13</v>
      </c>
      <c r="AK426" t="s">
        <v>35</v>
      </c>
    </row>
    <row r="427" spans="1:37">
      <c r="A427" t="s">
        <v>72</v>
      </c>
      <c r="B427">
        <v>242</v>
      </c>
      <c r="C427">
        <v>2</v>
      </c>
      <c r="D427" t="s">
        <v>78</v>
      </c>
      <c r="E427" t="s">
        <v>79</v>
      </c>
      <c r="F427">
        <v>60.021000000000001</v>
      </c>
      <c r="G427" t="s">
        <v>73</v>
      </c>
      <c r="H427">
        <v>1</v>
      </c>
      <c r="I427">
        <v>628946849</v>
      </c>
      <c r="J427" t="s">
        <v>64</v>
      </c>
      <c r="K427" t="s">
        <v>65</v>
      </c>
      <c r="L427" t="s">
        <v>65</v>
      </c>
      <c r="M427" s="15">
        <v>41950</v>
      </c>
      <c r="N427" s="16">
        <v>41950.718587962961</v>
      </c>
      <c r="O427" s="17">
        <v>0.51025462962962964</v>
      </c>
      <c r="P427" t="s">
        <v>66</v>
      </c>
      <c r="Q427">
        <v>425</v>
      </c>
      <c r="R427">
        <v>1</v>
      </c>
      <c r="S427" t="s">
        <v>21</v>
      </c>
      <c r="T427" t="s">
        <v>29</v>
      </c>
      <c r="V427">
        <v>0</v>
      </c>
      <c r="W427" t="s">
        <v>21</v>
      </c>
      <c r="X427">
        <v>-999999</v>
      </c>
      <c r="Y427">
        <v>17</v>
      </c>
      <c r="Z427">
        <v>731449</v>
      </c>
      <c r="AA427">
        <v>0</v>
      </c>
      <c r="AB427" t="s">
        <v>24</v>
      </c>
      <c r="AC427">
        <v>466</v>
      </c>
      <c r="AD427">
        <v>22</v>
      </c>
      <c r="AE427">
        <v>6</v>
      </c>
      <c r="AF427">
        <v>425</v>
      </c>
      <c r="AG427">
        <v>3</v>
      </c>
      <c r="AI427" t="s">
        <v>23</v>
      </c>
      <c r="AJ427" t="s">
        <v>13</v>
      </c>
      <c r="AK427" t="s">
        <v>74</v>
      </c>
    </row>
    <row r="428" spans="1:37">
      <c r="A428" t="s">
        <v>72</v>
      </c>
      <c r="B428">
        <v>242</v>
      </c>
      <c r="C428">
        <v>2</v>
      </c>
      <c r="D428" t="s">
        <v>78</v>
      </c>
      <c r="E428" t="s">
        <v>79</v>
      </c>
      <c r="F428">
        <v>60.021000000000001</v>
      </c>
      <c r="G428" t="s">
        <v>73</v>
      </c>
      <c r="H428">
        <v>1</v>
      </c>
      <c r="I428">
        <v>628946849</v>
      </c>
      <c r="J428" t="s">
        <v>64</v>
      </c>
      <c r="K428" t="s">
        <v>65</v>
      </c>
      <c r="L428" t="s">
        <v>65</v>
      </c>
      <c r="M428" s="15">
        <v>41950</v>
      </c>
      <c r="N428" s="16">
        <v>41950.718587962961</v>
      </c>
      <c r="O428" s="17">
        <v>0.51025462962962964</v>
      </c>
      <c r="P428" t="s">
        <v>66</v>
      </c>
      <c r="Q428">
        <v>426</v>
      </c>
      <c r="R428">
        <v>2</v>
      </c>
      <c r="S428" t="s">
        <v>31</v>
      </c>
      <c r="T428" t="s">
        <v>33</v>
      </c>
      <c r="V428">
        <v>0</v>
      </c>
      <c r="W428" t="s">
        <v>31</v>
      </c>
      <c r="X428">
        <v>-999999</v>
      </c>
      <c r="Y428">
        <v>17</v>
      </c>
      <c r="Z428">
        <v>732732</v>
      </c>
      <c r="AA428">
        <v>0</v>
      </c>
      <c r="AB428" t="s">
        <v>24</v>
      </c>
      <c r="AC428">
        <v>439</v>
      </c>
      <c r="AD428">
        <v>11</v>
      </c>
      <c r="AE428">
        <v>6</v>
      </c>
      <c r="AF428">
        <v>426</v>
      </c>
      <c r="AG428">
        <v>1</v>
      </c>
      <c r="AI428" t="s">
        <v>23</v>
      </c>
      <c r="AJ428" t="s">
        <v>13</v>
      </c>
      <c r="AK428" t="s">
        <v>34</v>
      </c>
    </row>
    <row r="429" spans="1:37">
      <c r="A429" t="s">
        <v>72</v>
      </c>
      <c r="B429">
        <v>242</v>
      </c>
      <c r="C429">
        <v>2</v>
      </c>
      <c r="D429" t="s">
        <v>78</v>
      </c>
      <c r="E429" t="s">
        <v>79</v>
      </c>
      <c r="F429">
        <v>60.021000000000001</v>
      </c>
      <c r="G429" t="s">
        <v>73</v>
      </c>
      <c r="H429">
        <v>1</v>
      </c>
      <c r="I429">
        <v>628946849</v>
      </c>
      <c r="J429" t="s">
        <v>64</v>
      </c>
      <c r="K429" t="s">
        <v>65</v>
      </c>
      <c r="L429" t="s">
        <v>65</v>
      </c>
      <c r="M429" s="15">
        <v>41950</v>
      </c>
      <c r="N429" s="16">
        <v>41950.718587962961</v>
      </c>
      <c r="O429" s="17">
        <v>0.51025462962962964</v>
      </c>
      <c r="P429" t="s">
        <v>66</v>
      </c>
      <c r="Q429">
        <v>427</v>
      </c>
      <c r="R429">
        <v>2</v>
      </c>
      <c r="S429" t="s">
        <v>24</v>
      </c>
      <c r="T429" t="s">
        <v>33</v>
      </c>
      <c r="V429">
        <v>0</v>
      </c>
      <c r="W429" t="s">
        <v>24</v>
      </c>
      <c r="X429">
        <v>-999999</v>
      </c>
      <c r="Y429">
        <v>17</v>
      </c>
      <c r="Z429">
        <v>733998</v>
      </c>
      <c r="AA429">
        <v>0</v>
      </c>
      <c r="AB429" t="s">
        <v>26</v>
      </c>
      <c r="AC429">
        <v>461</v>
      </c>
      <c r="AD429">
        <v>5</v>
      </c>
      <c r="AE429">
        <v>6</v>
      </c>
      <c r="AF429">
        <v>427</v>
      </c>
      <c r="AG429">
        <v>2</v>
      </c>
      <c r="AI429" t="s">
        <v>27</v>
      </c>
      <c r="AJ429" t="s">
        <v>13</v>
      </c>
      <c r="AK429" t="s">
        <v>28</v>
      </c>
    </row>
    <row r="430" spans="1:37">
      <c r="A430" t="s">
        <v>72</v>
      </c>
      <c r="B430">
        <v>242</v>
      </c>
      <c r="C430">
        <v>2</v>
      </c>
      <c r="D430" t="s">
        <v>78</v>
      </c>
      <c r="E430" t="s">
        <v>79</v>
      </c>
      <c r="F430">
        <v>60.021000000000001</v>
      </c>
      <c r="G430" t="s">
        <v>73</v>
      </c>
      <c r="H430">
        <v>1</v>
      </c>
      <c r="I430">
        <v>628946849</v>
      </c>
      <c r="J430" t="s">
        <v>64</v>
      </c>
      <c r="K430" t="s">
        <v>65</v>
      </c>
      <c r="L430" t="s">
        <v>65</v>
      </c>
      <c r="M430" s="15">
        <v>41950</v>
      </c>
      <c r="N430" s="16">
        <v>41950.718587962961</v>
      </c>
      <c r="O430" s="17">
        <v>0.51025462962962964</v>
      </c>
      <c r="P430" t="s">
        <v>66</v>
      </c>
      <c r="Q430">
        <v>428</v>
      </c>
      <c r="R430">
        <v>2</v>
      </c>
      <c r="S430" t="s">
        <v>26</v>
      </c>
      <c r="T430" t="s">
        <v>33</v>
      </c>
      <c r="V430">
        <v>0</v>
      </c>
      <c r="W430" t="s">
        <v>26</v>
      </c>
      <c r="X430">
        <v>-999999</v>
      </c>
      <c r="Y430">
        <v>17</v>
      </c>
      <c r="Z430">
        <v>735281</v>
      </c>
      <c r="AA430">
        <v>0</v>
      </c>
      <c r="AB430" t="s">
        <v>24</v>
      </c>
      <c r="AC430">
        <v>426</v>
      </c>
      <c r="AD430">
        <v>17</v>
      </c>
      <c r="AE430">
        <v>6</v>
      </c>
      <c r="AF430">
        <v>428</v>
      </c>
      <c r="AG430">
        <v>2</v>
      </c>
      <c r="AI430" t="s">
        <v>23</v>
      </c>
      <c r="AJ430" t="s">
        <v>13</v>
      </c>
      <c r="AK430" t="s">
        <v>35</v>
      </c>
    </row>
    <row r="431" spans="1:37">
      <c r="A431" t="s">
        <v>72</v>
      </c>
      <c r="B431">
        <v>242</v>
      </c>
      <c r="C431">
        <v>2</v>
      </c>
      <c r="D431" t="s">
        <v>78</v>
      </c>
      <c r="E431" t="s">
        <v>79</v>
      </c>
      <c r="F431">
        <v>60.021000000000001</v>
      </c>
      <c r="G431" t="s">
        <v>73</v>
      </c>
      <c r="H431">
        <v>1</v>
      </c>
      <c r="I431">
        <v>628946849</v>
      </c>
      <c r="J431" t="s">
        <v>64</v>
      </c>
      <c r="K431" t="s">
        <v>65</v>
      </c>
      <c r="L431" t="s">
        <v>65</v>
      </c>
      <c r="M431" s="15">
        <v>41950</v>
      </c>
      <c r="N431" s="16">
        <v>41950.718587962961</v>
      </c>
      <c r="O431" s="17">
        <v>0.51025462962962964</v>
      </c>
      <c r="P431" t="s">
        <v>66</v>
      </c>
      <c r="Q431">
        <v>429</v>
      </c>
      <c r="R431">
        <v>2</v>
      </c>
      <c r="S431" t="s">
        <v>21</v>
      </c>
      <c r="T431" t="s">
        <v>33</v>
      </c>
      <c r="V431">
        <v>0</v>
      </c>
      <c r="W431" t="s">
        <v>21</v>
      </c>
      <c r="X431">
        <v>0</v>
      </c>
      <c r="Y431">
        <v>16</v>
      </c>
      <c r="Z431">
        <v>736530</v>
      </c>
      <c r="AA431">
        <v>567</v>
      </c>
      <c r="AC431">
        <v>0</v>
      </c>
      <c r="AD431">
        <v>23</v>
      </c>
      <c r="AE431">
        <v>6</v>
      </c>
      <c r="AF431">
        <v>429</v>
      </c>
      <c r="AG431">
        <v>2</v>
      </c>
      <c r="AI431" t="s">
        <v>23</v>
      </c>
      <c r="AJ431" t="s">
        <v>13</v>
      </c>
      <c r="AK431" t="s">
        <v>74</v>
      </c>
    </row>
    <row r="432" spans="1:37">
      <c r="A432" t="s">
        <v>72</v>
      </c>
      <c r="B432">
        <v>242</v>
      </c>
      <c r="C432">
        <v>2</v>
      </c>
      <c r="D432" t="s">
        <v>78</v>
      </c>
      <c r="E432" t="s">
        <v>79</v>
      </c>
      <c r="F432">
        <v>60.021000000000001</v>
      </c>
      <c r="G432" t="s">
        <v>73</v>
      </c>
      <c r="H432">
        <v>1</v>
      </c>
      <c r="I432">
        <v>628946849</v>
      </c>
      <c r="J432" t="s">
        <v>64</v>
      </c>
      <c r="K432" t="s">
        <v>65</v>
      </c>
      <c r="L432" t="s">
        <v>65</v>
      </c>
      <c r="M432" s="15">
        <v>41950</v>
      </c>
      <c r="N432" s="16">
        <v>41950.718587962961</v>
      </c>
      <c r="O432" s="17">
        <v>0.51025462962962964</v>
      </c>
      <c r="P432" t="s">
        <v>66</v>
      </c>
      <c r="Q432">
        <v>430</v>
      </c>
      <c r="R432">
        <v>2</v>
      </c>
      <c r="S432" t="s">
        <v>31</v>
      </c>
      <c r="T432" t="s">
        <v>22</v>
      </c>
      <c r="V432">
        <v>0</v>
      </c>
      <c r="W432" t="s">
        <v>31</v>
      </c>
      <c r="X432">
        <v>-999999</v>
      </c>
      <c r="Y432">
        <v>16</v>
      </c>
      <c r="Z432">
        <v>738646</v>
      </c>
      <c r="AA432">
        <v>0</v>
      </c>
      <c r="AB432" t="s">
        <v>26</v>
      </c>
      <c r="AC432">
        <v>389</v>
      </c>
      <c r="AD432">
        <v>12</v>
      </c>
      <c r="AE432">
        <v>6</v>
      </c>
      <c r="AF432">
        <v>430</v>
      </c>
      <c r="AG432">
        <v>2</v>
      </c>
      <c r="AI432" t="s">
        <v>23</v>
      </c>
      <c r="AJ432" t="s">
        <v>13</v>
      </c>
      <c r="AK432" t="s">
        <v>34</v>
      </c>
    </row>
    <row r="433" spans="1:37">
      <c r="A433" t="s">
        <v>72</v>
      </c>
      <c r="B433">
        <v>242</v>
      </c>
      <c r="C433">
        <v>2</v>
      </c>
      <c r="D433" t="s">
        <v>78</v>
      </c>
      <c r="E433" t="s">
        <v>79</v>
      </c>
      <c r="F433">
        <v>60.021000000000001</v>
      </c>
      <c r="G433" t="s">
        <v>73</v>
      </c>
      <c r="H433">
        <v>1</v>
      </c>
      <c r="I433">
        <v>628946849</v>
      </c>
      <c r="J433" t="s">
        <v>64</v>
      </c>
      <c r="K433" t="s">
        <v>65</v>
      </c>
      <c r="L433" t="s">
        <v>65</v>
      </c>
      <c r="M433" s="15">
        <v>41950</v>
      </c>
      <c r="N433" s="16">
        <v>41950.718587962961</v>
      </c>
      <c r="O433" s="17">
        <v>0.51025462962962964</v>
      </c>
      <c r="P433" t="s">
        <v>66</v>
      </c>
      <c r="Q433">
        <v>431</v>
      </c>
      <c r="R433">
        <v>3</v>
      </c>
      <c r="S433" t="s">
        <v>31</v>
      </c>
      <c r="T433" t="s">
        <v>29</v>
      </c>
      <c r="V433">
        <v>1</v>
      </c>
      <c r="W433" t="s">
        <v>31</v>
      </c>
      <c r="X433">
        <v>-999999</v>
      </c>
      <c r="Y433">
        <v>17</v>
      </c>
      <c r="Z433">
        <v>739863</v>
      </c>
      <c r="AA433">
        <v>0</v>
      </c>
      <c r="AB433" t="s">
        <v>31</v>
      </c>
      <c r="AC433">
        <v>356</v>
      </c>
      <c r="AD433">
        <v>10</v>
      </c>
      <c r="AE433">
        <v>6</v>
      </c>
      <c r="AF433">
        <v>431</v>
      </c>
      <c r="AG433">
        <v>2</v>
      </c>
      <c r="AH433" t="s">
        <v>21</v>
      </c>
      <c r="AI433" t="s">
        <v>23</v>
      </c>
      <c r="AJ433" t="s">
        <v>13</v>
      </c>
      <c r="AK433" t="s">
        <v>34</v>
      </c>
    </row>
    <row r="434" spans="1:37">
      <c r="A434" t="s">
        <v>72</v>
      </c>
      <c r="B434">
        <v>242</v>
      </c>
      <c r="C434">
        <v>2</v>
      </c>
      <c r="D434" t="s">
        <v>78</v>
      </c>
      <c r="E434" t="s">
        <v>79</v>
      </c>
      <c r="F434">
        <v>60.021000000000001</v>
      </c>
      <c r="G434" t="s">
        <v>73</v>
      </c>
      <c r="H434">
        <v>1</v>
      </c>
      <c r="I434">
        <v>628946849</v>
      </c>
      <c r="J434" t="s">
        <v>64</v>
      </c>
      <c r="K434" t="s">
        <v>65</v>
      </c>
      <c r="L434" t="s">
        <v>65</v>
      </c>
      <c r="M434" s="15">
        <v>41950</v>
      </c>
      <c r="N434" s="16">
        <v>41950.718587962961</v>
      </c>
      <c r="O434" s="17">
        <v>0.51025462962962964</v>
      </c>
      <c r="P434" t="s">
        <v>66</v>
      </c>
      <c r="Q434">
        <v>432</v>
      </c>
      <c r="R434">
        <v>2</v>
      </c>
      <c r="S434" t="s">
        <v>24</v>
      </c>
      <c r="T434" t="s">
        <v>22</v>
      </c>
      <c r="V434">
        <v>0</v>
      </c>
      <c r="W434" t="s">
        <v>24</v>
      </c>
      <c r="X434">
        <v>0</v>
      </c>
      <c r="Y434">
        <v>17</v>
      </c>
      <c r="Z434">
        <v>741046</v>
      </c>
      <c r="AA434">
        <v>566</v>
      </c>
      <c r="AC434">
        <v>0</v>
      </c>
      <c r="AD434">
        <v>6</v>
      </c>
      <c r="AE434">
        <v>6</v>
      </c>
      <c r="AF434">
        <v>432</v>
      </c>
      <c r="AG434">
        <v>3</v>
      </c>
      <c r="AI434" t="s">
        <v>27</v>
      </c>
      <c r="AJ434" t="s">
        <v>13</v>
      </c>
      <c r="AK434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"/>
  <sheetViews>
    <sheetView tabSelected="1" workbookViewId="0">
      <selection activeCell="M9" sqref="M9"/>
    </sheetView>
  </sheetViews>
  <sheetFormatPr baseColWidth="10" defaultRowHeight="15" x14ac:dyDescent="0"/>
  <cols>
    <col min="5" max="5" width="10.83203125" customWidth="1"/>
    <col min="9" max="9" width="10.83203125" customWidth="1"/>
  </cols>
  <sheetData>
    <row r="1" spans="1:24">
      <c r="C1" s="3" t="s">
        <v>42</v>
      </c>
      <c r="D1" s="3"/>
      <c r="E1" s="3"/>
      <c r="F1" s="3"/>
      <c r="G1" s="3"/>
      <c r="H1" s="5" t="s">
        <v>67</v>
      </c>
      <c r="I1" s="5"/>
      <c r="J1" s="5"/>
      <c r="K1" s="5"/>
      <c r="L1" s="7" t="s">
        <v>44</v>
      </c>
      <c r="M1" s="7"/>
      <c r="N1" s="7"/>
      <c r="O1" s="7"/>
      <c r="P1" s="9" t="s">
        <v>46</v>
      </c>
      <c r="Q1" s="9"/>
      <c r="R1" s="9"/>
      <c r="S1" s="9"/>
      <c r="T1" s="12" t="s">
        <v>47</v>
      </c>
      <c r="U1" s="12"/>
      <c r="V1" s="12"/>
      <c r="W1" s="12"/>
    </row>
    <row r="2" spans="1:24">
      <c r="A2" s="2" t="s">
        <v>70</v>
      </c>
      <c r="C2" s="4" t="s">
        <v>38</v>
      </c>
      <c r="D2" s="4" t="s">
        <v>37</v>
      </c>
      <c r="E2" s="4" t="s">
        <v>36</v>
      </c>
      <c r="F2" s="4" t="s">
        <v>45</v>
      </c>
      <c r="G2" s="4" t="s">
        <v>43</v>
      </c>
      <c r="H2" s="6" t="s">
        <v>38</v>
      </c>
      <c r="I2" s="6" t="s">
        <v>37</v>
      </c>
      <c r="J2" s="6" t="s">
        <v>36</v>
      </c>
      <c r="K2" s="6" t="s">
        <v>43</v>
      </c>
      <c r="L2" s="8" t="s">
        <v>38</v>
      </c>
      <c r="M2" s="8" t="s">
        <v>37</v>
      </c>
      <c r="N2" s="8" t="s">
        <v>36</v>
      </c>
      <c r="O2" s="8" t="s">
        <v>43</v>
      </c>
      <c r="P2" s="10" t="s">
        <v>38</v>
      </c>
      <c r="Q2" s="10" t="s">
        <v>37</v>
      </c>
      <c r="R2" s="10" t="s">
        <v>36</v>
      </c>
      <c r="S2" s="10" t="s">
        <v>43</v>
      </c>
      <c r="T2" s="13" t="s">
        <v>38</v>
      </c>
      <c r="U2" s="13" t="s">
        <v>37</v>
      </c>
      <c r="V2" s="13" t="s">
        <v>36</v>
      </c>
      <c r="W2" s="13" t="s">
        <v>43</v>
      </c>
    </row>
    <row r="3" spans="1:24">
      <c r="B3">
        <f>'Raw Data Paste for Calculation'!B3</f>
        <v>242</v>
      </c>
      <c r="C3" s="19">
        <f>(COUNTIFS('Raw Data Paste for Calculation'!R3:R434,1,'Raw Data Paste for Calculation'!V3:V434,0)-COUNTIFS('Raw Data Paste for Calculation'!R3:R434,1,'Raw Data Paste for Calculation'!V3:V434,0,'Raw Data Paste for Calculation'!AB3:AB434,""))/(COUNTIFS('Raw Data Paste for Calculation'!R3:R434,1,'Raw Data Paste for Calculation'!V3:V434,1)+(COUNTIFS('Raw Data Paste for Calculation'!R3:R434,1,'Raw Data Paste for Calculation'!V3:V434,0)-COUNTIFS('Raw Data Paste for Calculation'!R3:R434,1,'Raw Data Paste for Calculation'!V3:V434,0,'Raw Data Paste for Calculation'!AB3:AB434,"")))</f>
        <v>0.57281553398058249</v>
      </c>
      <c r="D3" s="19">
        <f>(COUNTIFS('Raw Data Paste for Calculation'!R3:R434,2,'Raw Data Paste for Calculation'!V3:V434,0)-COUNTIFS('Raw Data Paste for Calculation'!R3:R434,2,'Raw Data Paste for Calculation'!V3:V434,0,'Raw Data Paste for Calculation'!AB3:AB434,""))/(COUNTIFS('Raw Data Paste for Calculation'!R3:R434,2,'Raw Data Paste for Calculation'!V3:V434,1)+(COUNTIFS('Raw Data Paste for Calculation'!R3:R434,2,'Raw Data Paste for Calculation'!V3:V434,0)-COUNTIFS('Raw Data Paste for Calculation'!R3:R434,2,'Raw Data Paste for Calculation'!V3:V434,0,'Raw Data Paste for Calculation'!AB3:AB434,"")))</f>
        <v>0.61702127659574468</v>
      </c>
      <c r="E3" s="19">
        <f>(COUNTIFS('Raw Data Paste for Calculation'!R3:R434,3,'Raw Data Paste for Calculation'!V3:V434,0)-COUNTIFS('Raw Data Paste for Calculation'!R3:R434,3,'Raw Data Paste for Calculation'!V3:V434,0,'Raw Data Paste for Calculation'!AB3:AB434,""))/(COUNTIFS('Raw Data Paste for Calculation'!R3:R434,3,'Raw Data Paste for Calculation'!V3:V434,1)+(COUNTIFS('Raw Data Paste for Calculation'!R3:R434,3,'Raw Data Paste for Calculation'!V3:V434,0)-COUNTIFS('Raw Data Paste for Calculation'!R3:R434,3,'Raw Data Paste for Calculation'!V3:V434,0,'Raw Data Paste for Calculation'!AB3:AB434,"")))</f>
        <v>0.55319148936170215</v>
      </c>
      <c r="F3" s="19">
        <f>E3*COUNTIFS('Raw Data Paste for Calculation'!U3:U434,0,'Raw Data Paste for Calculation'!AB3:AB434,"*")/(COUNTIFS('Raw Data Paste for Calculation'!U3:U434,0,'Raw Data Paste for Calculation'!AB3:AB434,"*")+(COUNTIF('Raw Data Paste for Calculation'!U3:U434,1)))*1.5</f>
        <v>0.54255319148936165</v>
      </c>
      <c r="G3" s="19">
        <f>(COUNTIFS('Raw Data Paste for Calculation'!R3:R434,"&gt;0",'Raw Data Paste for Calculation'!V3:V434,0)-COUNTIFS('Raw Data Paste for Calculation'!R3:R434,"&gt;0",'Raw Data Paste for Calculation'!V3:V434,0,'Raw Data Paste for Calculation'!AB3:AB434,""))/(COUNTIFS('Raw Data Paste for Calculation'!R3:R434,"&gt;0",'Raw Data Paste for Calculation'!V3:V434,1)+(COUNTIFS('Raw Data Paste for Calculation'!R3:R434,"&gt;0",'Raw Data Paste for Calculation'!V3:V434,0)-COUNTIFS('Raw Data Paste for Calculation'!R3:R434,"&gt;0",'Raw Data Paste for Calculation'!V3:V434,0,'Raw Data Paste for Calculation'!AB3:AB434,"")))</f>
        <v>0.58075601374570451</v>
      </c>
      <c r="H3" s="20">
        <f>AVERAGEIFS('Raw Data Paste for Calculation'!AC3:AC434,'Raw Data Paste for Calculation'!R3:R434,1,'Raw Data Paste for Calculation'!V3:V434,1)</f>
        <v>418.31818181818181</v>
      </c>
      <c r="I3" s="20">
        <f>AVERAGEIFS('Raw Data Paste for Calculation'!AC3:AC434,'Raw Data Paste for Calculation'!R3:R434,2,'Raw Data Paste for Calculation'!V3:V434,1)</f>
        <v>394.61111111111109</v>
      </c>
      <c r="J3" s="20">
        <f>AVERAGEIFS('Raw Data Paste for Calculation'!AC3:AC434,'Raw Data Paste for Calculation'!R3:R434,3,'Raw Data Paste for Calculation'!V3:V434,1)</f>
        <v>390.14285714285717</v>
      </c>
      <c r="K3" s="20">
        <f>AVERAGEIFS('Raw Data Paste for Calculation'!AC3:AC434,'Raw Data Paste for Calculation'!R3:R434,"&gt;0",'Raw Data Paste for Calculation'!V3:V434,1)</f>
        <v>401.62295081967216</v>
      </c>
      <c r="L3" s="18">
        <f>COUNTIFS('Raw Data Paste for Calculation'!R3:R434,1,'Raw Data Paste for Calculation'!V3:V434,0,'Raw Data Paste for Calculation'!AB3:AB434,"")/144</f>
        <v>0.28472222222222221</v>
      </c>
      <c r="M3" s="18">
        <f>COUNTIFS('Raw Data Paste for Calculation'!R3:R434,2,'Raw Data Paste for Calculation'!V3:V434,0,'Raw Data Paste for Calculation'!AB3:AB434,"")/144</f>
        <v>0.34722222222222221</v>
      </c>
      <c r="N3" s="18">
        <f>COUNTIFS('Raw Data Paste for Calculation'!R3:R434,3,'Raw Data Paste for Calculation'!V3:V434,0,'Raw Data Paste for Calculation'!AB3:AB434,"")/144</f>
        <v>0.34722222222222221</v>
      </c>
      <c r="O3" s="18">
        <f>(COUNTIFS('Raw Data Paste for Calculation'!R3:R434,1,'Raw Data Paste for Calculation'!V3:V434,0,'Raw Data Paste for Calculation'!AB3:AB434,"")+COUNTIFS('Raw Data Paste for Calculation'!R3:R434,2,'Raw Data Paste for Calculation'!V3:V434,0,'Raw Data Paste for Calculation'!AB3:AB434,"")+COUNTIFS('Raw Data Paste for Calculation'!R3:R434,3,'Raw Data Paste for Calculation'!V3:V434,0,'Raw Data Paste for Calculation'!AB3:AB434,""))/432</f>
        <v>0.3263888888888889</v>
      </c>
      <c r="P3" s="11">
        <f>COUNTIFS('Raw Data Paste for Calculation'!R3:R434,1,'Raw Data Paste for Calculation'!V3:V434,1)</f>
        <v>44</v>
      </c>
      <c r="Q3" s="11">
        <f>COUNTIFS('Raw Data Paste for Calculation'!R3:R434,2,'Raw Data Paste for Calculation'!V3:V434,1)</f>
        <v>36</v>
      </c>
      <c r="R3" s="11">
        <f>COUNTIFS('Raw Data Paste for Calculation'!R3:R434,3,'Raw Data Paste for Calculation'!V3:V434,1)</f>
        <v>42</v>
      </c>
      <c r="S3" s="11">
        <f>COUNTIFS('Raw Data Paste for Calculation'!R3:R434,"&gt;0",'Raw Data Paste for Calculation'!V3:V434,1)</f>
        <v>122</v>
      </c>
      <c r="T3" s="14">
        <f>(COUNTIFS('Raw Data Paste for Calculation'!R3:R434,1,'Raw Data Paste for Calculation'!V3:V434,1)+(COUNTIFS('Raw Data Paste for Calculation'!R3:R434,1,'Raw Data Paste for Calculation'!V3:V434,0)-COUNTIFS('Raw Data Paste for Calculation'!R3:R434,1,'Raw Data Paste for Calculation'!V3:V434,0,'Raw Data Paste for Calculation'!AB3:AB434,"")))</f>
        <v>103</v>
      </c>
      <c r="U3" s="14">
        <f>(COUNTIFS('Raw Data Paste for Calculation'!R3:R434,2,'Raw Data Paste for Calculation'!V3:V434,1)+(COUNTIFS('Raw Data Paste for Calculation'!R3:R434,2,'Raw Data Paste for Calculation'!V3:V434,0)-COUNTIFS('Raw Data Paste for Calculation'!R3:R434,2,'Raw Data Paste for Calculation'!V3:V434,0,'Raw Data Paste for Calculation'!AB3:AB434,"")))</f>
        <v>94</v>
      </c>
      <c r="V3" s="14">
        <f>(COUNTIFS('Raw Data Paste for Calculation'!R3:R434,3,'Raw Data Paste for Calculation'!V3:V434,1)+(COUNTIFS('Raw Data Paste for Calculation'!R3:R434,3,'Raw Data Paste for Calculation'!V3:V434,0)-COUNTIFS('Raw Data Paste for Calculation'!R3:R434,3,'Raw Data Paste for Calculation'!V3:V434,0,'Raw Data Paste for Calculation'!AB3:AB434,"")))</f>
        <v>94</v>
      </c>
      <c r="W3" s="14">
        <f>(COUNTIFS('Raw Data Paste for Calculation'!R3:R434,"&gt;0",'Raw Data Paste for Calculation'!V3:V434,1)+(COUNTIFS('Raw Data Paste for Calculation'!R3:R434,"&gt;0",'Raw Data Paste for Calculation'!V3:V434,0)-COUNTIFS('Raw Data Paste for Calculation'!R3:R434,"&gt;0",'Raw Data Paste for Calculation'!V3:V434,0,'Raw Data Paste for Calculation'!AB3:AB434,"")))</f>
        <v>291</v>
      </c>
    </row>
    <row r="7" spans="1:24">
      <c r="A7" s="53" t="s">
        <v>41</v>
      </c>
      <c r="D7" s="50" t="s">
        <v>75</v>
      </c>
      <c r="F7" s="2" t="s">
        <v>41</v>
      </c>
      <c r="I7" s="1" t="s">
        <v>75</v>
      </c>
    </row>
    <row r="8" spans="1:24">
      <c r="A8" s="51" t="s">
        <v>38</v>
      </c>
      <c r="B8" s="50">
        <f>C16</f>
        <v>0.33117591792465056</v>
      </c>
      <c r="D8" s="52">
        <f>STDEV(C20:C267)/(SQRT(COUNTIF(B20:B267,"&gt;0")))</f>
        <v>8.4953771674136265E-3</v>
      </c>
      <c r="F8" t="s">
        <v>38</v>
      </c>
      <c r="G8" s="38">
        <f>H16</f>
        <v>423.72768218870777</v>
      </c>
      <c r="I8" s="48">
        <f>STDEV(H20:H267)/(SQRT(COUNTIF(G20:G267,"&gt;0")))</f>
        <v>2.0189611198749686</v>
      </c>
      <c r="K8" s="51" t="s">
        <v>80</v>
      </c>
    </row>
    <row r="9" spans="1:24">
      <c r="A9" s="51" t="s">
        <v>40</v>
      </c>
      <c r="B9" s="50">
        <f>D16</f>
        <v>0.3446283933691035</v>
      </c>
      <c r="D9" s="52">
        <f>STDEV(D20:D267)/(SQRT(COUNTIF(B20:B267,"&gt;0")))</f>
        <v>7.956423630458313E-3</v>
      </c>
      <c r="F9" t="s">
        <v>40</v>
      </c>
      <c r="G9" s="38">
        <f>I16</f>
        <v>423.56624081599421</v>
      </c>
      <c r="I9" s="48">
        <f>STDEV(I20:I267)/(SQRT(COUNTIF(G20:G267,"&gt;0")))</f>
        <v>2.0327578319468604</v>
      </c>
    </row>
    <row r="10" spans="1:24">
      <c r="A10" s="51" t="s">
        <v>36</v>
      </c>
      <c r="B10" s="50">
        <f>E16</f>
        <v>0.35776389345521753</v>
      </c>
      <c r="D10" s="52">
        <f>STDEV(E20:E267)/(SQRT(COUNTIF(B20:B267,"&gt;0")))</f>
        <v>7.8428172094460197E-3</v>
      </c>
      <c r="F10" t="s">
        <v>36</v>
      </c>
      <c r="G10" s="38">
        <f>J16</f>
        <v>421.14719095890655</v>
      </c>
      <c r="I10" s="48">
        <f>STDEV(J20:J267)/(SQRT(COUNTIF(G20:G267,"&gt;0")))</f>
        <v>2.2431170786753509</v>
      </c>
    </row>
    <row r="11" spans="1:24">
      <c r="A11" s="51" t="s">
        <v>39</v>
      </c>
      <c r="B11" s="50">
        <f>F16</f>
        <v>0.3464919645456046</v>
      </c>
      <c r="D11" s="52">
        <f>STDEV(F20:F267)/(SQRT(COUNTIF(B20:B267,"&gt;0")))</f>
        <v>8.1091940692144693E-3</v>
      </c>
      <c r="F11" t="s">
        <v>43</v>
      </c>
      <c r="G11" s="38">
        <f>K16</f>
        <v>422.82168921490779</v>
      </c>
      <c r="I11" s="48">
        <f>STDEV(K20:K267)/(SQRT(COUNTIF(G20:G267,"&gt;0")))</f>
        <v>2.0300259369705489</v>
      </c>
      <c r="W11">
        <f>STDEV(W20:W270)</f>
        <v>54.12966240837617</v>
      </c>
    </row>
    <row r="12" spans="1:24">
      <c r="B12" s="1"/>
    </row>
    <row r="13" spans="1:24" ht="16" thickBot="1">
      <c r="B13" s="1"/>
    </row>
    <row r="14" spans="1:24" s="2" customFormat="1" ht="20">
      <c r="A14" s="21"/>
      <c r="B14" s="45"/>
      <c r="C14" s="29" t="s">
        <v>42</v>
      </c>
      <c r="D14" s="29"/>
      <c r="E14" s="29"/>
      <c r="F14" s="29"/>
      <c r="G14" s="29"/>
      <c r="H14" s="30" t="s">
        <v>67</v>
      </c>
      <c r="I14" s="30"/>
      <c r="J14" s="30"/>
      <c r="K14" s="30"/>
      <c r="L14" s="31" t="s">
        <v>44</v>
      </c>
      <c r="M14" s="31"/>
      <c r="N14" s="31"/>
      <c r="O14" s="31"/>
      <c r="P14" s="32" t="s">
        <v>46</v>
      </c>
      <c r="Q14" s="32"/>
      <c r="R14" s="32"/>
      <c r="S14" s="32"/>
      <c r="T14" s="33" t="s">
        <v>47</v>
      </c>
      <c r="U14" s="33"/>
      <c r="V14" s="33"/>
      <c r="W14" s="34"/>
      <c r="X14" s="22"/>
    </row>
    <row r="15" spans="1:24" s="2" customFormat="1" ht="20">
      <c r="A15" s="21"/>
      <c r="B15" s="46"/>
      <c r="C15" s="24" t="s">
        <v>38</v>
      </c>
      <c r="D15" s="24" t="s">
        <v>37</v>
      </c>
      <c r="E15" s="24" t="s">
        <v>36</v>
      </c>
      <c r="F15" s="24" t="s">
        <v>45</v>
      </c>
      <c r="G15" s="24" t="s">
        <v>43</v>
      </c>
      <c r="H15" s="25" t="s">
        <v>38</v>
      </c>
      <c r="I15" s="25" t="s">
        <v>37</v>
      </c>
      <c r="J15" s="25" t="s">
        <v>36</v>
      </c>
      <c r="K15" s="25" t="s">
        <v>43</v>
      </c>
      <c r="L15" s="26" t="s">
        <v>38</v>
      </c>
      <c r="M15" s="26" t="s">
        <v>37</v>
      </c>
      <c r="N15" s="26" t="s">
        <v>36</v>
      </c>
      <c r="O15" s="26" t="s">
        <v>43</v>
      </c>
      <c r="P15" s="27" t="s">
        <v>38</v>
      </c>
      <c r="Q15" s="27" t="s">
        <v>37</v>
      </c>
      <c r="R15" s="27" t="s">
        <v>36</v>
      </c>
      <c r="S15" s="27" t="s">
        <v>43</v>
      </c>
      <c r="T15" s="28" t="s">
        <v>38</v>
      </c>
      <c r="U15" s="28" t="s">
        <v>37</v>
      </c>
      <c r="V15" s="28" t="s">
        <v>36</v>
      </c>
      <c r="W15" s="35" t="s">
        <v>43</v>
      </c>
      <c r="X15" s="22"/>
    </row>
    <row r="16" spans="1:24" s="2" customFormat="1" ht="21" thickBot="1">
      <c r="A16" s="21"/>
      <c r="B16" s="47" t="s">
        <v>68</v>
      </c>
      <c r="C16" s="36">
        <f>AVERAGE(C20:C267)</f>
        <v>0.33117591792465056</v>
      </c>
      <c r="D16" s="36">
        <f t="shared" ref="D16:W16" si="0">AVERAGE(D20:D267)</f>
        <v>0.3446283933691035</v>
      </c>
      <c r="E16" s="36">
        <f t="shared" si="0"/>
        <v>0.35776389345521753</v>
      </c>
      <c r="F16" s="36">
        <f t="shared" si="0"/>
        <v>0.3464919645456046</v>
      </c>
      <c r="G16" s="36">
        <f t="shared" si="0"/>
        <v>0.34454939407417812</v>
      </c>
      <c r="H16" s="37">
        <f t="shared" si="0"/>
        <v>423.72768218870777</v>
      </c>
      <c r="I16" s="37">
        <f t="shared" si="0"/>
        <v>423.56624081599421</v>
      </c>
      <c r="J16" s="37">
        <f t="shared" si="0"/>
        <v>421.14719095890655</v>
      </c>
      <c r="K16" s="37">
        <f t="shared" si="0"/>
        <v>422.82168921490779</v>
      </c>
      <c r="L16" s="36">
        <f t="shared" si="0"/>
        <v>0.22321428571428553</v>
      </c>
      <c r="M16" s="36">
        <f t="shared" si="0"/>
        <v>0.23068394024276362</v>
      </c>
      <c r="N16" s="36">
        <f t="shared" si="0"/>
        <v>0.23415616246498602</v>
      </c>
      <c r="O16" s="36">
        <f t="shared" si="0"/>
        <v>0.22935146280734511</v>
      </c>
      <c r="P16" s="42">
        <f t="shared" si="0"/>
        <v>74.647058823529406</v>
      </c>
      <c r="Q16" s="42">
        <f t="shared" si="0"/>
        <v>72.205882352941174</v>
      </c>
      <c r="R16" s="42">
        <f t="shared" si="0"/>
        <v>70.5</v>
      </c>
      <c r="S16" s="42">
        <f t="shared" si="0"/>
        <v>217.35294117647058</v>
      </c>
      <c r="T16" s="43">
        <f t="shared" si="0"/>
        <v>111.47899159663865</v>
      </c>
      <c r="U16" s="43">
        <f t="shared" si="0"/>
        <v>110.40336134453781</v>
      </c>
      <c r="V16" s="43">
        <f t="shared" si="0"/>
        <v>109.88235294117646</v>
      </c>
      <c r="W16" s="44">
        <f t="shared" si="0"/>
        <v>331.76470588235293</v>
      </c>
      <c r="X16" s="22">
        <f>(331-86)/W11</f>
        <v>4.5261690004940442</v>
      </c>
    </row>
    <row r="17" spans="1:24" ht="20">
      <c r="X17" s="23"/>
    </row>
    <row r="18" spans="1:24" ht="20">
      <c r="A18" s="2" t="s">
        <v>71</v>
      </c>
      <c r="C18" s="3" t="s">
        <v>42</v>
      </c>
      <c r="D18" s="3"/>
      <c r="E18" s="3"/>
      <c r="F18" s="3"/>
      <c r="G18" s="3"/>
      <c r="H18" s="5" t="s">
        <v>67</v>
      </c>
      <c r="I18" s="5"/>
      <c r="J18" s="5"/>
      <c r="K18" s="5"/>
      <c r="L18" s="7" t="s">
        <v>44</v>
      </c>
      <c r="M18" s="7"/>
      <c r="N18" s="7"/>
      <c r="O18" s="7"/>
      <c r="P18" s="9" t="s">
        <v>46</v>
      </c>
      <c r="Q18" s="9"/>
      <c r="R18" s="9"/>
      <c r="S18" s="9"/>
      <c r="T18" s="12" t="s">
        <v>47</v>
      </c>
      <c r="U18" s="12"/>
      <c r="V18" s="12"/>
      <c r="W18" s="12"/>
      <c r="X18" s="23"/>
    </row>
    <row r="19" spans="1:24" ht="20">
      <c r="B19" s="2" t="s">
        <v>69</v>
      </c>
      <c r="C19" s="4" t="s">
        <v>38</v>
      </c>
      <c r="D19" s="4" t="s">
        <v>37</v>
      </c>
      <c r="E19" s="4" t="s">
        <v>36</v>
      </c>
      <c r="F19" s="4" t="s">
        <v>45</v>
      </c>
      <c r="G19" s="4" t="s">
        <v>43</v>
      </c>
      <c r="H19" s="6" t="s">
        <v>38</v>
      </c>
      <c r="I19" s="6" t="s">
        <v>37</v>
      </c>
      <c r="J19" s="6" t="s">
        <v>36</v>
      </c>
      <c r="K19" s="6" t="s">
        <v>43</v>
      </c>
      <c r="L19" s="8" t="s">
        <v>38</v>
      </c>
      <c r="M19" s="8" t="s">
        <v>37</v>
      </c>
      <c r="N19" s="8" t="s">
        <v>36</v>
      </c>
      <c r="O19" s="8" t="s">
        <v>43</v>
      </c>
      <c r="P19" s="10" t="s">
        <v>38</v>
      </c>
      <c r="Q19" s="10" t="s">
        <v>37</v>
      </c>
      <c r="R19" s="10" t="s">
        <v>36</v>
      </c>
      <c r="S19" s="10" t="s">
        <v>43</v>
      </c>
      <c r="T19" s="13" t="s">
        <v>38</v>
      </c>
      <c r="U19" s="13" t="s">
        <v>37</v>
      </c>
      <c r="V19" s="13" t="s">
        <v>36</v>
      </c>
      <c r="W19" s="13" t="s">
        <v>43</v>
      </c>
      <c r="X19" s="23"/>
    </row>
    <row r="20" spans="1:24" s="39" customFormat="1">
      <c r="B20" s="39">
        <v>1</v>
      </c>
      <c r="C20" s="49">
        <v>7.6923076923076927E-2</v>
      </c>
      <c r="D20" s="49">
        <v>0.12</v>
      </c>
      <c r="E20" s="49">
        <v>0.16666666666666666</v>
      </c>
      <c r="F20" s="49">
        <v>0.125</v>
      </c>
      <c r="G20" s="40">
        <v>0.12</v>
      </c>
      <c r="H20" s="41">
        <v>445.10416666666669</v>
      </c>
      <c r="I20" s="41">
        <v>439.77272727272725</v>
      </c>
      <c r="J20" s="41">
        <v>432.67500000000001</v>
      </c>
      <c r="K20" s="41">
        <v>439.56060606060606</v>
      </c>
      <c r="L20" s="40">
        <v>6.9444444444444448E-2</v>
      </c>
      <c r="M20" s="40">
        <v>8.3333333333333329E-2</v>
      </c>
      <c r="N20" s="40">
        <v>7.6388888888888895E-2</v>
      </c>
      <c r="O20" s="40">
        <v>7.6388888888888895E-2</v>
      </c>
      <c r="P20" s="39">
        <v>48</v>
      </c>
      <c r="Q20" s="39">
        <v>44</v>
      </c>
      <c r="R20" s="39">
        <v>40</v>
      </c>
      <c r="S20" s="39">
        <v>132</v>
      </c>
      <c r="T20" s="39">
        <v>52</v>
      </c>
      <c r="U20" s="39">
        <v>50</v>
      </c>
      <c r="V20" s="39">
        <v>48</v>
      </c>
      <c r="W20" s="39">
        <v>150</v>
      </c>
    </row>
    <row r="21" spans="1:24">
      <c r="B21">
        <v>2</v>
      </c>
      <c r="C21" s="50">
        <v>0.20799999999999999</v>
      </c>
      <c r="D21" s="50">
        <v>0.3046875</v>
      </c>
      <c r="E21" s="50">
        <v>0.296875</v>
      </c>
      <c r="F21" s="50">
        <v>0.3515625</v>
      </c>
      <c r="G21" s="1">
        <v>0.27034120734908135</v>
      </c>
      <c r="H21" s="38">
        <v>440.98989898989902</v>
      </c>
      <c r="I21" s="38">
        <v>443.2134831460674</v>
      </c>
      <c r="J21" s="38">
        <v>429.15555555555557</v>
      </c>
      <c r="K21" s="38">
        <v>437.87050359712231</v>
      </c>
      <c r="L21" s="1">
        <v>0.13194444444444445</v>
      </c>
      <c r="M21" s="1">
        <v>0.1111111111111111</v>
      </c>
      <c r="N21" s="1">
        <v>0.1111111111111111</v>
      </c>
      <c r="O21" s="1">
        <v>0.11805555555555555</v>
      </c>
      <c r="P21">
        <v>99</v>
      </c>
      <c r="Q21">
        <v>89</v>
      </c>
      <c r="R21">
        <v>90</v>
      </c>
      <c r="S21">
        <v>278</v>
      </c>
      <c r="T21">
        <v>125</v>
      </c>
      <c r="U21">
        <v>128</v>
      </c>
      <c r="V21">
        <v>128</v>
      </c>
      <c r="W21">
        <v>381</v>
      </c>
    </row>
    <row r="22" spans="1:24">
      <c r="B22">
        <v>3</v>
      </c>
      <c r="C22" s="50">
        <v>0.20472440944881889</v>
      </c>
      <c r="D22" s="50">
        <v>0.2890625</v>
      </c>
      <c r="E22" s="50">
        <v>0.23809523809523808</v>
      </c>
      <c r="F22" s="50">
        <v>0.25</v>
      </c>
      <c r="G22" s="1">
        <v>0.24409448818897639</v>
      </c>
      <c r="H22" s="38">
        <v>390.9207920792079</v>
      </c>
      <c r="I22" s="38">
        <v>388.84444444444443</v>
      </c>
      <c r="J22" s="38">
        <v>402.47916666666669</v>
      </c>
      <c r="K22" s="38">
        <v>394.13588850174216</v>
      </c>
      <c r="L22" s="1">
        <v>6.25E-2</v>
      </c>
      <c r="M22" s="1">
        <v>5.5555555555555552E-2</v>
      </c>
      <c r="N22" s="1">
        <v>5.5555555555555552E-2</v>
      </c>
      <c r="O22" s="1">
        <v>5.7870370370370371E-2</v>
      </c>
      <c r="P22">
        <v>101</v>
      </c>
      <c r="Q22">
        <v>91</v>
      </c>
      <c r="R22">
        <v>96</v>
      </c>
      <c r="S22">
        <v>288</v>
      </c>
      <c r="T22">
        <v>127</v>
      </c>
      <c r="U22">
        <v>128</v>
      </c>
      <c r="V22">
        <v>126</v>
      </c>
      <c r="W22">
        <v>381</v>
      </c>
    </row>
    <row r="23" spans="1:24">
      <c r="B23">
        <v>4</v>
      </c>
      <c r="C23" s="50">
        <v>0.2661290322580645</v>
      </c>
      <c r="D23" s="50">
        <v>0.30645161290322581</v>
      </c>
      <c r="E23" s="50">
        <v>0.36220472440944884</v>
      </c>
      <c r="F23" s="50">
        <v>0.3307086614173228</v>
      </c>
      <c r="G23" s="1">
        <v>0.312</v>
      </c>
      <c r="H23" s="38">
        <v>427.14285714285717</v>
      </c>
      <c r="I23" s="38">
        <v>413.16279069767444</v>
      </c>
      <c r="J23" s="38">
        <v>421.49382716049382</v>
      </c>
      <c r="K23" s="38">
        <v>420.7093023255814</v>
      </c>
      <c r="L23" s="1">
        <v>0.1388888888888889</v>
      </c>
      <c r="M23" s="1">
        <v>0.1388888888888889</v>
      </c>
      <c r="N23" s="1">
        <v>0.11805555555555555</v>
      </c>
      <c r="O23" s="1">
        <v>0.13194444444444445</v>
      </c>
      <c r="P23">
        <v>91</v>
      </c>
      <c r="Q23">
        <v>86</v>
      </c>
      <c r="R23">
        <v>81</v>
      </c>
      <c r="S23">
        <v>258</v>
      </c>
      <c r="T23">
        <v>124</v>
      </c>
      <c r="U23">
        <v>124</v>
      </c>
      <c r="V23">
        <v>127</v>
      </c>
      <c r="W23">
        <v>375</v>
      </c>
    </row>
    <row r="24" spans="1:24">
      <c r="B24">
        <v>5</v>
      </c>
      <c r="C24" s="50">
        <v>0.41739130434782606</v>
      </c>
      <c r="D24" s="50">
        <v>0.43</v>
      </c>
      <c r="E24" s="50">
        <v>0.46017699115044247</v>
      </c>
      <c r="F24" s="50">
        <v>0.39823008849557529</v>
      </c>
      <c r="G24" s="1">
        <v>0.43597560975609756</v>
      </c>
      <c r="H24" s="38">
        <v>435.20895522388059</v>
      </c>
      <c r="I24" s="38">
        <v>445.50877192982455</v>
      </c>
      <c r="J24" s="38">
        <v>422.22950819672133</v>
      </c>
      <c r="K24" s="38">
        <v>434.10270270270269</v>
      </c>
      <c r="L24" s="1">
        <v>0.2013888888888889</v>
      </c>
      <c r="M24" s="1">
        <v>0.30555555555555558</v>
      </c>
      <c r="N24" s="1">
        <v>0.21527777777777779</v>
      </c>
      <c r="O24" s="1">
        <v>0.24074074074074073</v>
      </c>
      <c r="P24">
        <v>67</v>
      </c>
      <c r="Q24">
        <v>57</v>
      </c>
      <c r="R24">
        <v>61</v>
      </c>
      <c r="S24">
        <v>185</v>
      </c>
      <c r="T24">
        <v>115</v>
      </c>
      <c r="U24">
        <v>100</v>
      </c>
      <c r="V24">
        <v>113</v>
      </c>
      <c r="W24">
        <v>328</v>
      </c>
    </row>
    <row r="25" spans="1:24">
      <c r="B25">
        <v>6</v>
      </c>
      <c r="C25" s="50">
        <v>0.30769230769230771</v>
      </c>
      <c r="D25" s="50">
        <v>0.38961038961038963</v>
      </c>
      <c r="E25" s="50">
        <v>0.36144578313253012</v>
      </c>
      <c r="F25" s="50">
        <v>0.46987951807228917</v>
      </c>
      <c r="G25" s="1">
        <v>0.35059760956175301</v>
      </c>
      <c r="H25" s="38">
        <v>441.95238095238096</v>
      </c>
      <c r="I25" s="38">
        <v>436.65957446808511</v>
      </c>
      <c r="J25" s="38">
        <v>432.90566037735852</v>
      </c>
      <c r="K25" s="38">
        <v>437.48466257668713</v>
      </c>
      <c r="L25" s="1">
        <v>0.36805555555555558</v>
      </c>
      <c r="M25" s="1">
        <v>0.46527777777777779</v>
      </c>
      <c r="N25" s="1">
        <v>0.4236111111111111</v>
      </c>
      <c r="O25" s="1">
        <v>0.41898148148148145</v>
      </c>
      <c r="P25">
        <v>63</v>
      </c>
      <c r="Q25">
        <v>47</v>
      </c>
      <c r="R25">
        <v>53</v>
      </c>
      <c r="S25">
        <v>163</v>
      </c>
      <c r="T25">
        <v>91</v>
      </c>
      <c r="U25">
        <v>77</v>
      </c>
      <c r="V25">
        <v>83</v>
      </c>
      <c r="W25">
        <v>251</v>
      </c>
    </row>
    <row r="26" spans="1:24">
      <c r="B26">
        <v>7</v>
      </c>
      <c r="C26" s="50">
        <v>0.34126984126984128</v>
      </c>
      <c r="D26" s="50">
        <v>0.37795275590551181</v>
      </c>
      <c r="E26" s="50">
        <v>0.43089430894308944</v>
      </c>
      <c r="F26" s="50">
        <v>0.37804878048780488</v>
      </c>
      <c r="G26" s="1">
        <v>0.38297872340425532</v>
      </c>
      <c r="H26" s="38">
        <v>408.89156626506025</v>
      </c>
      <c r="I26" s="38">
        <v>438.87341772151899</v>
      </c>
      <c r="J26" s="38">
        <v>427.3</v>
      </c>
      <c r="K26" s="38">
        <v>424.65517241379308</v>
      </c>
      <c r="L26" s="1">
        <v>0.125</v>
      </c>
      <c r="M26" s="1">
        <v>0.11805555555555555</v>
      </c>
      <c r="N26" s="1">
        <v>0.14583333333333334</v>
      </c>
      <c r="O26" s="1">
        <v>0.12962962962962962</v>
      </c>
      <c r="P26">
        <v>83</v>
      </c>
      <c r="Q26">
        <v>79</v>
      </c>
      <c r="R26">
        <v>70</v>
      </c>
      <c r="S26">
        <v>232</v>
      </c>
      <c r="T26">
        <v>126</v>
      </c>
      <c r="U26">
        <v>127</v>
      </c>
      <c r="V26">
        <v>123</v>
      </c>
      <c r="W26">
        <v>376</v>
      </c>
    </row>
    <row r="27" spans="1:24">
      <c r="B27">
        <v>8</v>
      </c>
      <c r="C27" s="50">
        <v>0.6228070175438597</v>
      </c>
      <c r="D27" s="50">
        <v>0.64485981308411211</v>
      </c>
      <c r="E27" s="50">
        <v>0.6470588235294118</v>
      </c>
      <c r="F27" s="50">
        <v>0.63025210084033612</v>
      </c>
      <c r="G27" s="1">
        <v>0.63823529411764701</v>
      </c>
      <c r="H27" s="38">
        <v>403.55813953488371</v>
      </c>
      <c r="I27" s="38">
        <v>386.57894736842104</v>
      </c>
      <c r="J27" s="38">
        <v>362.40476190476193</v>
      </c>
      <c r="K27" s="38">
        <v>384.26016260162601</v>
      </c>
      <c r="L27" s="1">
        <v>0.20833333333333334</v>
      </c>
      <c r="M27" s="1">
        <v>0.25694444444444442</v>
      </c>
      <c r="N27" s="1">
        <v>0.1736111111111111</v>
      </c>
      <c r="O27" s="1">
        <v>0.21296296296296297</v>
      </c>
      <c r="P27">
        <v>43</v>
      </c>
      <c r="Q27">
        <v>38</v>
      </c>
      <c r="R27">
        <v>42</v>
      </c>
      <c r="S27">
        <v>123</v>
      </c>
      <c r="T27">
        <v>114</v>
      </c>
      <c r="U27">
        <v>107</v>
      </c>
      <c r="V27">
        <v>119</v>
      </c>
      <c r="W27">
        <v>340</v>
      </c>
    </row>
    <row r="28" spans="1:24">
      <c r="B28">
        <v>9</v>
      </c>
      <c r="C28" s="50">
        <v>0.26153846153846155</v>
      </c>
      <c r="D28" s="50">
        <v>0.27868852459016391</v>
      </c>
      <c r="E28" s="50">
        <v>0.22222222222222221</v>
      </c>
      <c r="F28" s="50">
        <v>0.17948717948717946</v>
      </c>
      <c r="G28" s="1">
        <v>0.25474254742547425</v>
      </c>
      <c r="H28" s="38">
        <v>426.53125</v>
      </c>
      <c r="I28" s="38">
        <v>416.03409090909093</v>
      </c>
      <c r="J28" s="38">
        <v>409.49450549450552</v>
      </c>
      <c r="K28" s="38">
        <v>417.53454545454548</v>
      </c>
      <c r="L28" s="1">
        <v>9.7222222222222224E-2</v>
      </c>
      <c r="M28" s="1">
        <v>0.15277777777777779</v>
      </c>
      <c r="N28" s="1">
        <v>0.1875</v>
      </c>
      <c r="O28" s="1">
        <v>0.14583333333333334</v>
      </c>
      <c r="P28">
        <v>96</v>
      </c>
      <c r="Q28">
        <v>88</v>
      </c>
      <c r="R28">
        <v>91</v>
      </c>
      <c r="S28">
        <v>275</v>
      </c>
      <c r="T28">
        <v>130</v>
      </c>
      <c r="U28">
        <v>122</v>
      </c>
      <c r="V28">
        <v>117</v>
      </c>
      <c r="W28">
        <v>369</v>
      </c>
    </row>
    <row r="29" spans="1:24">
      <c r="B29">
        <v>10</v>
      </c>
      <c r="C29" s="50">
        <v>0.27380952380952384</v>
      </c>
      <c r="D29" s="50">
        <v>0.33333333333333331</v>
      </c>
      <c r="E29" s="50">
        <v>0.27272727272727271</v>
      </c>
      <c r="F29" s="50">
        <v>0.19480519480519479</v>
      </c>
      <c r="G29" s="1">
        <v>0.29435483870967744</v>
      </c>
      <c r="H29" s="38">
        <v>443.13114754098359</v>
      </c>
      <c r="I29" s="38">
        <v>435.91379310344826</v>
      </c>
      <c r="J29" s="38">
        <v>453.55357142857144</v>
      </c>
      <c r="K29" s="38">
        <v>444.07428571428574</v>
      </c>
      <c r="L29" s="1">
        <v>0.41666666666666669</v>
      </c>
      <c r="M29" s="1">
        <v>0.39583333333333331</v>
      </c>
      <c r="N29" s="1">
        <v>0.46527777777777779</v>
      </c>
      <c r="O29" s="1">
        <v>0.42592592592592593</v>
      </c>
      <c r="P29">
        <v>61</v>
      </c>
      <c r="Q29">
        <v>58</v>
      </c>
      <c r="R29">
        <v>56</v>
      </c>
      <c r="S29">
        <v>175</v>
      </c>
      <c r="T29">
        <v>84</v>
      </c>
      <c r="U29">
        <v>87</v>
      </c>
      <c r="V29">
        <v>77</v>
      </c>
      <c r="W29">
        <v>248</v>
      </c>
    </row>
    <row r="30" spans="1:24">
      <c r="B30">
        <v>11</v>
      </c>
      <c r="C30" s="50">
        <v>0.35338345864661652</v>
      </c>
      <c r="D30" s="50">
        <v>0.25423728813559321</v>
      </c>
      <c r="E30" s="50">
        <v>0.33064516129032256</v>
      </c>
      <c r="F30" s="50">
        <v>0.31451612903225801</v>
      </c>
      <c r="G30" s="1">
        <v>0.31466666666666665</v>
      </c>
      <c r="H30" s="38">
        <v>412.5</v>
      </c>
      <c r="I30" s="38">
        <v>413.44318181818181</v>
      </c>
      <c r="J30" s="38">
        <v>410.96385542168673</v>
      </c>
      <c r="K30" s="38">
        <v>412.32684824902725</v>
      </c>
      <c r="L30" s="1">
        <v>7.6388888888888895E-2</v>
      </c>
      <c r="M30" s="1">
        <v>0.18055555555555555</v>
      </c>
      <c r="N30" s="1">
        <v>0.1388888888888889</v>
      </c>
      <c r="O30" s="1">
        <v>0.13194444444444445</v>
      </c>
      <c r="P30">
        <v>86</v>
      </c>
      <c r="Q30">
        <v>88</v>
      </c>
      <c r="R30">
        <v>83</v>
      </c>
      <c r="S30">
        <v>257</v>
      </c>
      <c r="T30">
        <v>133</v>
      </c>
      <c r="U30">
        <v>118</v>
      </c>
      <c r="V30">
        <v>124</v>
      </c>
      <c r="W30">
        <v>375</v>
      </c>
    </row>
    <row r="31" spans="1:24">
      <c r="B31">
        <v>12</v>
      </c>
      <c r="C31" s="50">
        <v>0.31007751937984496</v>
      </c>
      <c r="D31" s="50">
        <v>0.29770992366412213</v>
      </c>
      <c r="E31" s="50">
        <v>0.38059701492537312</v>
      </c>
      <c r="F31" s="50">
        <v>0.35820895522388058</v>
      </c>
      <c r="G31" s="1">
        <v>0.32994923857868019</v>
      </c>
      <c r="H31" s="38">
        <v>419.82022471910113</v>
      </c>
      <c r="I31" s="38">
        <v>425.58695652173913</v>
      </c>
      <c r="J31" s="38">
        <v>419.20481927710841</v>
      </c>
      <c r="K31" s="38">
        <v>421.63636363636363</v>
      </c>
      <c r="L31" s="1">
        <v>0.10416666666666667</v>
      </c>
      <c r="M31" s="1">
        <v>9.0277777777777776E-2</v>
      </c>
      <c r="N31" s="1">
        <v>6.9444444444444448E-2</v>
      </c>
      <c r="O31" s="1">
        <v>8.7962962962962965E-2</v>
      </c>
      <c r="P31">
        <v>89</v>
      </c>
      <c r="Q31">
        <v>92</v>
      </c>
      <c r="R31">
        <v>83</v>
      </c>
      <c r="S31">
        <v>264</v>
      </c>
      <c r="T31">
        <v>129</v>
      </c>
      <c r="U31">
        <v>131</v>
      </c>
      <c r="V31">
        <v>134</v>
      </c>
      <c r="W31">
        <v>394</v>
      </c>
    </row>
    <row r="32" spans="1:24">
      <c r="B32">
        <v>13</v>
      </c>
      <c r="C32" s="50">
        <v>0.41666666666666669</v>
      </c>
      <c r="D32" s="50">
        <v>0.53465346534653468</v>
      </c>
      <c r="E32" s="50">
        <v>0.5</v>
      </c>
      <c r="F32" s="50">
        <v>0.4576271186440678</v>
      </c>
      <c r="G32" s="1">
        <v>0.48318042813455658</v>
      </c>
      <c r="H32" s="38">
        <v>414.93650793650795</v>
      </c>
      <c r="I32" s="38">
        <v>417.68085106382978</v>
      </c>
      <c r="J32" s="38">
        <v>420.27118644067798</v>
      </c>
      <c r="K32" s="38">
        <v>417.5621301775148</v>
      </c>
      <c r="L32" s="1">
        <v>0.25</v>
      </c>
      <c r="M32" s="1">
        <v>0.2986111111111111</v>
      </c>
      <c r="N32" s="1">
        <v>0.18055555555555555</v>
      </c>
      <c r="O32" s="1">
        <v>0.24305555555555555</v>
      </c>
      <c r="P32">
        <v>63</v>
      </c>
      <c r="Q32">
        <v>47</v>
      </c>
      <c r="R32">
        <v>59</v>
      </c>
      <c r="S32">
        <v>169</v>
      </c>
      <c r="T32">
        <v>108</v>
      </c>
      <c r="U32">
        <v>101</v>
      </c>
      <c r="V32">
        <v>118</v>
      </c>
      <c r="W32">
        <v>327</v>
      </c>
    </row>
    <row r="33" spans="2:23">
      <c r="B33">
        <v>14</v>
      </c>
      <c r="C33" s="50">
        <v>0.24242424242424243</v>
      </c>
      <c r="D33" s="50">
        <v>0.31521739130434784</v>
      </c>
      <c r="E33" s="50">
        <v>0.30107526881720431</v>
      </c>
      <c r="F33" s="50">
        <v>0.22580645161290325</v>
      </c>
      <c r="G33" s="1">
        <v>0.28521126760563381</v>
      </c>
      <c r="H33" s="38">
        <v>452.2</v>
      </c>
      <c r="I33" s="38">
        <v>446.34920634920633</v>
      </c>
      <c r="J33" s="38">
        <v>453.93846153846152</v>
      </c>
      <c r="K33" s="38">
        <v>450.94088669950742</v>
      </c>
      <c r="L33" s="1">
        <v>0.3125</v>
      </c>
      <c r="M33" s="1">
        <v>0.3611111111111111</v>
      </c>
      <c r="N33" s="1">
        <v>0.35416666666666669</v>
      </c>
      <c r="O33" s="1">
        <v>0.34259259259259262</v>
      </c>
      <c r="P33">
        <v>75</v>
      </c>
      <c r="Q33">
        <v>63</v>
      </c>
      <c r="R33">
        <v>65</v>
      </c>
      <c r="S33">
        <v>203</v>
      </c>
      <c r="T33">
        <v>99</v>
      </c>
      <c r="U33">
        <v>92</v>
      </c>
      <c r="V33">
        <v>93</v>
      </c>
      <c r="W33">
        <v>284</v>
      </c>
    </row>
    <row r="34" spans="2:23">
      <c r="B34">
        <v>15</v>
      </c>
      <c r="C34" s="50">
        <v>0.20168067226890757</v>
      </c>
      <c r="D34" s="50">
        <v>0.20512820512820512</v>
      </c>
      <c r="E34" s="50">
        <v>0.20353982300884957</v>
      </c>
      <c r="F34" s="50">
        <v>0.18584070796460178</v>
      </c>
      <c r="G34" s="1">
        <v>0.20343839541547279</v>
      </c>
      <c r="H34" s="38">
        <v>449.16842105263157</v>
      </c>
      <c r="I34" s="38">
        <v>436.22580645161293</v>
      </c>
      <c r="J34" s="38">
        <v>454.97777777777776</v>
      </c>
      <c r="K34" s="38">
        <v>446.71942446043164</v>
      </c>
      <c r="L34" s="1">
        <v>0.1736111111111111</v>
      </c>
      <c r="M34" s="1">
        <v>0.1875</v>
      </c>
      <c r="N34" s="1">
        <v>0.21527777777777779</v>
      </c>
      <c r="O34" s="1">
        <v>0.19212962962962962</v>
      </c>
      <c r="P34">
        <v>95</v>
      </c>
      <c r="Q34">
        <v>93</v>
      </c>
      <c r="R34">
        <v>90</v>
      </c>
      <c r="S34">
        <v>278</v>
      </c>
      <c r="T34">
        <v>119</v>
      </c>
      <c r="U34">
        <v>117</v>
      </c>
      <c r="V34">
        <v>113</v>
      </c>
      <c r="W34">
        <v>349</v>
      </c>
    </row>
    <row r="35" spans="2:23">
      <c r="B35">
        <v>16</v>
      </c>
      <c r="C35" s="50">
        <v>0.28703703703703703</v>
      </c>
      <c r="D35" s="50">
        <v>0.30476190476190479</v>
      </c>
      <c r="E35" s="50">
        <v>0.36363636363636365</v>
      </c>
      <c r="F35" s="50">
        <v>0.34848484848484851</v>
      </c>
      <c r="G35" s="1">
        <v>0.31730769230769229</v>
      </c>
      <c r="H35" s="38">
        <v>428.20779220779218</v>
      </c>
      <c r="I35" s="38">
        <v>426.82191780821915</v>
      </c>
      <c r="J35" s="38">
        <v>434.88888888888891</v>
      </c>
      <c r="K35" s="38">
        <v>429.70892018779341</v>
      </c>
      <c r="L35" s="1">
        <v>0.25</v>
      </c>
      <c r="M35" s="1">
        <v>0.27083333333333331</v>
      </c>
      <c r="N35" s="1">
        <v>0.3125</v>
      </c>
      <c r="O35" s="1">
        <v>0.27777777777777779</v>
      </c>
      <c r="P35">
        <v>77</v>
      </c>
      <c r="Q35">
        <v>73</v>
      </c>
      <c r="R35">
        <v>63</v>
      </c>
      <c r="S35">
        <v>213</v>
      </c>
      <c r="T35">
        <v>108</v>
      </c>
      <c r="U35">
        <v>105</v>
      </c>
      <c r="V35">
        <v>99</v>
      </c>
      <c r="W35">
        <v>312</v>
      </c>
    </row>
    <row r="36" spans="2:23">
      <c r="B36">
        <v>17</v>
      </c>
      <c r="C36" s="50">
        <v>0.14173228346456693</v>
      </c>
      <c r="D36" s="50">
        <v>0.192</v>
      </c>
      <c r="E36" s="50">
        <v>0.2032520325203252</v>
      </c>
      <c r="F36" s="50">
        <v>0.17073170731707318</v>
      </c>
      <c r="G36" s="1">
        <v>0.17866666666666667</v>
      </c>
      <c r="H36" s="38">
        <v>441.76146788990826</v>
      </c>
      <c r="I36" s="38">
        <v>434.7227722772277</v>
      </c>
      <c r="J36" s="38">
        <v>441.68367346938777</v>
      </c>
      <c r="K36" s="38">
        <v>439.42857142857144</v>
      </c>
      <c r="L36" s="1">
        <v>0.11805555555555555</v>
      </c>
      <c r="M36" s="1">
        <v>0.13194444444444445</v>
      </c>
      <c r="N36" s="1">
        <v>0.14583333333333334</v>
      </c>
      <c r="O36" s="1">
        <v>0.13194444444444445</v>
      </c>
      <c r="P36">
        <v>109</v>
      </c>
      <c r="Q36">
        <v>101</v>
      </c>
      <c r="R36">
        <v>98</v>
      </c>
      <c r="S36">
        <v>308</v>
      </c>
      <c r="T36">
        <v>127</v>
      </c>
      <c r="U36">
        <v>125</v>
      </c>
      <c r="V36">
        <v>123</v>
      </c>
      <c r="W36">
        <v>375</v>
      </c>
    </row>
    <row r="37" spans="2:23">
      <c r="B37">
        <v>18</v>
      </c>
      <c r="C37" s="50">
        <v>0.25179856115107913</v>
      </c>
      <c r="D37" s="50">
        <v>0.26277372262773724</v>
      </c>
      <c r="E37" s="50">
        <v>0.29927007299270075</v>
      </c>
      <c r="F37" s="50">
        <v>0.31751824817518248</v>
      </c>
      <c r="G37" s="1">
        <v>0.2711864406779661</v>
      </c>
      <c r="H37" s="38">
        <v>440.44230769230768</v>
      </c>
      <c r="I37" s="38">
        <v>429.0792079207921</v>
      </c>
      <c r="J37" s="38">
        <v>430.5</v>
      </c>
      <c r="K37" s="38">
        <v>433.45847176079735</v>
      </c>
      <c r="L37" s="1">
        <v>3.4722222222222224E-2</v>
      </c>
      <c r="M37" s="1">
        <v>4.8611111111111112E-2</v>
      </c>
      <c r="N37" s="1">
        <v>4.8611111111111112E-2</v>
      </c>
      <c r="O37" s="1">
        <v>4.3981481481481483E-2</v>
      </c>
      <c r="P37">
        <v>104</v>
      </c>
      <c r="Q37">
        <v>101</v>
      </c>
      <c r="R37">
        <v>96</v>
      </c>
      <c r="S37">
        <v>301</v>
      </c>
      <c r="T37">
        <v>139</v>
      </c>
      <c r="U37">
        <v>137</v>
      </c>
      <c r="V37">
        <v>137</v>
      </c>
      <c r="W37">
        <v>413</v>
      </c>
    </row>
    <row r="38" spans="2:23">
      <c r="B38">
        <v>19</v>
      </c>
      <c r="C38" s="50">
        <v>0.17424242424242425</v>
      </c>
      <c r="D38" s="50">
        <v>0.312</v>
      </c>
      <c r="E38" s="50">
        <v>0.3125</v>
      </c>
      <c r="F38" s="50">
        <v>0.29296875</v>
      </c>
      <c r="G38" s="1">
        <v>0.26493506493506491</v>
      </c>
      <c r="H38" s="38">
        <v>436.32110091743118</v>
      </c>
      <c r="I38" s="38">
        <v>438.3488372093023</v>
      </c>
      <c r="J38" s="38">
        <v>426.98863636363637</v>
      </c>
      <c r="K38" s="38">
        <v>434.03533568904595</v>
      </c>
      <c r="L38" s="1">
        <v>8.3333333333333329E-2</v>
      </c>
      <c r="M38" s="1">
        <v>0.13194444444444445</v>
      </c>
      <c r="N38" s="1">
        <v>0.1111111111111111</v>
      </c>
      <c r="O38" s="1">
        <v>0.10879629629629629</v>
      </c>
      <c r="P38">
        <v>109</v>
      </c>
      <c r="Q38">
        <v>86</v>
      </c>
      <c r="R38">
        <v>88</v>
      </c>
      <c r="S38">
        <v>283</v>
      </c>
      <c r="T38">
        <v>132</v>
      </c>
      <c r="U38">
        <v>125</v>
      </c>
      <c r="V38">
        <v>128</v>
      </c>
      <c r="W38">
        <v>385</v>
      </c>
    </row>
    <row r="39" spans="2:23">
      <c r="B39">
        <v>20</v>
      </c>
      <c r="C39" s="50">
        <v>0.29508196721311475</v>
      </c>
      <c r="D39" s="50">
        <v>0.32173913043478258</v>
      </c>
      <c r="E39" s="50">
        <v>0.31034482758620691</v>
      </c>
      <c r="F39" s="50">
        <v>0.34913793103448276</v>
      </c>
      <c r="G39" s="1">
        <v>0.30878186968838528</v>
      </c>
      <c r="H39" s="38">
        <v>425.83720930232556</v>
      </c>
      <c r="I39" s="38">
        <v>432.24358974358972</v>
      </c>
      <c r="J39" s="38">
        <v>438.27499999999998</v>
      </c>
      <c r="K39" s="38">
        <v>431.96311475409834</v>
      </c>
      <c r="L39" s="1">
        <v>0.15277777777777779</v>
      </c>
      <c r="M39" s="1">
        <v>0.2013888888888889</v>
      </c>
      <c r="N39" s="1">
        <v>0.19444444444444445</v>
      </c>
      <c r="O39" s="1">
        <v>0.18287037037037038</v>
      </c>
      <c r="P39">
        <v>86</v>
      </c>
      <c r="Q39">
        <v>78</v>
      </c>
      <c r="R39">
        <v>80</v>
      </c>
      <c r="S39">
        <v>244</v>
      </c>
      <c r="T39">
        <v>122</v>
      </c>
      <c r="U39">
        <v>115</v>
      </c>
      <c r="V39">
        <v>116</v>
      </c>
      <c r="W39">
        <v>353</v>
      </c>
    </row>
    <row r="40" spans="2:23">
      <c r="B40">
        <v>21</v>
      </c>
      <c r="C40" s="50">
        <v>0.5357142857142857</v>
      </c>
      <c r="D40" s="50">
        <v>0.57983193277310929</v>
      </c>
      <c r="E40" s="50">
        <v>0.64035087719298245</v>
      </c>
      <c r="F40" s="50">
        <v>0.63157894736842102</v>
      </c>
      <c r="G40" s="1">
        <v>0.58550724637681162</v>
      </c>
      <c r="H40" s="38">
        <v>356.80769230769232</v>
      </c>
      <c r="I40" s="38">
        <v>400.26</v>
      </c>
      <c r="J40" s="38">
        <v>390.73170731707319</v>
      </c>
      <c r="K40" s="38">
        <v>381.72727272727275</v>
      </c>
      <c r="L40" s="1">
        <v>0.22222222222222221</v>
      </c>
      <c r="M40" s="1">
        <v>0.1736111111111111</v>
      </c>
      <c r="N40" s="1">
        <v>0.20833333333333334</v>
      </c>
      <c r="O40" s="1">
        <v>0.2013888888888889</v>
      </c>
      <c r="P40">
        <v>52</v>
      </c>
      <c r="Q40">
        <v>50</v>
      </c>
      <c r="R40">
        <v>41</v>
      </c>
      <c r="S40">
        <v>143</v>
      </c>
      <c r="T40">
        <v>112</v>
      </c>
      <c r="U40">
        <v>119</v>
      </c>
      <c r="V40">
        <v>114</v>
      </c>
      <c r="W40">
        <v>345</v>
      </c>
    </row>
    <row r="41" spans="2:23">
      <c r="B41">
        <v>22</v>
      </c>
      <c r="C41" s="50">
        <v>0.28925619834710742</v>
      </c>
      <c r="D41" s="50">
        <v>0.29523809523809524</v>
      </c>
      <c r="E41" s="50">
        <v>0.31451612903225806</v>
      </c>
      <c r="F41" s="50">
        <v>0.2661290322580645</v>
      </c>
      <c r="G41" s="1">
        <v>0.3</v>
      </c>
      <c r="H41" s="38">
        <v>434.37209302325579</v>
      </c>
      <c r="I41" s="38">
        <v>431.85135135135135</v>
      </c>
      <c r="J41" s="38">
        <v>429.15294117647056</v>
      </c>
      <c r="K41" s="38">
        <v>431.8</v>
      </c>
      <c r="L41" s="1">
        <v>0.15972222222222221</v>
      </c>
      <c r="M41" s="1">
        <v>0.27083333333333331</v>
      </c>
      <c r="N41" s="1">
        <v>0.1388888888888889</v>
      </c>
      <c r="O41" s="1">
        <v>0.18981481481481483</v>
      </c>
      <c r="P41">
        <v>86</v>
      </c>
      <c r="Q41">
        <v>74</v>
      </c>
      <c r="R41">
        <v>85</v>
      </c>
      <c r="S41">
        <v>245</v>
      </c>
      <c r="T41">
        <v>121</v>
      </c>
      <c r="U41">
        <v>105</v>
      </c>
      <c r="V41">
        <v>124</v>
      </c>
      <c r="W41">
        <v>350</v>
      </c>
    </row>
    <row r="42" spans="2:23">
      <c r="B42">
        <v>23</v>
      </c>
      <c r="C42" s="50">
        <v>0.33913043478260868</v>
      </c>
      <c r="D42" s="50">
        <v>0.40869565217391307</v>
      </c>
      <c r="E42" s="50">
        <v>0.33050847457627119</v>
      </c>
      <c r="F42" s="50">
        <v>0.36864406779661019</v>
      </c>
      <c r="G42" s="1">
        <v>0.35919540229885055</v>
      </c>
      <c r="H42" s="38">
        <v>418.07894736842104</v>
      </c>
      <c r="I42" s="38">
        <v>429.04411764705884</v>
      </c>
      <c r="J42" s="38">
        <v>432.63291139240505</v>
      </c>
      <c r="K42" s="38">
        <v>426.57847533632287</v>
      </c>
      <c r="L42" s="1">
        <v>0.2013888888888889</v>
      </c>
      <c r="M42" s="1">
        <v>0.2013888888888889</v>
      </c>
      <c r="N42" s="1">
        <v>0.18055555555555555</v>
      </c>
      <c r="O42" s="1">
        <v>0.19444444444444445</v>
      </c>
      <c r="P42">
        <v>76</v>
      </c>
      <c r="Q42">
        <v>68</v>
      </c>
      <c r="R42">
        <v>79</v>
      </c>
      <c r="S42">
        <v>223</v>
      </c>
      <c r="T42">
        <v>115</v>
      </c>
      <c r="U42">
        <v>115</v>
      </c>
      <c r="V42">
        <v>118</v>
      </c>
      <c r="W42">
        <v>348</v>
      </c>
    </row>
    <row r="43" spans="2:23">
      <c r="B43">
        <v>24</v>
      </c>
      <c r="C43" s="50">
        <v>0.18699186991869918</v>
      </c>
      <c r="D43" s="50">
        <v>0.22123893805309736</v>
      </c>
      <c r="E43" s="50">
        <v>0.2857142857142857</v>
      </c>
      <c r="F43" s="50">
        <v>0.30252100840336132</v>
      </c>
      <c r="G43" s="1">
        <v>0.23098591549295774</v>
      </c>
      <c r="H43" s="38">
        <v>435.19</v>
      </c>
      <c r="I43" s="38">
        <v>449.44318181818181</v>
      </c>
      <c r="J43" s="38">
        <v>433.70588235294116</v>
      </c>
      <c r="K43" s="38">
        <v>439.32234432234435</v>
      </c>
      <c r="L43" s="1">
        <v>0.14583333333333334</v>
      </c>
      <c r="M43" s="1">
        <v>0.21527777777777779</v>
      </c>
      <c r="N43" s="1">
        <v>0.1736111111111111</v>
      </c>
      <c r="O43" s="1">
        <v>0.17824074074074073</v>
      </c>
      <c r="P43">
        <v>100</v>
      </c>
      <c r="Q43">
        <v>88</v>
      </c>
      <c r="R43">
        <v>85</v>
      </c>
      <c r="S43">
        <v>273</v>
      </c>
      <c r="T43">
        <v>123</v>
      </c>
      <c r="U43">
        <v>113</v>
      </c>
      <c r="V43">
        <v>119</v>
      </c>
      <c r="W43">
        <v>355</v>
      </c>
    </row>
    <row r="44" spans="2:23">
      <c r="B44">
        <v>25</v>
      </c>
      <c r="C44" s="50">
        <v>0.48739495798319327</v>
      </c>
      <c r="D44" s="50">
        <v>0.5357142857142857</v>
      </c>
      <c r="E44" s="50">
        <v>0.54621848739495793</v>
      </c>
      <c r="F44" s="50">
        <v>0.50420168067226889</v>
      </c>
      <c r="G44" s="1">
        <v>0.52285714285714291</v>
      </c>
      <c r="H44" s="38">
        <v>406.96721311475409</v>
      </c>
      <c r="I44" s="38">
        <v>407.48076923076923</v>
      </c>
      <c r="J44" s="38">
        <v>395.90740740740739</v>
      </c>
      <c r="K44" s="38">
        <v>403.55089820359279</v>
      </c>
      <c r="L44" s="1">
        <v>0.1736111111111111</v>
      </c>
      <c r="M44" s="1">
        <v>0.22222222222222221</v>
      </c>
      <c r="N44" s="1">
        <v>0.1736111111111111</v>
      </c>
      <c r="O44" s="1">
        <v>0.18981481481481483</v>
      </c>
      <c r="P44">
        <v>61</v>
      </c>
      <c r="Q44">
        <v>52</v>
      </c>
      <c r="R44">
        <v>54</v>
      </c>
      <c r="S44">
        <v>167</v>
      </c>
      <c r="T44">
        <v>119</v>
      </c>
      <c r="U44">
        <v>112</v>
      </c>
      <c r="V44">
        <v>119</v>
      </c>
      <c r="W44">
        <v>350</v>
      </c>
    </row>
    <row r="45" spans="2:23">
      <c r="B45">
        <v>26</v>
      </c>
      <c r="C45" s="50">
        <v>0.46153846153846156</v>
      </c>
      <c r="D45" s="50">
        <v>0.46017699115044247</v>
      </c>
      <c r="E45" s="50">
        <v>0.53508771929824561</v>
      </c>
      <c r="F45" s="50">
        <v>0.46052631578947367</v>
      </c>
      <c r="G45" s="1">
        <v>0.48546511627906974</v>
      </c>
      <c r="H45" s="38">
        <v>401.26984126984127</v>
      </c>
      <c r="I45" s="38">
        <v>408.81967213114751</v>
      </c>
      <c r="J45" s="38">
        <v>414.84905660377359</v>
      </c>
      <c r="K45" s="38">
        <v>407.93785310734461</v>
      </c>
      <c r="L45" s="1">
        <v>0.1875</v>
      </c>
      <c r="M45" s="1">
        <v>0.21527777777777779</v>
      </c>
      <c r="N45" s="1">
        <v>0.20833333333333334</v>
      </c>
      <c r="O45" s="1">
        <v>0.20370370370370369</v>
      </c>
      <c r="P45">
        <v>63</v>
      </c>
      <c r="Q45">
        <v>61</v>
      </c>
      <c r="R45">
        <v>53</v>
      </c>
      <c r="S45">
        <v>177</v>
      </c>
      <c r="T45">
        <v>117</v>
      </c>
      <c r="U45">
        <v>113</v>
      </c>
      <c r="V45">
        <v>114</v>
      </c>
      <c r="W45">
        <v>344</v>
      </c>
    </row>
    <row r="46" spans="2:23">
      <c r="B46">
        <v>27</v>
      </c>
      <c r="C46" s="50">
        <v>0.256198347107438</v>
      </c>
      <c r="D46" s="50">
        <v>0.26724137931034481</v>
      </c>
      <c r="E46" s="50">
        <v>0.34645669291338582</v>
      </c>
      <c r="F46" s="50">
        <v>0.27165354330708663</v>
      </c>
      <c r="G46" s="1">
        <v>0.29120879120879123</v>
      </c>
      <c r="H46" s="38">
        <v>429.71111111111111</v>
      </c>
      <c r="I46" s="38">
        <v>421.98823529411766</v>
      </c>
      <c r="J46" s="38">
        <v>412.12048192771084</v>
      </c>
      <c r="K46" s="38">
        <v>421.50775193798449</v>
      </c>
      <c r="L46" s="1">
        <v>0.15972222222222221</v>
      </c>
      <c r="M46" s="1">
        <v>0.19444444444444445</v>
      </c>
      <c r="N46" s="1">
        <v>0.11805555555555555</v>
      </c>
      <c r="O46" s="1">
        <v>0.15740740740740741</v>
      </c>
      <c r="P46">
        <v>90</v>
      </c>
      <c r="Q46">
        <v>85</v>
      </c>
      <c r="R46">
        <v>83</v>
      </c>
      <c r="S46">
        <v>258</v>
      </c>
      <c r="T46">
        <v>121</v>
      </c>
      <c r="U46">
        <v>116</v>
      </c>
      <c r="V46">
        <v>127</v>
      </c>
      <c r="W46">
        <v>364</v>
      </c>
    </row>
    <row r="47" spans="2:23">
      <c r="B47">
        <v>28</v>
      </c>
      <c r="C47" s="50">
        <v>0.27941176470588236</v>
      </c>
      <c r="D47" s="50">
        <v>0.32911392405063289</v>
      </c>
      <c r="E47" s="50">
        <v>0.33333333333333331</v>
      </c>
      <c r="F47" s="50">
        <v>0.31818181818181812</v>
      </c>
      <c r="G47" s="1">
        <v>0.31455399061032863</v>
      </c>
      <c r="H47" s="38">
        <v>465.44897959183675</v>
      </c>
      <c r="I47" s="38">
        <v>460.09433962264148</v>
      </c>
      <c r="J47" s="38">
        <v>442.45454545454544</v>
      </c>
      <c r="K47" s="38">
        <v>456.57534246575341</v>
      </c>
      <c r="L47" s="1">
        <v>0.52777777777777779</v>
      </c>
      <c r="M47" s="1">
        <v>0.4513888888888889</v>
      </c>
      <c r="N47" s="1">
        <v>0.54166666666666663</v>
      </c>
      <c r="O47" s="1">
        <v>0.50694444444444442</v>
      </c>
      <c r="P47">
        <v>49</v>
      </c>
      <c r="Q47">
        <v>53</v>
      </c>
      <c r="R47">
        <v>44</v>
      </c>
      <c r="S47">
        <v>146</v>
      </c>
      <c r="T47">
        <v>68</v>
      </c>
      <c r="U47">
        <v>79</v>
      </c>
      <c r="V47">
        <v>66</v>
      </c>
      <c r="W47">
        <v>213</v>
      </c>
    </row>
    <row r="48" spans="2:23">
      <c r="B48">
        <v>29</v>
      </c>
      <c r="C48" s="50">
        <v>0.32142857142857145</v>
      </c>
      <c r="D48" s="50">
        <v>0.30841121495327101</v>
      </c>
      <c r="E48" s="50">
        <v>0.35576923076923078</v>
      </c>
      <c r="F48" s="50">
        <v>0.375</v>
      </c>
      <c r="G48" s="1">
        <v>0.32817337461300311</v>
      </c>
      <c r="H48" s="38">
        <v>431.60526315789474</v>
      </c>
      <c r="I48" s="38">
        <v>461.7837837837838</v>
      </c>
      <c r="J48" s="38">
        <v>432.16417910447763</v>
      </c>
      <c r="K48" s="38">
        <v>442.06912442396316</v>
      </c>
      <c r="L48" s="1">
        <v>0.22222222222222221</v>
      </c>
      <c r="M48" s="1">
        <v>0.25694444444444442</v>
      </c>
      <c r="N48" s="1">
        <v>0.27777777777777779</v>
      </c>
      <c r="O48" s="1">
        <v>0.25231481481481483</v>
      </c>
      <c r="P48">
        <v>76</v>
      </c>
      <c r="Q48">
        <v>74</v>
      </c>
      <c r="R48">
        <v>67</v>
      </c>
      <c r="S48">
        <v>217</v>
      </c>
      <c r="T48">
        <v>112</v>
      </c>
      <c r="U48">
        <v>107</v>
      </c>
      <c r="V48">
        <v>104</v>
      </c>
      <c r="W48">
        <v>323</v>
      </c>
    </row>
    <row r="49" spans="2:23">
      <c r="B49">
        <v>31</v>
      </c>
      <c r="C49" s="50">
        <v>0.42201834862385323</v>
      </c>
      <c r="D49" s="50">
        <v>0.27102803738317754</v>
      </c>
      <c r="E49" s="50">
        <v>0.29411764705882354</v>
      </c>
      <c r="F49" s="50">
        <v>0.20588235294117649</v>
      </c>
      <c r="G49" s="1">
        <v>0.330188679245283</v>
      </c>
      <c r="H49" s="38">
        <v>434.14285714285717</v>
      </c>
      <c r="I49" s="38">
        <v>426.74358974358972</v>
      </c>
      <c r="J49" s="38">
        <v>429.61111111111109</v>
      </c>
      <c r="K49" s="38">
        <v>429.90140845070425</v>
      </c>
      <c r="L49" s="1">
        <v>0.24305555555555555</v>
      </c>
      <c r="M49" s="1">
        <v>0.25694444444444442</v>
      </c>
      <c r="N49" s="1">
        <v>0.29166666666666669</v>
      </c>
      <c r="O49" s="1">
        <v>0.2638888888888889</v>
      </c>
      <c r="P49">
        <v>63</v>
      </c>
      <c r="Q49">
        <v>78</v>
      </c>
      <c r="R49">
        <v>72</v>
      </c>
      <c r="S49">
        <v>213</v>
      </c>
      <c r="T49">
        <v>109</v>
      </c>
      <c r="U49">
        <v>107</v>
      </c>
      <c r="V49">
        <v>102</v>
      </c>
      <c r="W49">
        <v>318</v>
      </c>
    </row>
    <row r="50" spans="2:23">
      <c r="B50">
        <v>32</v>
      </c>
      <c r="C50" s="50">
        <v>0.28688524590163933</v>
      </c>
      <c r="D50" s="50">
        <v>0.36434108527131781</v>
      </c>
      <c r="E50" s="50">
        <v>0.26666666666666666</v>
      </c>
      <c r="F50" s="50">
        <v>0.32222222222222224</v>
      </c>
      <c r="G50" s="1">
        <v>0.30569948186528495</v>
      </c>
      <c r="H50" s="38">
        <v>412.20689655172413</v>
      </c>
      <c r="I50" s="38">
        <v>414.29268292682929</v>
      </c>
      <c r="J50" s="38">
        <v>415.66666666666669</v>
      </c>
      <c r="K50" s="38">
        <v>414.12313432835822</v>
      </c>
      <c r="L50" s="1">
        <v>0.15277777777777779</v>
      </c>
      <c r="M50" s="1">
        <v>0.10416666666666667</v>
      </c>
      <c r="N50" s="1">
        <v>6.25E-2</v>
      </c>
      <c r="O50" s="1">
        <v>0.10648148148148148</v>
      </c>
      <c r="P50">
        <v>87</v>
      </c>
      <c r="Q50">
        <v>82</v>
      </c>
      <c r="R50">
        <v>99</v>
      </c>
      <c r="S50">
        <v>268</v>
      </c>
      <c r="T50">
        <v>122</v>
      </c>
      <c r="U50">
        <v>129</v>
      </c>
      <c r="V50">
        <v>135</v>
      </c>
      <c r="W50">
        <v>386</v>
      </c>
    </row>
    <row r="51" spans="2:23">
      <c r="B51">
        <v>33</v>
      </c>
      <c r="C51" s="50">
        <v>0.15942028985507245</v>
      </c>
      <c r="D51" s="50">
        <v>0.23880597014925373</v>
      </c>
      <c r="E51" s="50">
        <v>0.24637681159420291</v>
      </c>
      <c r="F51" s="50">
        <v>0.17391304347826086</v>
      </c>
      <c r="G51" s="1">
        <v>0.21463414634146341</v>
      </c>
      <c r="H51" s="38">
        <v>467.87931034482756</v>
      </c>
      <c r="I51" s="38">
        <v>469.27450980392155</v>
      </c>
      <c r="J51" s="38">
        <v>473.53846153846155</v>
      </c>
      <c r="K51" s="38">
        <v>470.14906832298135</v>
      </c>
      <c r="L51" s="1">
        <v>0.52083333333333337</v>
      </c>
      <c r="M51" s="1">
        <v>0.53472222222222221</v>
      </c>
      <c r="N51" s="1">
        <v>0.52083333333333337</v>
      </c>
      <c r="O51" s="1">
        <v>0.52546296296296291</v>
      </c>
      <c r="P51">
        <v>58</v>
      </c>
      <c r="Q51">
        <v>51</v>
      </c>
      <c r="R51">
        <v>52</v>
      </c>
      <c r="S51">
        <v>161</v>
      </c>
      <c r="T51">
        <v>69</v>
      </c>
      <c r="U51">
        <v>67</v>
      </c>
      <c r="V51">
        <v>69</v>
      </c>
      <c r="W51">
        <v>205</v>
      </c>
    </row>
    <row r="52" spans="2:23">
      <c r="B52">
        <v>34</v>
      </c>
      <c r="C52" s="50">
        <v>0.35294117647058826</v>
      </c>
      <c r="D52" s="50">
        <v>0.38532110091743121</v>
      </c>
      <c r="E52" s="50">
        <v>0.40776699029126212</v>
      </c>
      <c r="F52" s="50">
        <v>0.32038834951456308</v>
      </c>
      <c r="G52" s="1">
        <v>0.38216560509554143</v>
      </c>
      <c r="H52" s="38">
        <v>432.87878787878788</v>
      </c>
      <c r="I52" s="38">
        <v>415.20895522388059</v>
      </c>
      <c r="J52" s="38">
        <v>407.5409836065574</v>
      </c>
      <c r="K52" s="38">
        <v>418.80927835051546</v>
      </c>
      <c r="L52" s="1">
        <v>0.29166666666666669</v>
      </c>
      <c r="M52" s="1">
        <v>0.24305555555555555</v>
      </c>
      <c r="N52" s="1">
        <v>0.28472222222222221</v>
      </c>
      <c r="O52" s="1">
        <v>0.27314814814814814</v>
      </c>
      <c r="P52">
        <v>66</v>
      </c>
      <c r="Q52">
        <v>67</v>
      </c>
      <c r="R52">
        <v>61</v>
      </c>
      <c r="S52">
        <v>194</v>
      </c>
      <c r="T52">
        <v>102</v>
      </c>
      <c r="U52">
        <v>109</v>
      </c>
      <c r="V52">
        <v>103</v>
      </c>
      <c r="W52">
        <v>314</v>
      </c>
    </row>
    <row r="53" spans="2:23">
      <c r="B53">
        <v>35</v>
      </c>
      <c r="C53" s="50">
        <v>0.65873015873015872</v>
      </c>
      <c r="D53" s="50">
        <v>0.70454545454545459</v>
      </c>
      <c r="E53" s="50">
        <v>0.72093023255813948</v>
      </c>
      <c r="F53" s="50">
        <v>0.61627906976744184</v>
      </c>
      <c r="G53" s="1">
        <v>0.69509043927648584</v>
      </c>
      <c r="H53" s="38">
        <v>303.32558139534882</v>
      </c>
      <c r="I53" s="38">
        <v>309.84615384615387</v>
      </c>
      <c r="J53" s="38">
        <v>260.55555555555554</v>
      </c>
      <c r="K53" s="38">
        <v>292.43220338983053</v>
      </c>
      <c r="L53" s="1">
        <v>0.125</v>
      </c>
      <c r="M53" s="1">
        <v>8.3333333333333329E-2</v>
      </c>
      <c r="N53" s="1">
        <v>0.10416666666666667</v>
      </c>
      <c r="O53" s="1">
        <v>0.10416666666666667</v>
      </c>
      <c r="P53">
        <v>43</v>
      </c>
      <c r="Q53">
        <v>39</v>
      </c>
      <c r="R53">
        <v>36</v>
      </c>
      <c r="S53">
        <v>118</v>
      </c>
      <c r="T53">
        <v>126</v>
      </c>
      <c r="U53">
        <v>132</v>
      </c>
      <c r="V53">
        <v>129</v>
      </c>
      <c r="W53">
        <v>387</v>
      </c>
    </row>
    <row r="54" spans="2:23">
      <c r="B54">
        <v>36</v>
      </c>
      <c r="C54" s="50">
        <v>0.18269230769230768</v>
      </c>
      <c r="D54" s="50">
        <v>0.2072072072072072</v>
      </c>
      <c r="E54" s="50">
        <v>0.2072072072072072</v>
      </c>
      <c r="F54" s="50">
        <v>0.20270270270270269</v>
      </c>
      <c r="G54" s="1">
        <v>0.19938650306748465</v>
      </c>
      <c r="H54" s="38">
        <v>452.25882352941176</v>
      </c>
      <c r="I54" s="38">
        <v>443.84090909090907</v>
      </c>
      <c r="J54" s="38">
        <v>444.40909090909093</v>
      </c>
      <c r="K54" s="38">
        <v>446.77394636015327</v>
      </c>
      <c r="L54" s="1">
        <v>0.27777777777777779</v>
      </c>
      <c r="M54" s="1">
        <v>0.22916666666666666</v>
      </c>
      <c r="N54" s="1">
        <v>0.22916666666666666</v>
      </c>
      <c r="O54" s="1">
        <v>0.24537037037037038</v>
      </c>
      <c r="P54">
        <v>85</v>
      </c>
      <c r="Q54">
        <v>88</v>
      </c>
      <c r="R54">
        <v>88</v>
      </c>
      <c r="S54">
        <v>261</v>
      </c>
      <c r="T54">
        <v>104</v>
      </c>
      <c r="U54">
        <v>111</v>
      </c>
      <c r="V54">
        <v>111</v>
      </c>
      <c r="W54">
        <v>326</v>
      </c>
    </row>
    <row r="55" spans="2:23">
      <c r="B55">
        <v>37</v>
      </c>
      <c r="C55" s="50">
        <v>0.52500000000000002</v>
      </c>
      <c r="D55" s="50">
        <v>0.50413223140495866</v>
      </c>
      <c r="E55" s="50">
        <v>0.43697478991596639</v>
      </c>
      <c r="F55" s="50">
        <v>0.51680672268907557</v>
      </c>
      <c r="G55" s="1">
        <v>0.48888888888888887</v>
      </c>
      <c r="H55" s="38">
        <v>420.15789473684208</v>
      </c>
      <c r="I55" s="38">
        <v>430.35</v>
      </c>
      <c r="J55" s="38">
        <v>415.49253731343282</v>
      </c>
      <c r="K55" s="38">
        <v>421.78260869565219</v>
      </c>
      <c r="L55" s="1">
        <v>0.16666666666666666</v>
      </c>
      <c r="M55" s="1">
        <v>0.15972222222222221</v>
      </c>
      <c r="N55" s="1">
        <v>0.1736111111111111</v>
      </c>
      <c r="O55" s="1">
        <v>0.16666666666666666</v>
      </c>
      <c r="P55">
        <v>57</v>
      </c>
      <c r="Q55">
        <v>60</v>
      </c>
      <c r="R55">
        <v>67</v>
      </c>
      <c r="S55">
        <v>184</v>
      </c>
      <c r="T55">
        <v>120</v>
      </c>
      <c r="U55">
        <v>121</v>
      </c>
      <c r="V55">
        <v>119</v>
      </c>
      <c r="W55">
        <v>360</v>
      </c>
    </row>
    <row r="56" spans="2:23">
      <c r="B56">
        <v>38</v>
      </c>
      <c r="C56" s="50">
        <v>0.44859813084112149</v>
      </c>
      <c r="D56" s="50">
        <v>0.41322314049586778</v>
      </c>
      <c r="E56" s="50">
        <v>0.45045045045045046</v>
      </c>
      <c r="F56" s="50">
        <v>0.52702702702702708</v>
      </c>
      <c r="G56" s="1">
        <v>0.43657817109144542</v>
      </c>
      <c r="H56" s="38">
        <v>431.74576271186442</v>
      </c>
      <c r="I56" s="38">
        <v>434.88732394366195</v>
      </c>
      <c r="J56" s="38">
        <v>435.75409836065575</v>
      </c>
      <c r="K56" s="38">
        <v>434.19371727748688</v>
      </c>
      <c r="L56" s="1">
        <v>0.25694444444444442</v>
      </c>
      <c r="M56" s="1">
        <v>0.15972222222222221</v>
      </c>
      <c r="N56" s="1">
        <v>0.22916666666666666</v>
      </c>
      <c r="O56" s="1">
        <v>0.21527777777777779</v>
      </c>
      <c r="P56">
        <v>59</v>
      </c>
      <c r="Q56">
        <v>71</v>
      </c>
      <c r="R56">
        <v>61</v>
      </c>
      <c r="S56">
        <v>191</v>
      </c>
      <c r="T56">
        <v>107</v>
      </c>
      <c r="U56">
        <v>121</v>
      </c>
      <c r="V56">
        <v>111</v>
      </c>
      <c r="W56">
        <v>339</v>
      </c>
    </row>
    <row r="57" spans="2:23">
      <c r="B57">
        <v>39</v>
      </c>
      <c r="C57" s="50">
        <v>0.29411764705882354</v>
      </c>
      <c r="D57" s="50">
        <v>0.35714285714285715</v>
      </c>
      <c r="E57" s="50">
        <v>0.2975206611570248</v>
      </c>
      <c r="F57" s="50">
        <v>0.3223140495867769</v>
      </c>
      <c r="G57" s="1">
        <v>0.31693989071038253</v>
      </c>
      <c r="H57" s="38">
        <v>437.57142857142856</v>
      </c>
      <c r="I57" s="38">
        <v>435.32098765432102</v>
      </c>
      <c r="J57" s="38">
        <v>400.29411764705884</v>
      </c>
      <c r="K57" s="38">
        <v>424.16800000000001</v>
      </c>
      <c r="L57" s="1">
        <v>0.1736111111111111</v>
      </c>
      <c r="M57" s="1">
        <v>0.125</v>
      </c>
      <c r="N57" s="1">
        <v>0.15972222222222221</v>
      </c>
      <c r="O57" s="1">
        <v>0.15277777777777779</v>
      </c>
      <c r="P57">
        <v>84</v>
      </c>
      <c r="Q57">
        <v>81</v>
      </c>
      <c r="R57">
        <v>85</v>
      </c>
      <c r="S57">
        <v>250</v>
      </c>
      <c r="T57">
        <v>119</v>
      </c>
      <c r="U57">
        <v>126</v>
      </c>
      <c r="V57">
        <v>121</v>
      </c>
      <c r="W57">
        <v>366</v>
      </c>
    </row>
    <row r="58" spans="2:23">
      <c r="B58">
        <v>40</v>
      </c>
      <c r="C58" s="50">
        <v>0.17094017094017094</v>
      </c>
      <c r="D58" s="50">
        <v>0.23893805309734514</v>
      </c>
      <c r="E58" s="50">
        <v>0.25210084033613445</v>
      </c>
      <c r="F58" s="50">
        <v>0.25210084033613445</v>
      </c>
      <c r="G58" s="1">
        <v>0.22063037249283668</v>
      </c>
      <c r="H58" s="38">
        <v>438.86597938144331</v>
      </c>
      <c r="I58" s="38">
        <v>441.18604651162792</v>
      </c>
      <c r="J58" s="38">
        <v>433.10112359550561</v>
      </c>
      <c r="K58" s="38">
        <v>437.71323529411762</v>
      </c>
      <c r="L58" s="1">
        <v>0.1875</v>
      </c>
      <c r="M58" s="1">
        <v>0.21527777777777779</v>
      </c>
      <c r="N58" s="1">
        <v>0.1736111111111111</v>
      </c>
      <c r="O58" s="1">
        <v>0.19212962962962962</v>
      </c>
      <c r="P58">
        <v>97</v>
      </c>
      <c r="Q58">
        <v>86</v>
      </c>
      <c r="R58">
        <v>89</v>
      </c>
      <c r="S58">
        <v>272</v>
      </c>
      <c r="T58">
        <v>117</v>
      </c>
      <c r="U58">
        <v>113</v>
      </c>
      <c r="V58">
        <v>119</v>
      </c>
      <c r="W58">
        <v>349</v>
      </c>
    </row>
    <row r="59" spans="2:23">
      <c r="B59">
        <v>41</v>
      </c>
      <c r="C59" s="50">
        <v>0.35365853658536583</v>
      </c>
      <c r="D59" s="50">
        <v>0.29577464788732394</v>
      </c>
      <c r="E59" s="50">
        <v>0.375</v>
      </c>
      <c r="F59" s="50">
        <v>0.3984375</v>
      </c>
      <c r="G59" s="1">
        <v>0.34101382488479265</v>
      </c>
      <c r="H59" s="38">
        <v>438.43396226415092</v>
      </c>
      <c r="I59" s="38">
        <v>441.88</v>
      </c>
      <c r="J59" s="38">
        <v>458.9</v>
      </c>
      <c r="K59" s="38">
        <v>445.36363636363637</v>
      </c>
      <c r="L59" s="1">
        <v>0.43055555555555558</v>
      </c>
      <c r="M59" s="1">
        <v>0.50694444444444442</v>
      </c>
      <c r="N59" s="1">
        <v>0.55555555555555558</v>
      </c>
      <c r="O59" s="1">
        <v>0.49768518518518517</v>
      </c>
      <c r="P59">
        <v>53</v>
      </c>
      <c r="Q59">
        <v>50</v>
      </c>
      <c r="R59">
        <v>40</v>
      </c>
      <c r="S59">
        <v>143</v>
      </c>
      <c r="T59">
        <v>82</v>
      </c>
      <c r="U59">
        <v>71</v>
      </c>
      <c r="V59">
        <v>64</v>
      </c>
      <c r="W59">
        <v>217</v>
      </c>
    </row>
    <row r="60" spans="2:23">
      <c r="B60">
        <v>42</v>
      </c>
      <c r="C60" s="50">
        <v>0.39516129032258063</v>
      </c>
      <c r="D60" s="50">
        <v>0.29133858267716534</v>
      </c>
      <c r="E60" s="50">
        <v>0.38842975206611569</v>
      </c>
      <c r="F60" s="50">
        <v>0.38429752066115697</v>
      </c>
      <c r="G60" s="1">
        <v>0.35752688172043012</v>
      </c>
      <c r="H60" s="38">
        <v>430.30666666666667</v>
      </c>
      <c r="I60" s="38">
        <v>429.95555555555558</v>
      </c>
      <c r="J60" s="38">
        <v>441.43243243243245</v>
      </c>
      <c r="K60" s="38">
        <v>433.61924686192469</v>
      </c>
      <c r="L60" s="1">
        <v>0.1388888888888889</v>
      </c>
      <c r="M60" s="1">
        <v>0.11805555555555555</v>
      </c>
      <c r="N60" s="1">
        <v>0.15972222222222221</v>
      </c>
      <c r="O60" s="1">
        <v>0.1388888888888889</v>
      </c>
      <c r="P60">
        <v>75</v>
      </c>
      <c r="Q60">
        <v>90</v>
      </c>
      <c r="R60">
        <v>74</v>
      </c>
      <c r="S60">
        <v>239</v>
      </c>
      <c r="T60">
        <v>124</v>
      </c>
      <c r="U60">
        <v>127</v>
      </c>
      <c r="V60">
        <v>121</v>
      </c>
      <c r="W60">
        <v>372</v>
      </c>
    </row>
    <row r="61" spans="2:23">
      <c r="B61">
        <v>43</v>
      </c>
      <c r="C61" s="50">
        <v>0.34375</v>
      </c>
      <c r="D61" s="50">
        <v>0.37795275590551181</v>
      </c>
      <c r="E61" s="50">
        <v>0.26153846153846155</v>
      </c>
      <c r="F61" s="50">
        <v>0.21923076923076923</v>
      </c>
      <c r="G61" s="1">
        <v>0.32727272727272727</v>
      </c>
      <c r="H61" s="38">
        <v>440.71428571428572</v>
      </c>
      <c r="I61" s="38">
        <v>431.35443037974682</v>
      </c>
      <c r="J61" s="38">
        <v>422.26041666666669</v>
      </c>
      <c r="K61" s="38">
        <v>431.01930501930502</v>
      </c>
      <c r="L61" s="1">
        <v>0.1111111111111111</v>
      </c>
      <c r="M61" s="1">
        <v>0.11805555555555555</v>
      </c>
      <c r="N61" s="1">
        <v>9.7222222222222224E-2</v>
      </c>
      <c r="O61" s="1">
        <v>0.10879629629629629</v>
      </c>
      <c r="P61">
        <v>84</v>
      </c>
      <c r="Q61">
        <v>79</v>
      </c>
      <c r="R61">
        <v>96</v>
      </c>
      <c r="S61">
        <v>259</v>
      </c>
      <c r="T61">
        <v>128</v>
      </c>
      <c r="U61">
        <v>127</v>
      </c>
      <c r="V61">
        <v>130</v>
      </c>
      <c r="W61">
        <v>385</v>
      </c>
    </row>
    <row r="62" spans="2:23">
      <c r="B62">
        <v>44</v>
      </c>
      <c r="C62" s="50">
        <v>0.63909774436090228</v>
      </c>
      <c r="D62" s="50">
        <v>0.68503937007874016</v>
      </c>
      <c r="E62" s="50">
        <v>0.68939393939393945</v>
      </c>
      <c r="F62" s="50">
        <v>0.65909090909090906</v>
      </c>
      <c r="G62" s="1">
        <v>0.67091836734693877</v>
      </c>
      <c r="H62" s="38">
        <v>374.20833333333331</v>
      </c>
      <c r="I62" s="38">
        <v>366.32499999999999</v>
      </c>
      <c r="J62" s="38">
        <v>340.63414634146341</v>
      </c>
      <c r="K62" s="38">
        <v>361.09302325581393</v>
      </c>
      <c r="L62" s="1">
        <v>7.6388888888888895E-2</v>
      </c>
      <c r="M62" s="1">
        <v>0.11805555555555555</v>
      </c>
      <c r="N62" s="1">
        <v>8.3333333333333329E-2</v>
      </c>
      <c r="O62" s="1">
        <v>9.2592592592592587E-2</v>
      </c>
      <c r="P62">
        <v>48</v>
      </c>
      <c r="Q62">
        <v>40</v>
      </c>
      <c r="R62">
        <v>41</v>
      </c>
      <c r="S62">
        <v>129</v>
      </c>
      <c r="T62">
        <v>133</v>
      </c>
      <c r="U62">
        <v>127</v>
      </c>
      <c r="V62">
        <v>132</v>
      </c>
      <c r="W62">
        <v>392</v>
      </c>
    </row>
    <row r="63" spans="2:23">
      <c r="B63">
        <v>45</v>
      </c>
      <c r="C63" s="50">
        <v>0.30303030303030304</v>
      </c>
      <c r="D63" s="50">
        <v>0.21818181818181817</v>
      </c>
      <c r="E63" s="50">
        <v>0.31896551724137934</v>
      </c>
      <c r="F63" s="50">
        <v>0.3362068965517242</v>
      </c>
      <c r="G63" s="1">
        <v>0.28000000000000003</v>
      </c>
      <c r="H63" s="38">
        <v>418.40579710144925</v>
      </c>
      <c r="I63" s="38">
        <v>404.76744186046511</v>
      </c>
      <c r="J63" s="38">
        <v>423.12658227848101</v>
      </c>
      <c r="K63" s="38">
        <v>414.9871794871795</v>
      </c>
      <c r="L63" s="1">
        <v>0.3125</v>
      </c>
      <c r="M63" s="1">
        <v>0.2361111111111111</v>
      </c>
      <c r="N63" s="1">
        <v>0.19444444444444445</v>
      </c>
      <c r="O63" s="1">
        <v>0.24768518518518517</v>
      </c>
      <c r="P63">
        <v>69</v>
      </c>
      <c r="Q63">
        <v>86</v>
      </c>
      <c r="R63">
        <v>79</v>
      </c>
      <c r="S63">
        <v>234</v>
      </c>
      <c r="T63">
        <v>99</v>
      </c>
      <c r="U63">
        <v>110</v>
      </c>
      <c r="V63">
        <v>116</v>
      </c>
      <c r="W63">
        <v>325</v>
      </c>
    </row>
    <row r="64" spans="2:23">
      <c r="B64">
        <v>46</v>
      </c>
      <c r="C64" s="50">
        <v>0.44954128440366975</v>
      </c>
      <c r="D64" s="50">
        <v>0.51648351648351654</v>
      </c>
      <c r="E64" s="50">
        <v>0.50943396226415094</v>
      </c>
      <c r="F64" s="50">
        <v>0.49528301886792447</v>
      </c>
      <c r="G64" s="1">
        <v>0.49019607843137253</v>
      </c>
      <c r="H64" s="38">
        <v>424.21666666666664</v>
      </c>
      <c r="I64" s="38">
        <v>407.81818181818181</v>
      </c>
      <c r="J64" s="38">
        <v>425.07692307692309</v>
      </c>
      <c r="K64" s="38">
        <v>419.87820512820514</v>
      </c>
      <c r="L64" s="1">
        <v>0.24305555555555555</v>
      </c>
      <c r="M64" s="1">
        <v>0.36805555555555558</v>
      </c>
      <c r="N64" s="1">
        <v>0.2638888888888889</v>
      </c>
      <c r="O64" s="1">
        <v>0.29166666666666669</v>
      </c>
      <c r="P64">
        <v>60</v>
      </c>
      <c r="Q64">
        <v>44</v>
      </c>
      <c r="R64">
        <v>52</v>
      </c>
      <c r="S64">
        <v>156</v>
      </c>
      <c r="T64">
        <v>109</v>
      </c>
      <c r="U64">
        <v>91</v>
      </c>
      <c r="V64">
        <v>106</v>
      </c>
      <c r="W64">
        <v>306</v>
      </c>
    </row>
    <row r="65" spans="2:23">
      <c r="B65">
        <v>47</v>
      </c>
      <c r="C65" s="50">
        <v>0.30136986301369861</v>
      </c>
      <c r="D65" s="50">
        <v>0.35365853658536583</v>
      </c>
      <c r="E65" s="50">
        <v>0.33333333333333331</v>
      </c>
      <c r="F65" s="50">
        <v>0.36363636363636359</v>
      </c>
      <c r="G65" s="1">
        <v>0.33031674208144796</v>
      </c>
      <c r="H65" s="38">
        <v>461.86274509803923</v>
      </c>
      <c r="I65" s="38">
        <v>449.49056603773585</v>
      </c>
      <c r="J65" s="38">
        <v>449.79545454545456</v>
      </c>
      <c r="K65" s="38">
        <v>453.84459459459458</v>
      </c>
      <c r="L65" s="1">
        <v>0.49305555555555558</v>
      </c>
      <c r="M65" s="1">
        <v>0.43055555555555558</v>
      </c>
      <c r="N65" s="1">
        <v>0.54166666666666663</v>
      </c>
      <c r="O65" s="1">
        <v>0.48842592592592593</v>
      </c>
      <c r="P65">
        <v>51</v>
      </c>
      <c r="Q65">
        <v>53</v>
      </c>
      <c r="R65">
        <v>44</v>
      </c>
      <c r="S65">
        <v>148</v>
      </c>
      <c r="T65">
        <v>73</v>
      </c>
      <c r="U65">
        <v>82</v>
      </c>
      <c r="V65">
        <v>66</v>
      </c>
      <c r="W65">
        <v>221</v>
      </c>
    </row>
    <row r="66" spans="2:23">
      <c r="B66">
        <v>48</v>
      </c>
      <c r="C66" s="50">
        <v>0.15662650602409639</v>
      </c>
      <c r="D66" s="50">
        <v>0.27472527472527475</v>
      </c>
      <c r="E66" s="50">
        <v>0.20454545454545456</v>
      </c>
      <c r="F66" s="50">
        <v>0.1875</v>
      </c>
      <c r="G66" s="1">
        <v>0.21374045801526717</v>
      </c>
      <c r="H66" s="38">
        <v>446.1</v>
      </c>
      <c r="I66" s="38">
        <v>447.71212121212119</v>
      </c>
      <c r="J66" s="38">
        <v>449.65714285714284</v>
      </c>
      <c r="K66" s="38">
        <v>447.82524271844659</v>
      </c>
      <c r="L66" s="1">
        <v>0.4236111111111111</v>
      </c>
      <c r="M66" s="1">
        <v>0.36805555555555558</v>
      </c>
      <c r="N66" s="1">
        <v>0.3888888888888889</v>
      </c>
      <c r="O66" s="1">
        <v>0.39351851851851855</v>
      </c>
      <c r="P66">
        <v>70</v>
      </c>
      <c r="Q66">
        <v>66</v>
      </c>
      <c r="R66">
        <v>70</v>
      </c>
      <c r="S66">
        <v>206</v>
      </c>
      <c r="T66">
        <v>83</v>
      </c>
      <c r="U66">
        <v>91</v>
      </c>
      <c r="V66">
        <v>88</v>
      </c>
      <c r="W66">
        <v>262</v>
      </c>
    </row>
    <row r="67" spans="2:23">
      <c r="B67">
        <v>49</v>
      </c>
      <c r="C67" s="50">
        <v>0.57999999999999996</v>
      </c>
      <c r="D67" s="50">
        <v>0.48809523809523808</v>
      </c>
      <c r="E67" s="50">
        <v>0.54545454545454541</v>
      </c>
      <c r="F67" s="50">
        <v>0.62121212121212122</v>
      </c>
      <c r="G67" s="1">
        <v>0.54063604240282681</v>
      </c>
      <c r="H67" s="38">
        <v>414.57142857142856</v>
      </c>
      <c r="I67" s="38">
        <v>423.53488372093022</v>
      </c>
      <c r="J67" s="38">
        <v>394.68888888888887</v>
      </c>
      <c r="K67" s="38">
        <v>410.65384615384613</v>
      </c>
      <c r="L67" s="1">
        <v>0.30555555555555558</v>
      </c>
      <c r="M67" s="1">
        <v>0.41666666666666669</v>
      </c>
      <c r="N67" s="1">
        <v>0.3125</v>
      </c>
      <c r="O67" s="1">
        <v>0.34490740740740738</v>
      </c>
      <c r="P67">
        <v>42</v>
      </c>
      <c r="Q67">
        <v>43</v>
      </c>
      <c r="R67">
        <v>45</v>
      </c>
      <c r="S67">
        <v>130</v>
      </c>
      <c r="T67">
        <v>100</v>
      </c>
      <c r="U67">
        <v>84</v>
      </c>
      <c r="V67">
        <v>99</v>
      </c>
      <c r="W67">
        <v>283</v>
      </c>
    </row>
    <row r="68" spans="2:23">
      <c r="B68">
        <v>50</v>
      </c>
      <c r="C68" s="50">
        <v>0.14545454545454545</v>
      </c>
      <c r="D68" s="50">
        <v>0.14285714285714285</v>
      </c>
      <c r="E68" s="50">
        <v>0.17346938775510204</v>
      </c>
      <c r="F68" s="50">
        <v>0.15306122448979592</v>
      </c>
      <c r="G68" s="1">
        <v>0.15335463258785942</v>
      </c>
      <c r="H68" s="38">
        <v>470.54255319148939</v>
      </c>
      <c r="I68" s="38">
        <v>460.16666666666669</v>
      </c>
      <c r="J68" s="38">
        <v>460.54320987654319</v>
      </c>
      <c r="K68" s="38">
        <v>463.96226415094338</v>
      </c>
      <c r="L68" s="1">
        <v>0.2361111111111111</v>
      </c>
      <c r="M68" s="1">
        <v>0.27083333333333331</v>
      </c>
      <c r="N68" s="1">
        <v>0.31944444444444442</v>
      </c>
      <c r="O68" s="1">
        <v>0.27546296296296297</v>
      </c>
      <c r="P68">
        <v>94</v>
      </c>
      <c r="Q68">
        <v>90</v>
      </c>
      <c r="R68">
        <v>81</v>
      </c>
      <c r="S68">
        <v>265</v>
      </c>
      <c r="T68">
        <v>110</v>
      </c>
      <c r="U68">
        <v>105</v>
      </c>
      <c r="V68">
        <v>98</v>
      </c>
      <c r="W68">
        <v>313</v>
      </c>
    </row>
    <row r="69" spans="2:23">
      <c r="B69">
        <v>51</v>
      </c>
      <c r="C69" s="50">
        <v>0.2578125</v>
      </c>
      <c r="D69" s="50">
        <v>0.15384615384615385</v>
      </c>
      <c r="E69" s="50">
        <v>0.2</v>
      </c>
      <c r="F69" s="50">
        <v>0.1875</v>
      </c>
      <c r="G69" s="1">
        <v>0.20547945205479451</v>
      </c>
      <c r="H69" s="38">
        <v>414.32631578947371</v>
      </c>
      <c r="I69" s="38">
        <v>426.74747474747477</v>
      </c>
      <c r="J69" s="38">
        <v>422.21875</v>
      </c>
      <c r="K69" s="38">
        <v>421.17931034482757</v>
      </c>
      <c r="L69" s="1">
        <v>0.1111111111111111</v>
      </c>
      <c r="M69" s="1">
        <v>0.1875</v>
      </c>
      <c r="N69" s="1">
        <v>0.16666666666666666</v>
      </c>
      <c r="O69" s="1">
        <v>0.15509259259259259</v>
      </c>
      <c r="P69">
        <v>95</v>
      </c>
      <c r="Q69">
        <v>99</v>
      </c>
      <c r="R69">
        <v>96</v>
      </c>
      <c r="S69">
        <v>290</v>
      </c>
      <c r="T69">
        <v>128</v>
      </c>
      <c r="U69">
        <v>117</v>
      </c>
      <c r="V69">
        <v>120</v>
      </c>
      <c r="W69">
        <v>365</v>
      </c>
    </row>
    <row r="70" spans="2:23">
      <c r="B70">
        <v>52</v>
      </c>
      <c r="C70" s="50">
        <v>0.14814814814814814</v>
      </c>
      <c r="D70" s="50">
        <v>0.17475728155339806</v>
      </c>
      <c r="E70" s="50">
        <v>0.35454545454545455</v>
      </c>
      <c r="F70" s="50">
        <v>0.3136363636363636</v>
      </c>
      <c r="G70" s="1">
        <v>0.22741433021806853</v>
      </c>
      <c r="H70" s="38">
        <v>438.80434782608694</v>
      </c>
      <c r="I70" s="38">
        <v>437.22352941176473</v>
      </c>
      <c r="J70" s="38">
        <v>440.53521126760563</v>
      </c>
      <c r="K70" s="38">
        <v>438.75806451612902</v>
      </c>
      <c r="L70" s="1">
        <v>0.25</v>
      </c>
      <c r="M70" s="1">
        <v>0.28472222222222221</v>
      </c>
      <c r="N70" s="1">
        <v>0.2361111111111111</v>
      </c>
      <c r="O70" s="1">
        <v>0.25694444444444442</v>
      </c>
      <c r="P70">
        <v>92</v>
      </c>
      <c r="Q70">
        <v>85</v>
      </c>
      <c r="R70">
        <v>71</v>
      </c>
      <c r="S70">
        <v>248</v>
      </c>
      <c r="T70">
        <v>108</v>
      </c>
      <c r="U70">
        <v>103</v>
      </c>
      <c r="V70">
        <v>110</v>
      </c>
      <c r="W70">
        <v>321</v>
      </c>
    </row>
    <row r="71" spans="2:23">
      <c r="B71">
        <v>53</v>
      </c>
      <c r="C71" s="50">
        <v>0.54255319148936165</v>
      </c>
      <c r="D71" s="50">
        <v>0.51428571428571423</v>
      </c>
      <c r="E71" s="50">
        <v>0.53061224489795922</v>
      </c>
      <c r="F71" s="50">
        <v>0.55102040816326536</v>
      </c>
      <c r="G71" s="1">
        <v>0.52861952861952866</v>
      </c>
      <c r="H71" s="38">
        <v>384.09302325581393</v>
      </c>
      <c r="I71" s="38">
        <v>370.92156862745099</v>
      </c>
      <c r="J71" s="38">
        <v>387.19565217391306</v>
      </c>
      <c r="K71" s="38">
        <v>380.31428571428569</v>
      </c>
      <c r="L71" s="1">
        <v>0.34722222222222221</v>
      </c>
      <c r="M71" s="1">
        <v>0.27083333333333331</v>
      </c>
      <c r="N71" s="1">
        <v>0.31944444444444442</v>
      </c>
      <c r="O71" s="1">
        <v>0.3125</v>
      </c>
      <c r="P71">
        <v>43</v>
      </c>
      <c r="Q71">
        <v>51</v>
      </c>
      <c r="R71">
        <v>46</v>
      </c>
      <c r="S71">
        <v>140</v>
      </c>
      <c r="T71">
        <v>94</v>
      </c>
      <c r="U71">
        <v>105</v>
      </c>
      <c r="V71">
        <v>98</v>
      </c>
      <c r="W71">
        <v>297</v>
      </c>
    </row>
    <row r="72" spans="2:23">
      <c r="B72">
        <v>54</v>
      </c>
      <c r="C72" s="50">
        <v>0.66911764705882348</v>
      </c>
      <c r="D72" s="50">
        <v>0.65467625899280579</v>
      </c>
      <c r="E72" s="50">
        <v>0.66187050359712229</v>
      </c>
      <c r="F72" s="50">
        <v>0.65827338129496404</v>
      </c>
      <c r="G72" s="1">
        <v>0.66183574879227058</v>
      </c>
      <c r="H72" s="38">
        <v>304.62222222222221</v>
      </c>
      <c r="I72" s="38">
        <v>288.02083333333331</v>
      </c>
      <c r="J72" s="38">
        <v>307.57446808510639</v>
      </c>
      <c r="K72" s="38">
        <v>299.92142857142858</v>
      </c>
      <c r="L72" s="1">
        <v>5.5555555555555552E-2</v>
      </c>
      <c r="M72" s="1">
        <v>3.4722222222222224E-2</v>
      </c>
      <c r="N72" s="1">
        <v>3.4722222222222224E-2</v>
      </c>
      <c r="O72" s="1">
        <v>4.1666666666666664E-2</v>
      </c>
      <c r="P72">
        <v>45</v>
      </c>
      <c r="Q72">
        <v>48</v>
      </c>
      <c r="R72">
        <v>47</v>
      </c>
      <c r="S72">
        <v>140</v>
      </c>
      <c r="T72">
        <v>136</v>
      </c>
      <c r="U72">
        <v>139</v>
      </c>
      <c r="V72">
        <v>139</v>
      </c>
      <c r="W72">
        <v>414</v>
      </c>
    </row>
    <row r="73" spans="2:23">
      <c r="B73">
        <v>55</v>
      </c>
      <c r="C73" s="50">
        <v>0.14529914529914531</v>
      </c>
      <c r="D73" s="50">
        <v>0.19642857142857142</v>
      </c>
      <c r="E73" s="50">
        <v>0.20168067226890757</v>
      </c>
      <c r="F73" s="50">
        <v>8.8235294117647065E-2</v>
      </c>
      <c r="G73" s="1">
        <v>0.18103448275862069</v>
      </c>
      <c r="H73" s="38">
        <v>427.53</v>
      </c>
      <c r="I73" s="38">
        <v>425.06666666666666</v>
      </c>
      <c r="J73" s="38">
        <v>439.43157894736839</v>
      </c>
      <c r="K73" s="38">
        <v>430.71929824561403</v>
      </c>
      <c r="L73" s="1">
        <v>0.1875</v>
      </c>
      <c r="M73" s="1">
        <v>0.22222222222222221</v>
      </c>
      <c r="N73" s="1">
        <v>0.1736111111111111</v>
      </c>
      <c r="O73" s="1">
        <v>0.19444444444444445</v>
      </c>
      <c r="P73">
        <v>100</v>
      </c>
      <c r="Q73">
        <v>90</v>
      </c>
      <c r="R73">
        <v>95</v>
      </c>
      <c r="S73">
        <v>285</v>
      </c>
      <c r="T73">
        <v>117</v>
      </c>
      <c r="U73">
        <v>112</v>
      </c>
      <c r="V73">
        <v>119</v>
      </c>
      <c r="W73">
        <v>348</v>
      </c>
    </row>
    <row r="74" spans="2:23">
      <c r="B74">
        <v>56</v>
      </c>
      <c r="C74" s="50">
        <v>0.34285714285714286</v>
      </c>
      <c r="D74" s="50">
        <v>0.37623762376237624</v>
      </c>
      <c r="E74" s="50">
        <v>0.38709677419354838</v>
      </c>
      <c r="F74" s="50">
        <v>0.37096774193548382</v>
      </c>
      <c r="G74" s="1">
        <v>0.36789297658862874</v>
      </c>
      <c r="H74" s="38">
        <v>446.78260869565219</v>
      </c>
      <c r="I74" s="38">
        <v>423.79365079365078</v>
      </c>
      <c r="J74" s="38">
        <v>439.92982456140351</v>
      </c>
      <c r="K74" s="38">
        <v>437.05291005291008</v>
      </c>
      <c r="L74" s="1">
        <v>0.27083333333333331</v>
      </c>
      <c r="M74" s="1">
        <v>0.2986111111111111</v>
      </c>
      <c r="N74" s="1">
        <v>0.35416666666666669</v>
      </c>
      <c r="O74" s="1">
        <v>0.30787037037037035</v>
      </c>
      <c r="P74">
        <v>69</v>
      </c>
      <c r="Q74">
        <v>63</v>
      </c>
      <c r="R74">
        <v>57</v>
      </c>
      <c r="S74">
        <v>189</v>
      </c>
      <c r="T74">
        <v>105</v>
      </c>
      <c r="U74">
        <v>101</v>
      </c>
      <c r="V74">
        <v>93</v>
      </c>
      <c r="W74">
        <v>299</v>
      </c>
    </row>
    <row r="75" spans="2:23">
      <c r="B75">
        <v>57</v>
      </c>
      <c r="C75" s="50">
        <v>0.65789473684210531</v>
      </c>
      <c r="D75" s="50">
        <v>0.60683760683760679</v>
      </c>
      <c r="E75" s="50">
        <v>0.55000000000000004</v>
      </c>
      <c r="F75" s="50">
        <v>0.47500000000000009</v>
      </c>
      <c r="G75" s="1">
        <v>0.60398860398860399</v>
      </c>
      <c r="H75" s="38">
        <v>329.66666666666669</v>
      </c>
      <c r="I75" s="38">
        <v>295.47826086956519</v>
      </c>
      <c r="J75" s="38">
        <v>279.07407407407408</v>
      </c>
      <c r="K75" s="38">
        <v>298.69784172661872</v>
      </c>
      <c r="L75" s="1">
        <v>0.20833333333333334</v>
      </c>
      <c r="M75" s="1">
        <v>0.1875</v>
      </c>
      <c r="N75" s="1">
        <v>0.16666666666666666</v>
      </c>
      <c r="O75" s="1">
        <v>0.1875</v>
      </c>
      <c r="P75">
        <v>39</v>
      </c>
      <c r="Q75">
        <v>46</v>
      </c>
      <c r="R75">
        <v>54</v>
      </c>
      <c r="S75">
        <v>139</v>
      </c>
      <c r="T75">
        <v>114</v>
      </c>
      <c r="U75">
        <v>117</v>
      </c>
      <c r="V75">
        <v>120</v>
      </c>
      <c r="W75">
        <v>351</v>
      </c>
    </row>
    <row r="76" spans="2:23">
      <c r="B76">
        <v>58</v>
      </c>
      <c r="C76" s="50">
        <v>0.33</v>
      </c>
      <c r="D76" s="50">
        <v>0.30927835051546393</v>
      </c>
      <c r="E76" s="50">
        <v>0.37634408602150538</v>
      </c>
      <c r="F76" s="50">
        <v>0.33870967741935482</v>
      </c>
      <c r="G76" s="1">
        <v>0.33793103448275863</v>
      </c>
      <c r="H76" s="38">
        <v>415.20895522388059</v>
      </c>
      <c r="I76" s="38">
        <v>430.53731343283584</v>
      </c>
      <c r="J76" s="38">
        <v>415.62068965517244</v>
      </c>
      <c r="K76" s="38">
        <v>420.68229166666669</v>
      </c>
      <c r="L76" s="1">
        <v>0.30555555555555558</v>
      </c>
      <c r="M76" s="1">
        <v>0.3263888888888889</v>
      </c>
      <c r="N76" s="1">
        <v>0.35416666666666669</v>
      </c>
      <c r="O76" s="1">
        <v>0.32870370370370372</v>
      </c>
      <c r="P76">
        <v>67</v>
      </c>
      <c r="Q76">
        <v>67</v>
      </c>
      <c r="R76">
        <v>58</v>
      </c>
      <c r="S76">
        <v>192</v>
      </c>
      <c r="T76">
        <v>100</v>
      </c>
      <c r="U76">
        <v>97</v>
      </c>
      <c r="V76">
        <v>93</v>
      </c>
      <c r="W76">
        <v>290</v>
      </c>
    </row>
    <row r="77" spans="2:23">
      <c r="B77">
        <v>59</v>
      </c>
      <c r="C77" s="50">
        <v>0.312</v>
      </c>
      <c r="D77" s="50">
        <v>0.30508474576271188</v>
      </c>
      <c r="E77" s="50">
        <v>0.33070866141732286</v>
      </c>
      <c r="F77" s="50">
        <v>0.36614173228346464</v>
      </c>
      <c r="G77" s="1">
        <v>0.31621621621621621</v>
      </c>
      <c r="H77" s="38">
        <v>417.59302325581393</v>
      </c>
      <c r="I77" s="38">
        <v>418.90243902439022</v>
      </c>
      <c r="J77" s="38">
        <v>408.31764705882352</v>
      </c>
      <c r="K77" s="38">
        <v>414.901185770751</v>
      </c>
      <c r="L77" s="1">
        <v>0.13194444444444445</v>
      </c>
      <c r="M77" s="1">
        <v>0.18055555555555555</v>
      </c>
      <c r="N77" s="1">
        <v>0.11805555555555555</v>
      </c>
      <c r="O77" s="1">
        <v>0.14351851851851852</v>
      </c>
      <c r="P77">
        <v>86</v>
      </c>
      <c r="Q77">
        <v>82</v>
      </c>
      <c r="R77">
        <v>85</v>
      </c>
      <c r="S77">
        <v>253</v>
      </c>
      <c r="T77">
        <v>125</v>
      </c>
      <c r="U77">
        <v>118</v>
      </c>
      <c r="V77">
        <v>127</v>
      </c>
      <c r="W77">
        <v>370</v>
      </c>
    </row>
    <row r="78" spans="2:23">
      <c r="B78">
        <v>60</v>
      </c>
      <c r="C78" s="50">
        <v>0.27692307692307694</v>
      </c>
      <c r="D78" s="50">
        <v>0.37984496124031009</v>
      </c>
      <c r="E78" s="50">
        <v>0.31060606060606061</v>
      </c>
      <c r="F78" s="50">
        <v>0.27272727272727271</v>
      </c>
      <c r="G78" s="1">
        <v>0.32225063938618925</v>
      </c>
      <c r="H78" s="38">
        <v>408.39361702127661</v>
      </c>
      <c r="I78" s="38">
        <v>411.8125</v>
      </c>
      <c r="J78" s="38">
        <v>410.60439560439562</v>
      </c>
      <c r="K78" s="38">
        <v>410.18490566037735</v>
      </c>
      <c r="L78" s="1">
        <v>9.7222222222222224E-2</v>
      </c>
      <c r="M78" s="1">
        <v>0.10416666666666667</v>
      </c>
      <c r="N78" s="1">
        <v>8.3333333333333329E-2</v>
      </c>
      <c r="O78" s="1">
        <v>9.4907407407407413E-2</v>
      </c>
      <c r="P78">
        <v>94</v>
      </c>
      <c r="Q78">
        <v>80</v>
      </c>
      <c r="R78">
        <v>91</v>
      </c>
      <c r="S78">
        <v>265</v>
      </c>
      <c r="T78">
        <v>130</v>
      </c>
      <c r="U78">
        <v>129</v>
      </c>
      <c r="V78">
        <v>132</v>
      </c>
      <c r="W78">
        <v>391</v>
      </c>
    </row>
    <row r="79" spans="2:23">
      <c r="B79">
        <v>61</v>
      </c>
      <c r="C79" s="50">
        <v>0.25961538461538464</v>
      </c>
      <c r="D79" s="50">
        <v>0.20430107526881722</v>
      </c>
      <c r="E79" s="50">
        <v>0.23364485981308411</v>
      </c>
      <c r="F79" s="50">
        <v>0.22429906542056072</v>
      </c>
      <c r="G79" s="1">
        <v>0.23355263157894737</v>
      </c>
      <c r="H79" s="38">
        <v>441.42857142857144</v>
      </c>
      <c r="I79" s="38">
        <v>460.04054054054052</v>
      </c>
      <c r="J79" s="38">
        <v>457.03658536585368</v>
      </c>
      <c r="K79" s="38">
        <v>452.83261802575106</v>
      </c>
      <c r="L79" s="1">
        <v>0.27777777777777779</v>
      </c>
      <c r="M79" s="1">
        <v>0.35416666666666669</v>
      </c>
      <c r="N79" s="1">
        <v>0.25694444444444442</v>
      </c>
      <c r="O79" s="1">
        <v>0.29629629629629628</v>
      </c>
      <c r="P79">
        <v>77</v>
      </c>
      <c r="Q79">
        <v>74</v>
      </c>
      <c r="R79">
        <v>82</v>
      </c>
      <c r="S79">
        <v>233</v>
      </c>
      <c r="T79">
        <v>104</v>
      </c>
      <c r="U79">
        <v>93</v>
      </c>
      <c r="V79">
        <v>107</v>
      </c>
      <c r="W79">
        <v>304</v>
      </c>
    </row>
    <row r="80" spans="2:23">
      <c r="B80">
        <v>62</v>
      </c>
      <c r="C80" s="50">
        <v>0.14851485148514851</v>
      </c>
      <c r="D80" s="50">
        <v>0.30769230769230771</v>
      </c>
      <c r="E80" s="50">
        <v>0.34408602150537637</v>
      </c>
      <c r="F80" s="50">
        <v>0.29032258064516131</v>
      </c>
      <c r="G80" s="1">
        <v>0.2651006711409396</v>
      </c>
      <c r="H80" s="38">
        <v>459.63953488372096</v>
      </c>
      <c r="I80" s="38">
        <v>461.27777777777777</v>
      </c>
      <c r="J80" s="38">
        <v>450.96721311475409</v>
      </c>
      <c r="K80" s="38">
        <v>457.76255707762556</v>
      </c>
      <c r="L80" s="1">
        <v>0.2986111111111111</v>
      </c>
      <c r="M80" s="1">
        <v>0.27777777777777779</v>
      </c>
      <c r="N80" s="1">
        <v>0.35416666666666669</v>
      </c>
      <c r="O80" s="1">
        <v>0.31018518518518517</v>
      </c>
      <c r="P80">
        <v>86</v>
      </c>
      <c r="Q80">
        <v>72</v>
      </c>
      <c r="R80">
        <v>61</v>
      </c>
      <c r="S80">
        <v>219</v>
      </c>
      <c r="T80">
        <v>101</v>
      </c>
      <c r="U80">
        <v>104</v>
      </c>
      <c r="V80">
        <v>93</v>
      </c>
      <c r="W80">
        <v>298</v>
      </c>
    </row>
    <row r="81" spans="2:23">
      <c r="B81">
        <v>63</v>
      </c>
      <c r="C81" s="50">
        <v>0.31451612903225806</v>
      </c>
      <c r="D81" s="50">
        <v>0.36507936507936506</v>
      </c>
      <c r="E81" s="50">
        <v>0.36363636363636365</v>
      </c>
      <c r="F81" s="50">
        <v>0.29752066115702475</v>
      </c>
      <c r="G81" s="1">
        <v>0.34770889487870621</v>
      </c>
      <c r="H81" s="38">
        <v>430.37647058823529</v>
      </c>
      <c r="I81" s="38">
        <v>431.65</v>
      </c>
      <c r="J81" s="38">
        <v>432.25974025974028</v>
      </c>
      <c r="K81" s="38">
        <v>431.39669421487605</v>
      </c>
      <c r="L81" s="1">
        <v>0.1388888888888889</v>
      </c>
      <c r="M81" s="1">
        <v>0.125</v>
      </c>
      <c r="N81" s="1">
        <v>0.15972222222222221</v>
      </c>
      <c r="O81" s="1">
        <v>0.14120370370370369</v>
      </c>
      <c r="P81">
        <v>85</v>
      </c>
      <c r="Q81">
        <v>80</v>
      </c>
      <c r="R81">
        <v>77</v>
      </c>
      <c r="S81">
        <v>242</v>
      </c>
      <c r="T81">
        <v>124</v>
      </c>
      <c r="U81">
        <v>126</v>
      </c>
      <c r="V81">
        <v>121</v>
      </c>
      <c r="W81">
        <v>371</v>
      </c>
    </row>
    <row r="82" spans="2:23">
      <c r="B82">
        <v>64</v>
      </c>
      <c r="C82" s="50">
        <v>0.15107913669064749</v>
      </c>
      <c r="D82" s="50">
        <v>0.18382352941176472</v>
      </c>
      <c r="E82" s="50">
        <v>0.28467153284671531</v>
      </c>
      <c r="F82" s="50">
        <v>0.29562043795620435</v>
      </c>
      <c r="G82" s="1">
        <v>0.20631067961165048</v>
      </c>
      <c r="H82" s="38">
        <v>423.70338983050846</v>
      </c>
      <c r="I82" s="38">
        <v>411.02702702702703</v>
      </c>
      <c r="J82" s="38">
        <v>412.38775510204084</v>
      </c>
      <c r="K82" s="38">
        <v>416.00917431192659</v>
      </c>
      <c r="L82" s="1">
        <v>3.4722222222222224E-2</v>
      </c>
      <c r="M82" s="1">
        <v>5.5555555555555552E-2</v>
      </c>
      <c r="N82" s="1">
        <v>4.8611111111111112E-2</v>
      </c>
      <c r="O82" s="1">
        <v>4.6296296296296294E-2</v>
      </c>
      <c r="P82">
        <v>118</v>
      </c>
      <c r="Q82">
        <v>111</v>
      </c>
      <c r="R82">
        <v>98</v>
      </c>
      <c r="S82">
        <v>327</v>
      </c>
      <c r="T82">
        <v>139</v>
      </c>
      <c r="U82">
        <v>136</v>
      </c>
      <c r="V82">
        <v>137</v>
      </c>
      <c r="W82">
        <v>412</v>
      </c>
    </row>
    <row r="83" spans="2:23">
      <c r="B83">
        <v>65</v>
      </c>
      <c r="C83" s="50">
        <v>0.28999999999999998</v>
      </c>
      <c r="D83" s="50">
        <v>0.37383177570093457</v>
      </c>
      <c r="E83" s="50">
        <v>0.40186915887850466</v>
      </c>
      <c r="F83" s="50">
        <v>0.39252336448598124</v>
      </c>
      <c r="G83" s="1">
        <v>0.35668789808917195</v>
      </c>
      <c r="H83" s="38">
        <v>442.95774647887322</v>
      </c>
      <c r="I83" s="38">
        <v>457.29850746268659</v>
      </c>
      <c r="J83" s="38">
        <v>450.3125</v>
      </c>
      <c r="K83" s="38">
        <v>450.04455445544556</v>
      </c>
      <c r="L83" s="1">
        <v>0.30555555555555558</v>
      </c>
      <c r="M83" s="1">
        <v>0.25694444444444442</v>
      </c>
      <c r="N83" s="1">
        <v>0.25694444444444442</v>
      </c>
      <c r="O83" s="1">
        <v>0.27314814814814814</v>
      </c>
      <c r="P83">
        <v>71</v>
      </c>
      <c r="Q83">
        <v>67</v>
      </c>
      <c r="R83">
        <v>64</v>
      </c>
      <c r="S83">
        <v>202</v>
      </c>
      <c r="T83">
        <v>100</v>
      </c>
      <c r="U83">
        <v>107</v>
      </c>
      <c r="V83">
        <v>107</v>
      </c>
      <c r="W83">
        <v>314</v>
      </c>
    </row>
    <row r="84" spans="2:23">
      <c r="B84">
        <v>66</v>
      </c>
      <c r="C84" s="50">
        <v>0.39325842696629215</v>
      </c>
      <c r="D84" s="50">
        <v>0.4050632911392405</v>
      </c>
      <c r="E84" s="50">
        <v>0.45263157894736844</v>
      </c>
      <c r="F84" s="50">
        <v>0.41052631578947374</v>
      </c>
      <c r="G84" s="1">
        <v>0.41825095057034223</v>
      </c>
      <c r="H84" s="38">
        <v>457.96296296296299</v>
      </c>
      <c r="I84" s="38">
        <v>434.29787234042556</v>
      </c>
      <c r="J84" s="38">
        <v>438.01923076923077</v>
      </c>
      <c r="K84" s="38">
        <v>443.91503267973854</v>
      </c>
      <c r="L84" s="1">
        <v>0.38194444444444442</v>
      </c>
      <c r="M84" s="1">
        <v>0.4513888888888889</v>
      </c>
      <c r="N84" s="1">
        <v>0.34027777777777779</v>
      </c>
      <c r="O84" s="1">
        <v>0.39120370370370372</v>
      </c>
      <c r="P84">
        <v>54</v>
      </c>
      <c r="Q84">
        <v>47</v>
      </c>
      <c r="R84">
        <v>52</v>
      </c>
      <c r="S84">
        <v>153</v>
      </c>
      <c r="T84">
        <v>89</v>
      </c>
      <c r="U84">
        <v>79</v>
      </c>
      <c r="V84">
        <v>95</v>
      </c>
      <c r="W84">
        <v>263</v>
      </c>
    </row>
    <row r="85" spans="2:23">
      <c r="B85">
        <v>67</v>
      </c>
      <c r="C85" s="50">
        <v>0.28688524590163933</v>
      </c>
      <c r="D85" s="50">
        <v>0.30578512396694213</v>
      </c>
      <c r="E85" s="50">
        <v>0.33333333333333331</v>
      </c>
      <c r="F85" s="50">
        <v>0.35526315789473684</v>
      </c>
      <c r="G85" s="1">
        <v>0.3081232492997199</v>
      </c>
      <c r="H85" s="38">
        <v>433.98850574712645</v>
      </c>
      <c r="I85" s="38">
        <v>447.63095238095241</v>
      </c>
      <c r="J85" s="38">
        <v>439.53947368421052</v>
      </c>
      <c r="K85" s="38">
        <v>440.33603238866397</v>
      </c>
      <c r="L85" s="1">
        <v>0.15277777777777779</v>
      </c>
      <c r="M85" s="1">
        <v>0.15972222222222221</v>
      </c>
      <c r="N85" s="1">
        <v>0.20833333333333334</v>
      </c>
      <c r="O85" s="1">
        <v>0.1736111111111111</v>
      </c>
      <c r="P85">
        <v>87</v>
      </c>
      <c r="Q85">
        <v>84</v>
      </c>
      <c r="R85">
        <v>76</v>
      </c>
      <c r="S85">
        <v>247</v>
      </c>
      <c r="T85">
        <v>122</v>
      </c>
      <c r="U85">
        <v>121</v>
      </c>
      <c r="V85">
        <v>114</v>
      </c>
      <c r="W85">
        <v>357</v>
      </c>
    </row>
    <row r="86" spans="2:23">
      <c r="B86">
        <v>68</v>
      </c>
      <c r="C86" s="50">
        <v>0.17647058823529413</v>
      </c>
      <c r="D86" s="50">
        <v>0.22429906542056074</v>
      </c>
      <c r="E86" s="50">
        <v>0.27173913043478259</v>
      </c>
      <c r="F86" s="50">
        <v>0.2608695652173913</v>
      </c>
      <c r="G86" s="1">
        <v>0.22259136212624583</v>
      </c>
      <c r="H86" s="38">
        <v>443.45238095238096</v>
      </c>
      <c r="I86" s="38">
        <v>439.67469879518075</v>
      </c>
      <c r="J86" s="38">
        <v>438.32835820895525</v>
      </c>
      <c r="K86" s="38">
        <v>440.64529914529913</v>
      </c>
      <c r="L86" s="1">
        <v>0.29166666666666669</v>
      </c>
      <c r="M86" s="1">
        <v>0.25694444444444442</v>
      </c>
      <c r="N86" s="1">
        <v>0.3611111111111111</v>
      </c>
      <c r="O86" s="1">
        <v>0.30324074074074076</v>
      </c>
      <c r="P86">
        <v>84</v>
      </c>
      <c r="Q86">
        <v>83</v>
      </c>
      <c r="R86">
        <v>67</v>
      </c>
      <c r="S86">
        <v>234</v>
      </c>
      <c r="T86">
        <v>102</v>
      </c>
      <c r="U86">
        <v>107</v>
      </c>
      <c r="V86">
        <v>92</v>
      </c>
      <c r="W86">
        <v>301</v>
      </c>
    </row>
    <row r="87" spans="2:23">
      <c r="B87">
        <v>69</v>
      </c>
      <c r="C87" s="50">
        <v>0.25</v>
      </c>
      <c r="D87" s="50">
        <v>0.19008264462809918</v>
      </c>
      <c r="E87" s="50">
        <v>0.24347826086956523</v>
      </c>
      <c r="F87" s="50">
        <v>0.27391304347826084</v>
      </c>
      <c r="G87" s="1">
        <v>0.22752808988764045</v>
      </c>
      <c r="H87" s="38">
        <v>441.1</v>
      </c>
      <c r="I87" s="38">
        <v>423.79591836734693</v>
      </c>
      <c r="J87" s="38">
        <v>431.27586206896552</v>
      </c>
      <c r="K87" s="38">
        <v>431.82545454545453</v>
      </c>
      <c r="L87" s="1">
        <v>0.16666666666666666</v>
      </c>
      <c r="M87" s="1">
        <v>0.15972222222222221</v>
      </c>
      <c r="N87" s="1">
        <v>0.2013888888888889</v>
      </c>
      <c r="O87" s="1">
        <v>0.17592592592592593</v>
      </c>
      <c r="P87">
        <v>90</v>
      </c>
      <c r="Q87">
        <v>98</v>
      </c>
      <c r="R87">
        <v>87</v>
      </c>
      <c r="S87">
        <v>275</v>
      </c>
      <c r="T87">
        <v>120</v>
      </c>
      <c r="U87">
        <v>121</v>
      </c>
      <c r="V87">
        <v>115</v>
      </c>
      <c r="W87">
        <v>356</v>
      </c>
    </row>
    <row r="88" spans="2:23">
      <c r="B88">
        <v>70</v>
      </c>
      <c r="C88" s="50">
        <v>0.23762376237623761</v>
      </c>
      <c r="D88" s="50">
        <v>0.20652173913043478</v>
      </c>
      <c r="E88" s="50">
        <v>0.17777777777777778</v>
      </c>
      <c r="F88" s="50">
        <v>0.16666666666666669</v>
      </c>
      <c r="G88" s="1">
        <v>0.20848056537102475</v>
      </c>
      <c r="H88" s="38">
        <v>454.11688311688312</v>
      </c>
      <c r="I88" s="38">
        <v>446.94520547945206</v>
      </c>
      <c r="J88" s="38">
        <v>451.35135135135135</v>
      </c>
      <c r="K88" s="38">
        <v>450.86607142857144</v>
      </c>
      <c r="L88" s="1">
        <v>0.2986111111111111</v>
      </c>
      <c r="M88" s="1">
        <v>0.3611111111111111</v>
      </c>
      <c r="N88" s="1">
        <v>0.375</v>
      </c>
      <c r="O88" s="1">
        <v>0.34490740740740738</v>
      </c>
      <c r="P88">
        <v>77</v>
      </c>
      <c r="Q88">
        <v>73</v>
      </c>
      <c r="R88">
        <v>74</v>
      </c>
      <c r="S88">
        <v>224</v>
      </c>
      <c r="T88">
        <v>101</v>
      </c>
      <c r="U88">
        <v>92</v>
      </c>
      <c r="V88">
        <v>90</v>
      </c>
      <c r="W88">
        <v>283</v>
      </c>
    </row>
    <row r="89" spans="2:23">
      <c r="B89">
        <v>71</v>
      </c>
      <c r="C89" s="50">
        <v>0.4854368932038835</v>
      </c>
      <c r="D89" s="50">
        <v>0.45871559633027525</v>
      </c>
      <c r="E89" s="50">
        <v>0.57391304347826089</v>
      </c>
      <c r="F89" s="50">
        <v>0.5347826086956522</v>
      </c>
      <c r="G89" s="1">
        <v>0.50764525993883791</v>
      </c>
      <c r="H89" s="38">
        <v>390.39622641509436</v>
      </c>
      <c r="I89" s="38">
        <v>383.62711864406782</v>
      </c>
      <c r="J89" s="38">
        <v>388.30612244897958</v>
      </c>
      <c r="K89" s="38">
        <v>387.27950310559004</v>
      </c>
      <c r="L89" s="1">
        <v>0.28472222222222221</v>
      </c>
      <c r="M89" s="1">
        <v>0.24305555555555555</v>
      </c>
      <c r="N89" s="1">
        <v>0.2013888888888889</v>
      </c>
      <c r="O89" s="1">
        <v>0.24305555555555555</v>
      </c>
      <c r="P89">
        <v>53</v>
      </c>
      <c r="Q89">
        <v>59</v>
      </c>
      <c r="R89">
        <v>49</v>
      </c>
      <c r="S89">
        <v>161</v>
      </c>
      <c r="T89">
        <v>103</v>
      </c>
      <c r="U89">
        <v>109</v>
      </c>
      <c r="V89">
        <v>115</v>
      </c>
      <c r="W89">
        <v>327</v>
      </c>
    </row>
    <row r="90" spans="2:23">
      <c r="B90">
        <v>72</v>
      </c>
      <c r="C90" s="50">
        <v>0.19318181818181818</v>
      </c>
      <c r="D90" s="50">
        <v>0.27884615384615385</v>
      </c>
      <c r="E90" s="50">
        <v>0.30303030303030304</v>
      </c>
      <c r="F90" s="50">
        <v>0.34848484848484851</v>
      </c>
      <c r="G90" s="1">
        <v>0.2611683848797251</v>
      </c>
      <c r="H90" s="38">
        <v>452.88732394366195</v>
      </c>
      <c r="I90" s="38">
        <v>457.21333333333331</v>
      </c>
      <c r="J90" s="38">
        <v>453.62318840579712</v>
      </c>
      <c r="K90" s="38">
        <v>454.63255813953486</v>
      </c>
      <c r="L90" s="1">
        <v>0.3888888888888889</v>
      </c>
      <c r="M90" s="1">
        <v>0.27777777777777779</v>
      </c>
      <c r="N90" s="1">
        <v>0.3125</v>
      </c>
      <c r="O90" s="1">
        <v>0.3263888888888889</v>
      </c>
      <c r="P90">
        <v>71</v>
      </c>
      <c r="Q90">
        <v>75</v>
      </c>
      <c r="R90">
        <v>69</v>
      </c>
      <c r="S90">
        <v>215</v>
      </c>
      <c r="T90">
        <v>88</v>
      </c>
      <c r="U90">
        <v>104</v>
      </c>
      <c r="V90">
        <v>99</v>
      </c>
      <c r="W90">
        <v>291</v>
      </c>
    </row>
    <row r="91" spans="2:23">
      <c r="B91">
        <v>73</v>
      </c>
      <c r="C91" s="50">
        <v>0.57291666666666663</v>
      </c>
      <c r="D91" s="50">
        <v>0.63157894736842102</v>
      </c>
      <c r="E91" s="50">
        <v>0.52747252747252749</v>
      </c>
      <c r="F91" s="50">
        <v>0.49450549450549453</v>
      </c>
      <c r="G91" s="1">
        <v>0.57801418439716312</v>
      </c>
      <c r="H91" s="38">
        <v>358.48780487804879</v>
      </c>
      <c r="I91" s="38">
        <v>374.54285714285714</v>
      </c>
      <c r="J91" s="38">
        <v>353.60465116279067</v>
      </c>
      <c r="K91" s="38">
        <v>361.44537815126051</v>
      </c>
      <c r="L91" s="1">
        <v>0.33333333333333331</v>
      </c>
      <c r="M91" s="1">
        <v>0.34027777777777779</v>
      </c>
      <c r="N91" s="1">
        <v>0.36805555555555558</v>
      </c>
      <c r="O91" s="1">
        <v>0.34722222222222221</v>
      </c>
      <c r="P91">
        <v>41</v>
      </c>
      <c r="Q91">
        <v>35</v>
      </c>
      <c r="R91">
        <v>43</v>
      </c>
      <c r="S91">
        <v>119</v>
      </c>
      <c r="T91">
        <v>96</v>
      </c>
      <c r="U91">
        <v>95</v>
      </c>
      <c r="V91">
        <v>91</v>
      </c>
      <c r="W91">
        <v>282</v>
      </c>
    </row>
    <row r="92" spans="2:23">
      <c r="B92">
        <v>74</v>
      </c>
      <c r="C92" s="50">
        <v>0.13114754098360656</v>
      </c>
      <c r="D92" s="50">
        <v>0.18803418803418803</v>
      </c>
      <c r="E92" s="50">
        <v>0.15447154471544716</v>
      </c>
      <c r="F92" s="50">
        <v>0.17073170731707316</v>
      </c>
      <c r="G92" s="1">
        <v>0.15745856353591159</v>
      </c>
      <c r="H92" s="38">
        <v>434.24528301886795</v>
      </c>
      <c r="I92" s="38">
        <v>448.69473684210527</v>
      </c>
      <c r="J92" s="38">
        <v>436.47115384615387</v>
      </c>
      <c r="K92" s="38">
        <v>439.50491803278686</v>
      </c>
      <c r="L92" s="1">
        <v>0.15277777777777779</v>
      </c>
      <c r="M92" s="1">
        <v>0.1875</v>
      </c>
      <c r="N92" s="1">
        <v>0.14583333333333334</v>
      </c>
      <c r="O92" s="1">
        <v>0.16203703703703703</v>
      </c>
      <c r="P92">
        <v>106</v>
      </c>
      <c r="Q92">
        <v>95</v>
      </c>
      <c r="R92">
        <v>104</v>
      </c>
      <c r="S92">
        <v>305</v>
      </c>
      <c r="T92">
        <v>122</v>
      </c>
      <c r="U92">
        <v>117</v>
      </c>
      <c r="V92">
        <v>123</v>
      </c>
      <c r="W92">
        <v>362</v>
      </c>
    </row>
    <row r="93" spans="2:23">
      <c r="B93">
        <v>75</v>
      </c>
      <c r="C93" s="50">
        <v>0.32710280373831774</v>
      </c>
      <c r="D93" s="50">
        <v>0.25233644859813081</v>
      </c>
      <c r="E93" s="50">
        <v>0.32110091743119268</v>
      </c>
      <c r="F93" s="50">
        <v>0.23394495412844038</v>
      </c>
      <c r="G93" s="1">
        <v>0.30030959752321984</v>
      </c>
      <c r="H93" s="38">
        <v>465.11111111111109</v>
      </c>
      <c r="I93" s="38">
        <v>462.07499999999999</v>
      </c>
      <c r="J93" s="38">
        <v>462.91891891891891</v>
      </c>
      <c r="K93" s="38">
        <v>463.31858407079648</v>
      </c>
      <c r="L93" s="1">
        <v>0.25694444444444442</v>
      </c>
      <c r="M93" s="1">
        <v>0.25694444444444442</v>
      </c>
      <c r="N93" s="1">
        <v>0.24305555555555555</v>
      </c>
      <c r="O93" s="1">
        <v>0.25231481481481483</v>
      </c>
      <c r="P93">
        <v>72</v>
      </c>
      <c r="Q93">
        <v>80</v>
      </c>
      <c r="R93">
        <v>74</v>
      </c>
      <c r="S93">
        <v>226</v>
      </c>
      <c r="T93">
        <v>107</v>
      </c>
      <c r="U93">
        <v>107</v>
      </c>
      <c r="V93">
        <v>109</v>
      </c>
      <c r="W93">
        <v>323</v>
      </c>
    </row>
    <row r="94" spans="2:23">
      <c r="B94">
        <v>76</v>
      </c>
      <c r="C94" s="50">
        <v>0.152</v>
      </c>
      <c r="D94" s="50">
        <v>0.1953125</v>
      </c>
      <c r="E94" s="50">
        <v>0.203125</v>
      </c>
      <c r="F94" s="50">
        <v>0.1875</v>
      </c>
      <c r="G94" s="1">
        <v>0.18372703412073491</v>
      </c>
      <c r="H94" s="38">
        <v>436.83962264150944</v>
      </c>
      <c r="I94" s="38">
        <v>425.69902912621359</v>
      </c>
      <c r="J94" s="38">
        <v>446.74509803921569</v>
      </c>
      <c r="K94" s="38">
        <v>436.39871382636653</v>
      </c>
      <c r="L94" s="1">
        <v>0.13194444444444445</v>
      </c>
      <c r="M94" s="1">
        <v>0.1111111111111111</v>
      </c>
      <c r="N94" s="1">
        <v>0.1111111111111111</v>
      </c>
      <c r="O94" s="1">
        <v>0.11805555555555555</v>
      </c>
      <c r="P94">
        <v>106</v>
      </c>
      <c r="Q94">
        <v>103</v>
      </c>
      <c r="R94">
        <v>102</v>
      </c>
      <c r="S94">
        <v>311</v>
      </c>
      <c r="T94">
        <v>125</v>
      </c>
      <c r="U94">
        <v>128</v>
      </c>
      <c r="V94">
        <v>128</v>
      </c>
      <c r="W94">
        <v>381</v>
      </c>
    </row>
    <row r="95" spans="2:23">
      <c r="B95">
        <v>77</v>
      </c>
      <c r="C95" s="50">
        <v>0.38095238095238093</v>
      </c>
      <c r="D95" s="50">
        <v>0.53191489361702127</v>
      </c>
      <c r="E95" s="50">
        <v>0.51960784313725494</v>
      </c>
      <c r="F95" s="50">
        <v>0.58823529411764708</v>
      </c>
      <c r="G95" s="1">
        <v>0.47508305647840532</v>
      </c>
      <c r="H95" s="38">
        <v>430.6</v>
      </c>
      <c r="I95" s="38">
        <v>426.79545454545456</v>
      </c>
      <c r="J95" s="38">
        <v>428.0204081632653</v>
      </c>
      <c r="K95" s="38">
        <v>428.74050632911394</v>
      </c>
      <c r="L95" s="1">
        <v>0.27083333333333331</v>
      </c>
      <c r="M95" s="1">
        <v>0.34722222222222221</v>
      </c>
      <c r="N95" s="1">
        <v>0.29166666666666669</v>
      </c>
      <c r="O95" s="1">
        <v>0.30324074074074076</v>
      </c>
      <c r="P95">
        <v>65</v>
      </c>
      <c r="Q95">
        <v>44</v>
      </c>
      <c r="R95">
        <v>49</v>
      </c>
      <c r="S95">
        <v>158</v>
      </c>
      <c r="T95">
        <v>105</v>
      </c>
      <c r="U95">
        <v>94</v>
      </c>
      <c r="V95">
        <v>102</v>
      </c>
      <c r="W95">
        <v>301</v>
      </c>
    </row>
    <row r="96" spans="2:23">
      <c r="B96">
        <v>78</v>
      </c>
      <c r="C96" s="50">
        <v>0.6696428571428571</v>
      </c>
      <c r="D96" s="50">
        <v>0.70175438596491224</v>
      </c>
      <c r="E96" s="50">
        <v>0.72881355932203384</v>
      </c>
      <c r="F96" s="50">
        <v>0.7118644067796609</v>
      </c>
      <c r="G96" s="1">
        <v>0.70058139534883723</v>
      </c>
      <c r="H96" s="38">
        <v>244.32432432432432</v>
      </c>
      <c r="I96" s="38">
        <v>217.52941176470588</v>
      </c>
      <c r="J96" s="38">
        <v>185.40625</v>
      </c>
      <c r="K96" s="38">
        <v>217.17475728155341</v>
      </c>
      <c r="L96" s="1">
        <v>0.22222222222222221</v>
      </c>
      <c r="M96" s="1">
        <v>0.20833333333333334</v>
      </c>
      <c r="N96" s="1">
        <v>0.18055555555555555</v>
      </c>
      <c r="O96" s="1">
        <v>0.20370370370370369</v>
      </c>
      <c r="P96">
        <v>37</v>
      </c>
      <c r="Q96">
        <v>34</v>
      </c>
      <c r="R96">
        <v>32</v>
      </c>
      <c r="S96">
        <v>103</v>
      </c>
      <c r="T96">
        <v>112</v>
      </c>
      <c r="U96">
        <v>114</v>
      </c>
      <c r="V96">
        <v>118</v>
      </c>
      <c r="W96">
        <v>344</v>
      </c>
    </row>
    <row r="97" spans="2:23">
      <c r="B97">
        <v>79</v>
      </c>
      <c r="C97" s="50">
        <v>0.44360902255639095</v>
      </c>
      <c r="D97" s="50">
        <v>0.51470588235294112</v>
      </c>
      <c r="E97" s="50">
        <v>0.48872180451127817</v>
      </c>
      <c r="F97" s="50">
        <v>0.41729323308270672</v>
      </c>
      <c r="G97" s="1">
        <v>0.48258706467661694</v>
      </c>
      <c r="H97" s="38">
        <v>383.06756756756755</v>
      </c>
      <c r="I97" s="38">
        <v>378.63636363636363</v>
      </c>
      <c r="J97" s="38">
        <v>381.27941176470586</v>
      </c>
      <c r="K97" s="38">
        <v>381.07692307692309</v>
      </c>
      <c r="L97" s="1">
        <v>7.6388888888888895E-2</v>
      </c>
      <c r="M97" s="1">
        <v>5.5555555555555552E-2</v>
      </c>
      <c r="N97" s="1">
        <v>7.6388888888888895E-2</v>
      </c>
      <c r="O97" s="1">
        <v>6.9444444444444448E-2</v>
      </c>
      <c r="P97">
        <v>74</v>
      </c>
      <c r="Q97">
        <v>66</v>
      </c>
      <c r="R97">
        <v>68</v>
      </c>
      <c r="S97">
        <v>208</v>
      </c>
      <c r="T97">
        <v>133</v>
      </c>
      <c r="U97">
        <v>136</v>
      </c>
      <c r="V97">
        <v>133</v>
      </c>
      <c r="W97">
        <v>402</v>
      </c>
    </row>
    <row r="98" spans="2:23">
      <c r="B98">
        <v>80</v>
      </c>
      <c r="C98" s="50">
        <v>0.21367521367521367</v>
      </c>
      <c r="D98" s="50">
        <v>0.28440366972477066</v>
      </c>
      <c r="E98" s="50">
        <v>0.23232323232323232</v>
      </c>
      <c r="F98" s="50">
        <v>0.22727272727272729</v>
      </c>
      <c r="G98" s="1">
        <v>0.24307692307692308</v>
      </c>
      <c r="H98" s="38">
        <v>440.06521739130437</v>
      </c>
      <c r="I98" s="38">
        <v>441.30769230769232</v>
      </c>
      <c r="J98" s="38">
        <v>446.81578947368422</v>
      </c>
      <c r="K98" s="38">
        <v>442.54471544715449</v>
      </c>
      <c r="L98" s="1">
        <v>0.1875</v>
      </c>
      <c r="M98" s="1">
        <v>0.24305555555555555</v>
      </c>
      <c r="N98" s="1">
        <v>0.3125</v>
      </c>
      <c r="O98" s="1">
        <v>0.24768518518518517</v>
      </c>
      <c r="P98">
        <v>92</v>
      </c>
      <c r="Q98">
        <v>78</v>
      </c>
      <c r="R98">
        <v>76</v>
      </c>
      <c r="S98">
        <v>246</v>
      </c>
      <c r="T98">
        <v>117</v>
      </c>
      <c r="U98">
        <v>109</v>
      </c>
      <c r="V98">
        <v>99</v>
      </c>
      <c r="W98">
        <v>325</v>
      </c>
    </row>
    <row r="99" spans="2:23">
      <c r="B99">
        <v>81</v>
      </c>
      <c r="C99" s="50">
        <v>0.24812030075187969</v>
      </c>
      <c r="D99" s="50">
        <v>0.35606060606060608</v>
      </c>
      <c r="E99" s="50">
        <v>0.37007874015748032</v>
      </c>
      <c r="F99" s="50">
        <v>0.3543307086614173</v>
      </c>
      <c r="G99" s="1">
        <v>0.32397959183673469</v>
      </c>
      <c r="H99" s="38">
        <v>413.33</v>
      </c>
      <c r="I99" s="38">
        <v>410.75294117647059</v>
      </c>
      <c r="J99" s="38">
        <v>403.83749999999998</v>
      </c>
      <c r="K99" s="38">
        <v>409.63773584905658</v>
      </c>
      <c r="L99" s="1">
        <v>7.6388888888888895E-2</v>
      </c>
      <c r="M99" s="1">
        <v>8.3333333333333329E-2</v>
      </c>
      <c r="N99" s="1">
        <v>0.11805555555555555</v>
      </c>
      <c r="O99" s="1">
        <v>9.2592592592592587E-2</v>
      </c>
      <c r="P99">
        <v>100</v>
      </c>
      <c r="Q99">
        <v>85</v>
      </c>
      <c r="R99">
        <v>80</v>
      </c>
      <c r="S99">
        <v>265</v>
      </c>
      <c r="T99">
        <v>133</v>
      </c>
      <c r="U99">
        <v>132</v>
      </c>
      <c r="V99">
        <v>127</v>
      </c>
      <c r="W99">
        <v>392</v>
      </c>
    </row>
    <row r="100" spans="2:23">
      <c r="B100">
        <v>82</v>
      </c>
      <c r="C100" s="50">
        <v>0.45384615384615384</v>
      </c>
      <c r="D100" s="50">
        <v>0.48461538461538461</v>
      </c>
      <c r="E100" s="50">
        <v>0.44961240310077522</v>
      </c>
      <c r="F100" s="50">
        <v>0.44186046511627908</v>
      </c>
      <c r="G100" s="1">
        <v>0.46272493573264784</v>
      </c>
      <c r="H100" s="38">
        <v>406.90140845070425</v>
      </c>
      <c r="I100" s="38">
        <v>390.46268656716416</v>
      </c>
      <c r="J100" s="38">
        <v>401.08450704225351</v>
      </c>
      <c r="K100" s="38">
        <v>399.65550239234449</v>
      </c>
      <c r="L100" s="1">
        <v>9.7222222222222224E-2</v>
      </c>
      <c r="M100" s="1">
        <v>9.7222222222222224E-2</v>
      </c>
      <c r="N100" s="1">
        <v>0.10416666666666667</v>
      </c>
      <c r="O100" s="1">
        <v>9.9537037037037035E-2</v>
      </c>
      <c r="P100">
        <v>71</v>
      </c>
      <c r="Q100">
        <v>67</v>
      </c>
      <c r="R100">
        <v>71</v>
      </c>
      <c r="S100">
        <v>209</v>
      </c>
      <c r="T100">
        <v>130</v>
      </c>
      <c r="U100">
        <v>130</v>
      </c>
      <c r="V100">
        <v>129</v>
      </c>
      <c r="W100">
        <v>389</v>
      </c>
    </row>
    <row r="101" spans="2:23">
      <c r="B101">
        <v>83</v>
      </c>
      <c r="C101" s="50">
        <v>0.2978723404255319</v>
      </c>
      <c r="D101" s="50">
        <v>0.34693877551020408</v>
      </c>
      <c r="E101" s="50">
        <v>0.31958762886597936</v>
      </c>
      <c r="F101" s="50">
        <v>0.29381443298969073</v>
      </c>
      <c r="G101" s="1">
        <v>0.3217993079584775</v>
      </c>
      <c r="H101" s="38">
        <v>437.12121212121212</v>
      </c>
      <c r="I101" s="38">
        <v>430.1875</v>
      </c>
      <c r="J101" s="38">
        <v>429.16666666666669</v>
      </c>
      <c r="K101" s="38">
        <v>432.17857142857144</v>
      </c>
      <c r="L101" s="1">
        <v>0.34722222222222221</v>
      </c>
      <c r="M101" s="1">
        <v>0.31944444444444442</v>
      </c>
      <c r="N101" s="1">
        <v>0.3263888888888889</v>
      </c>
      <c r="O101" s="1">
        <v>0.33101851851851855</v>
      </c>
      <c r="P101">
        <v>66</v>
      </c>
      <c r="Q101">
        <v>64</v>
      </c>
      <c r="R101">
        <v>66</v>
      </c>
      <c r="S101">
        <v>196</v>
      </c>
      <c r="T101">
        <v>94</v>
      </c>
      <c r="U101">
        <v>98</v>
      </c>
      <c r="V101">
        <v>97</v>
      </c>
      <c r="W101">
        <v>289</v>
      </c>
    </row>
    <row r="102" spans="2:23">
      <c r="B102">
        <v>84</v>
      </c>
      <c r="C102" s="50">
        <v>0.2711864406779661</v>
      </c>
      <c r="D102" s="50">
        <v>0.3983739837398374</v>
      </c>
      <c r="E102" s="50">
        <v>0.34920634920634919</v>
      </c>
      <c r="F102" s="50">
        <v>0.34523809523809523</v>
      </c>
      <c r="G102" s="1">
        <v>0.34059945504087191</v>
      </c>
      <c r="H102" s="38">
        <v>431.89534883720933</v>
      </c>
      <c r="I102" s="38">
        <v>425.72972972972974</v>
      </c>
      <c r="J102" s="38">
        <v>435.70731707317071</v>
      </c>
      <c r="K102" s="38">
        <v>431.301652892562</v>
      </c>
      <c r="L102" s="1">
        <v>0.18055555555555555</v>
      </c>
      <c r="M102" s="1">
        <v>0.14583333333333334</v>
      </c>
      <c r="N102" s="1">
        <v>0.125</v>
      </c>
      <c r="O102" s="1">
        <v>0.15046296296296297</v>
      </c>
      <c r="P102">
        <v>86</v>
      </c>
      <c r="Q102">
        <v>74</v>
      </c>
      <c r="R102">
        <v>82</v>
      </c>
      <c r="S102">
        <v>242</v>
      </c>
      <c r="T102">
        <v>118</v>
      </c>
      <c r="U102">
        <v>123</v>
      </c>
      <c r="V102">
        <v>126</v>
      </c>
      <c r="W102">
        <v>367</v>
      </c>
    </row>
    <row r="103" spans="2:23">
      <c r="B103">
        <v>85</v>
      </c>
      <c r="C103" s="50">
        <v>0.15873015873015872</v>
      </c>
      <c r="D103" s="50">
        <v>0.15909090909090909</v>
      </c>
      <c r="E103" s="50">
        <v>0.216</v>
      </c>
      <c r="F103" s="50">
        <v>0.21599999999999997</v>
      </c>
      <c r="G103" s="1">
        <v>0.17754569190600522</v>
      </c>
      <c r="H103" s="38">
        <v>422.44339622641508</v>
      </c>
      <c r="I103" s="38">
        <v>428.76576576576576</v>
      </c>
      <c r="J103" s="38">
        <v>416.14285714285717</v>
      </c>
      <c r="K103" s="38">
        <v>422.71111111111111</v>
      </c>
      <c r="L103" s="1">
        <v>0.125</v>
      </c>
      <c r="M103" s="1">
        <v>8.3333333333333329E-2</v>
      </c>
      <c r="N103" s="1">
        <v>0.13194444444444445</v>
      </c>
      <c r="O103" s="1">
        <v>0.11342592592592593</v>
      </c>
      <c r="P103">
        <v>106</v>
      </c>
      <c r="Q103">
        <v>111</v>
      </c>
      <c r="R103">
        <v>98</v>
      </c>
      <c r="S103">
        <v>315</v>
      </c>
      <c r="T103">
        <v>126</v>
      </c>
      <c r="U103">
        <v>132</v>
      </c>
      <c r="V103">
        <v>125</v>
      </c>
      <c r="W103">
        <v>383</v>
      </c>
    </row>
    <row r="104" spans="2:23">
      <c r="B104">
        <v>86</v>
      </c>
      <c r="C104" s="50">
        <v>0.18095238095238095</v>
      </c>
      <c r="D104" s="50">
        <v>0.32710280373831774</v>
      </c>
      <c r="E104" s="50">
        <v>0.30303030303030304</v>
      </c>
      <c r="F104" s="50">
        <v>0.27272727272727271</v>
      </c>
      <c r="G104" s="1">
        <v>0.27009646302250806</v>
      </c>
      <c r="H104" s="38">
        <v>437.77906976744185</v>
      </c>
      <c r="I104" s="38">
        <v>447.91666666666669</v>
      </c>
      <c r="J104" s="38">
        <v>444.27536231884056</v>
      </c>
      <c r="K104" s="38">
        <v>442.96916299559473</v>
      </c>
      <c r="L104" s="1">
        <v>0.27083333333333331</v>
      </c>
      <c r="M104" s="1">
        <v>0.25694444444444442</v>
      </c>
      <c r="N104" s="1">
        <v>0.3125</v>
      </c>
      <c r="O104" s="1">
        <v>0.28009259259259262</v>
      </c>
      <c r="P104">
        <v>86</v>
      </c>
      <c r="Q104">
        <v>72</v>
      </c>
      <c r="R104">
        <v>69</v>
      </c>
      <c r="S104">
        <v>227</v>
      </c>
      <c r="T104">
        <v>105</v>
      </c>
      <c r="U104">
        <v>107</v>
      </c>
      <c r="V104">
        <v>99</v>
      </c>
      <c r="W104">
        <v>311</v>
      </c>
    </row>
    <row r="105" spans="2:23">
      <c r="B105">
        <v>87</v>
      </c>
      <c r="C105" s="50">
        <v>0.43478260869565216</v>
      </c>
      <c r="D105" s="50">
        <v>0.4</v>
      </c>
      <c r="E105" s="50">
        <v>0.46218487394957986</v>
      </c>
      <c r="F105" s="50">
        <v>0.44117647058823528</v>
      </c>
      <c r="G105" s="1">
        <v>0.43313953488372092</v>
      </c>
      <c r="H105" s="38">
        <v>417.03076923076924</v>
      </c>
      <c r="I105" s="38">
        <v>416.59090909090907</v>
      </c>
      <c r="J105" s="38">
        <v>415.890625</v>
      </c>
      <c r="K105" s="38">
        <v>416.50769230769231</v>
      </c>
      <c r="L105" s="1">
        <v>0.2013888888888889</v>
      </c>
      <c r="M105" s="1">
        <v>0.2361111111111111</v>
      </c>
      <c r="N105" s="1">
        <v>0.1736111111111111</v>
      </c>
      <c r="O105" s="1">
        <v>0.20370370370370369</v>
      </c>
      <c r="P105">
        <v>65</v>
      </c>
      <c r="Q105">
        <v>66</v>
      </c>
      <c r="R105">
        <v>64</v>
      </c>
      <c r="S105">
        <v>195</v>
      </c>
      <c r="T105">
        <v>115</v>
      </c>
      <c r="U105">
        <v>110</v>
      </c>
      <c r="V105">
        <v>119</v>
      </c>
      <c r="W105">
        <v>344</v>
      </c>
    </row>
    <row r="106" spans="2:23">
      <c r="B106">
        <v>89</v>
      </c>
      <c r="C106" s="50">
        <v>0.35652173913043478</v>
      </c>
      <c r="D106" s="50">
        <v>0.30188679245283018</v>
      </c>
      <c r="E106" s="50">
        <v>0.3611111111111111</v>
      </c>
      <c r="F106" s="50">
        <v>0.30555555555555558</v>
      </c>
      <c r="G106" s="1">
        <v>0.34042553191489361</v>
      </c>
      <c r="H106" s="38">
        <v>449.59459459459458</v>
      </c>
      <c r="I106" s="38">
        <v>449.31081081081084</v>
      </c>
      <c r="J106" s="38">
        <v>436.52173913043481</v>
      </c>
      <c r="K106" s="38">
        <v>445.34101382488478</v>
      </c>
      <c r="L106" s="1">
        <v>0.2013888888888889</v>
      </c>
      <c r="M106" s="1">
        <v>0.2638888888888889</v>
      </c>
      <c r="N106" s="1">
        <v>0.25</v>
      </c>
      <c r="O106" s="1">
        <v>0.23842592592592593</v>
      </c>
      <c r="P106">
        <v>74</v>
      </c>
      <c r="Q106">
        <v>74</v>
      </c>
      <c r="R106">
        <v>69</v>
      </c>
      <c r="S106">
        <v>217</v>
      </c>
      <c r="T106">
        <v>115</v>
      </c>
      <c r="U106">
        <v>106</v>
      </c>
      <c r="V106">
        <v>108</v>
      </c>
      <c r="W106">
        <v>329</v>
      </c>
    </row>
    <row r="107" spans="2:23">
      <c r="B107">
        <v>90</v>
      </c>
      <c r="C107" s="50">
        <v>0.3258426966292135</v>
      </c>
      <c r="D107" s="50">
        <v>0.46590909090909088</v>
      </c>
      <c r="E107" s="50">
        <v>0.39361702127659576</v>
      </c>
      <c r="F107" s="50">
        <v>0.36702127659574468</v>
      </c>
      <c r="G107" s="1">
        <v>0.39483394833948338</v>
      </c>
      <c r="H107" s="38">
        <v>429.46666666666664</v>
      </c>
      <c r="I107" s="38">
        <v>384.74468085106383</v>
      </c>
      <c r="J107" s="38">
        <v>412.40350877192981</v>
      </c>
      <c r="K107" s="38">
        <v>410.71951219512198</v>
      </c>
      <c r="L107" s="1">
        <v>0.38194444444444442</v>
      </c>
      <c r="M107" s="1">
        <v>0.3888888888888889</v>
      </c>
      <c r="N107" s="1">
        <v>0.34722222222222221</v>
      </c>
      <c r="O107" s="1">
        <v>0.37268518518518517</v>
      </c>
      <c r="P107">
        <v>60</v>
      </c>
      <c r="Q107">
        <v>47</v>
      </c>
      <c r="R107">
        <v>57</v>
      </c>
      <c r="S107">
        <v>164</v>
      </c>
      <c r="T107">
        <v>89</v>
      </c>
      <c r="U107">
        <v>88</v>
      </c>
      <c r="V107">
        <v>94</v>
      </c>
      <c r="W107">
        <v>271</v>
      </c>
    </row>
    <row r="108" spans="2:23">
      <c r="B108">
        <v>92</v>
      </c>
      <c r="C108" s="50">
        <v>0.51515151515151514</v>
      </c>
      <c r="D108" s="50">
        <v>0.56934306569343063</v>
      </c>
      <c r="E108" s="50">
        <v>0.54744525547445255</v>
      </c>
      <c r="F108" s="50">
        <v>0.61313868613138689</v>
      </c>
      <c r="G108" s="1">
        <v>0.54433497536945807</v>
      </c>
      <c r="H108" s="38">
        <v>348.28125</v>
      </c>
      <c r="I108" s="38">
        <v>376.59322033898303</v>
      </c>
      <c r="J108" s="38">
        <v>331.75806451612902</v>
      </c>
      <c r="K108" s="38">
        <v>351.77297297297298</v>
      </c>
      <c r="L108" s="1">
        <v>8.3333333333333329E-2</v>
      </c>
      <c r="M108" s="1">
        <v>4.8611111111111112E-2</v>
      </c>
      <c r="N108" s="1">
        <v>4.8611111111111112E-2</v>
      </c>
      <c r="O108" s="1">
        <v>6.0185185185185182E-2</v>
      </c>
      <c r="P108">
        <v>64</v>
      </c>
      <c r="Q108">
        <v>59</v>
      </c>
      <c r="R108">
        <v>62</v>
      </c>
      <c r="S108">
        <v>185</v>
      </c>
      <c r="T108">
        <v>132</v>
      </c>
      <c r="U108">
        <v>137</v>
      </c>
      <c r="V108">
        <v>137</v>
      </c>
      <c r="W108">
        <v>406</v>
      </c>
    </row>
    <row r="109" spans="2:23">
      <c r="B109">
        <v>93</v>
      </c>
      <c r="C109" s="50">
        <v>0.34285714285714286</v>
      </c>
      <c r="D109" s="50">
        <v>0.47887323943661969</v>
      </c>
      <c r="E109" s="50">
        <v>0.296875</v>
      </c>
      <c r="F109" s="50">
        <v>0.328125</v>
      </c>
      <c r="G109" s="1">
        <v>0.37560975609756098</v>
      </c>
      <c r="H109" s="38">
        <v>418.30434782608694</v>
      </c>
      <c r="I109" s="38">
        <v>422.83783783783781</v>
      </c>
      <c r="J109" s="38">
        <v>430.48888888888888</v>
      </c>
      <c r="K109" s="38">
        <v>423.8984375</v>
      </c>
      <c r="L109" s="1">
        <v>0.51388888888888884</v>
      </c>
      <c r="M109" s="1">
        <v>0.50694444444444442</v>
      </c>
      <c r="N109" s="1">
        <v>0.55555555555555558</v>
      </c>
      <c r="O109" s="1">
        <v>0.52546296296296291</v>
      </c>
      <c r="P109">
        <v>46</v>
      </c>
      <c r="Q109">
        <v>37</v>
      </c>
      <c r="R109">
        <v>45</v>
      </c>
      <c r="S109">
        <v>128</v>
      </c>
      <c r="T109">
        <v>70</v>
      </c>
      <c r="U109">
        <v>71</v>
      </c>
      <c r="V109">
        <v>64</v>
      </c>
      <c r="W109">
        <v>205</v>
      </c>
    </row>
    <row r="110" spans="2:23">
      <c r="B110">
        <v>94</v>
      </c>
      <c r="C110" s="50">
        <v>0.296875</v>
      </c>
      <c r="D110" s="50">
        <v>0.2857142857142857</v>
      </c>
      <c r="E110" s="50">
        <v>0.36363636363636365</v>
      </c>
      <c r="F110" s="50">
        <v>0.36363636363636365</v>
      </c>
      <c r="G110" s="1">
        <v>0.31720430107526881</v>
      </c>
      <c r="H110" s="38">
        <v>444.06666666666666</v>
      </c>
      <c r="I110" s="38">
        <v>420.57499999999999</v>
      </c>
      <c r="J110" s="38">
        <v>433.54761904761904</v>
      </c>
      <c r="K110" s="38">
        <v>433.18897637795277</v>
      </c>
      <c r="L110" s="1">
        <v>0.55555555555555558</v>
      </c>
      <c r="M110" s="1">
        <v>0.61111111111111116</v>
      </c>
      <c r="N110" s="1">
        <v>0.54166666666666663</v>
      </c>
      <c r="O110" s="1">
        <v>0.56944444444444442</v>
      </c>
      <c r="P110">
        <v>45</v>
      </c>
      <c r="Q110">
        <v>40</v>
      </c>
      <c r="R110">
        <v>42</v>
      </c>
      <c r="S110">
        <v>127</v>
      </c>
      <c r="T110">
        <v>64</v>
      </c>
      <c r="U110">
        <v>56</v>
      </c>
      <c r="V110">
        <v>66</v>
      </c>
      <c r="W110">
        <v>186</v>
      </c>
    </row>
    <row r="111" spans="2:23">
      <c r="B111">
        <v>95</v>
      </c>
      <c r="C111" s="50">
        <v>0.45714285714285713</v>
      </c>
      <c r="D111" s="50">
        <v>0.4336283185840708</v>
      </c>
      <c r="E111" s="50">
        <v>0.39090909090909093</v>
      </c>
      <c r="F111" s="50">
        <v>0.42272727272727278</v>
      </c>
      <c r="G111" s="1">
        <v>0.42682926829268292</v>
      </c>
      <c r="H111" s="38">
        <v>435.59649122807019</v>
      </c>
      <c r="I111" s="38">
        <v>437.375</v>
      </c>
      <c r="J111" s="38">
        <v>434.61194029850748</v>
      </c>
      <c r="K111" s="38">
        <v>435.85106382978722</v>
      </c>
      <c r="L111" s="1">
        <v>0.27083333333333331</v>
      </c>
      <c r="M111" s="1">
        <v>0.21527777777777779</v>
      </c>
      <c r="N111" s="1">
        <v>0.2361111111111111</v>
      </c>
      <c r="O111" s="1">
        <v>0.24074074074074073</v>
      </c>
      <c r="P111">
        <v>57</v>
      </c>
      <c r="Q111">
        <v>64</v>
      </c>
      <c r="R111">
        <v>67</v>
      </c>
      <c r="S111">
        <v>188</v>
      </c>
      <c r="T111">
        <v>105</v>
      </c>
      <c r="U111">
        <v>113</v>
      </c>
      <c r="V111">
        <v>110</v>
      </c>
      <c r="W111">
        <v>328</v>
      </c>
    </row>
    <row r="112" spans="2:23">
      <c r="B112">
        <v>96</v>
      </c>
      <c r="C112" s="50">
        <v>0.45217391304347826</v>
      </c>
      <c r="D112" s="50">
        <v>0.46956521739130436</v>
      </c>
      <c r="E112" s="50">
        <v>0.45378151260504201</v>
      </c>
      <c r="F112" s="50">
        <v>0.49159663865546221</v>
      </c>
      <c r="G112" s="1">
        <v>0.45845272206303728</v>
      </c>
      <c r="H112" s="38">
        <v>396.69841269841271</v>
      </c>
      <c r="I112" s="38">
        <v>430.8360655737705</v>
      </c>
      <c r="J112" s="38">
        <v>439.55384615384617</v>
      </c>
      <c r="K112" s="38">
        <v>422.45502645502643</v>
      </c>
      <c r="L112" s="1">
        <v>0.2013888888888889</v>
      </c>
      <c r="M112" s="1">
        <v>0.2013888888888889</v>
      </c>
      <c r="N112" s="1">
        <v>0.1736111111111111</v>
      </c>
      <c r="O112" s="1">
        <v>0.19212962962962962</v>
      </c>
      <c r="P112">
        <v>63</v>
      </c>
      <c r="Q112">
        <v>61</v>
      </c>
      <c r="R112">
        <v>65</v>
      </c>
      <c r="S112">
        <v>189</v>
      </c>
      <c r="T112">
        <v>115</v>
      </c>
      <c r="U112">
        <v>115</v>
      </c>
      <c r="V112">
        <v>119</v>
      </c>
      <c r="W112">
        <v>349</v>
      </c>
    </row>
    <row r="113" spans="2:23">
      <c r="B113">
        <v>97</v>
      </c>
      <c r="C113" s="50">
        <v>0.45901639344262296</v>
      </c>
      <c r="D113" s="50">
        <v>0.32876712328767121</v>
      </c>
      <c r="E113" s="50">
        <v>0.36842105263157893</v>
      </c>
      <c r="F113" s="50">
        <v>0.43421052631578938</v>
      </c>
      <c r="G113" s="1">
        <v>0.38095238095238093</v>
      </c>
      <c r="H113" s="38">
        <v>463.4848484848485</v>
      </c>
      <c r="I113" s="38">
        <v>452.36734693877548</v>
      </c>
      <c r="J113" s="38">
        <v>441.02083333333331</v>
      </c>
      <c r="K113" s="38">
        <v>451</v>
      </c>
      <c r="L113" s="1">
        <v>0.57638888888888884</v>
      </c>
      <c r="M113" s="1">
        <v>0.49305555555555558</v>
      </c>
      <c r="N113" s="1">
        <v>0.47222222222222221</v>
      </c>
      <c r="O113" s="1">
        <v>0.51388888888888884</v>
      </c>
      <c r="P113">
        <v>33</v>
      </c>
      <c r="Q113">
        <v>49</v>
      </c>
      <c r="R113">
        <v>48</v>
      </c>
      <c r="S113">
        <v>130</v>
      </c>
      <c r="T113">
        <v>61</v>
      </c>
      <c r="U113">
        <v>73</v>
      </c>
      <c r="V113">
        <v>76</v>
      </c>
      <c r="W113">
        <v>210</v>
      </c>
    </row>
    <row r="114" spans="2:23">
      <c r="B114">
        <v>98</v>
      </c>
      <c r="C114" s="50">
        <v>0.32307692307692309</v>
      </c>
      <c r="D114" s="50">
        <v>0.296875</v>
      </c>
      <c r="E114" s="50">
        <v>0.32061068702290074</v>
      </c>
      <c r="F114" s="50">
        <v>0.32061068702290074</v>
      </c>
      <c r="G114" s="1">
        <v>0.31362467866323906</v>
      </c>
      <c r="H114" s="38">
        <v>442.03409090909093</v>
      </c>
      <c r="I114" s="38">
        <v>440.81111111111113</v>
      </c>
      <c r="J114" s="38">
        <v>443.87640449438203</v>
      </c>
      <c r="K114" s="38">
        <v>442.23595505617976</v>
      </c>
      <c r="L114" s="1">
        <v>9.7222222222222224E-2</v>
      </c>
      <c r="M114" s="1">
        <v>0.1111111111111111</v>
      </c>
      <c r="N114" s="1">
        <v>9.0277777777777776E-2</v>
      </c>
      <c r="O114" s="1">
        <v>9.9537037037037035E-2</v>
      </c>
      <c r="P114">
        <v>88</v>
      </c>
      <c r="Q114">
        <v>90</v>
      </c>
      <c r="R114">
        <v>89</v>
      </c>
      <c r="S114">
        <v>267</v>
      </c>
      <c r="T114">
        <v>130</v>
      </c>
      <c r="U114">
        <v>128</v>
      </c>
      <c r="V114">
        <v>131</v>
      </c>
      <c r="W114">
        <v>389</v>
      </c>
    </row>
    <row r="115" spans="2:23">
      <c r="B115">
        <v>99</v>
      </c>
      <c r="C115" s="50">
        <v>0.29310344827586204</v>
      </c>
      <c r="D115" s="50">
        <v>0.30985915492957744</v>
      </c>
      <c r="E115" s="50">
        <v>0.33333333333333331</v>
      </c>
      <c r="F115" s="50">
        <v>0.40909090909090906</v>
      </c>
      <c r="G115" s="1">
        <v>0.31282051282051282</v>
      </c>
      <c r="H115" s="38">
        <v>448.2439024390244</v>
      </c>
      <c r="I115" s="38">
        <v>443.87755102040819</v>
      </c>
      <c r="J115" s="38">
        <v>437.11363636363637</v>
      </c>
      <c r="K115" s="38">
        <v>442.99253731343282</v>
      </c>
      <c r="L115" s="1">
        <v>0.59722222222222221</v>
      </c>
      <c r="M115" s="1">
        <v>0.50694444444444442</v>
      </c>
      <c r="N115" s="1">
        <v>0.54166666666666663</v>
      </c>
      <c r="O115" s="1">
        <v>0.54861111111111116</v>
      </c>
      <c r="P115">
        <v>41</v>
      </c>
      <c r="Q115">
        <v>49</v>
      </c>
      <c r="R115">
        <v>44</v>
      </c>
      <c r="S115">
        <v>134</v>
      </c>
      <c r="T115">
        <v>58</v>
      </c>
      <c r="U115">
        <v>71</v>
      </c>
      <c r="V115">
        <v>66</v>
      </c>
      <c r="W115">
        <v>195</v>
      </c>
    </row>
    <row r="116" spans="2:23">
      <c r="B116">
        <v>100</v>
      </c>
      <c r="C116" s="50">
        <v>0.24390243902439024</v>
      </c>
      <c r="D116" s="50">
        <v>0.28333333333333333</v>
      </c>
      <c r="E116" s="50">
        <v>0.32758620689655171</v>
      </c>
      <c r="F116" s="50">
        <v>0.24568965517241378</v>
      </c>
      <c r="G116" s="1">
        <v>0.28412256267409469</v>
      </c>
      <c r="H116" s="38">
        <v>432.92473118279571</v>
      </c>
      <c r="I116" s="38">
        <v>435</v>
      </c>
      <c r="J116" s="38">
        <v>420.55128205128204</v>
      </c>
      <c r="K116" s="38">
        <v>429.86381322957197</v>
      </c>
      <c r="L116" s="1">
        <v>0.14583333333333334</v>
      </c>
      <c r="M116" s="1">
        <v>0.16666666666666666</v>
      </c>
      <c r="N116" s="1">
        <v>0.19444444444444445</v>
      </c>
      <c r="O116" s="1">
        <v>0.16898148148148148</v>
      </c>
      <c r="P116">
        <v>93</v>
      </c>
      <c r="Q116">
        <v>86</v>
      </c>
      <c r="R116">
        <v>78</v>
      </c>
      <c r="S116">
        <v>257</v>
      </c>
      <c r="T116">
        <v>123</v>
      </c>
      <c r="U116">
        <v>120</v>
      </c>
      <c r="V116">
        <v>116</v>
      </c>
      <c r="W116">
        <v>359</v>
      </c>
    </row>
    <row r="117" spans="2:23">
      <c r="B117">
        <v>101</v>
      </c>
      <c r="C117" s="50">
        <v>0.35964912280701755</v>
      </c>
      <c r="D117" s="50">
        <v>0.31372549019607843</v>
      </c>
      <c r="E117" s="50">
        <v>0.30392156862745096</v>
      </c>
      <c r="F117" s="50">
        <v>0.30882352941176472</v>
      </c>
      <c r="G117" s="1">
        <v>0.32704402515723269</v>
      </c>
      <c r="H117" s="38">
        <v>423.42465753424659</v>
      </c>
      <c r="I117" s="38">
        <v>432.5</v>
      </c>
      <c r="J117" s="38">
        <v>432.11267605633805</v>
      </c>
      <c r="K117" s="38">
        <v>429.27570093457945</v>
      </c>
      <c r="L117" s="1">
        <v>0.20833333333333334</v>
      </c>
      <c r="M117" s="1">
        <v>0.29166666666666669</v>
      </c>
      <c r="N117" s="1">
        <v>0.29166666666666669</v>
      </c>
      <c r="O117" s="1">
        <v>0.2638888888888889</v>
      </c>
      <c r="P117">
        <v>73</v>
      </c>
      <c r="Q117">
        <v>70</v>
      </c>
      <c r="R117">
        <v>71</v>
      </c>
      <c r="S117">
        <v>214</v>
      </c>
      <c r="T117">
        <v>114</v>
      </c>
      <c r="U117">
        <v>102</v>
      </c>
      <c r="V117">
        <v>102</v>
      </c>
      <c r="W117">
        <v>318</v>
      </c>
    </row>
    <row r="118" spans="2:23">
      <c r="B118">
        <v>102</v>
      </c>
      <c r="C118" s="50">
        <v>0.34615384615384615</v>
      </c>
      <c r="D118" s="50">
        <v>0.3515625</v>
      </c>
      <c r="E118" s="50">
        <v>0.3125</v>
      </c>
      <c r="F118" s="50">
        <v>0.328125</v>
      </c>
      <c r="G118" s="1">
        <v>0.33678756476683935</v>
      </c>
      <c r="H118" s="38">
        <v>406.11764705882354</v>
      </c>
      <c r="I118" s="38">
        <v>419.57831325301203</v>
      </c>
      <c r="J118" s="38">
        <v>410.96590909090907</v>
      </c>
      <c r="K118" s="38">
        <v>412.1484375</v>
      </c>
      <c r="L118" s="1">
        <v>9.7222222222222224E-2</v>
      </c>
      <c r="M118" s="1">
        <v>0.1111111111111111</v>
      </c>
      <c r="N118" s="1">
        <v>0.1111111111111111</v>
      </c>
      <c r="O118" s="1">
        <v>0.10648148148148148</v>
      </c>
      <c r="P118">
        <v>85</v>
      </c>
      <c r="Q118">
        <v>83</v>
      </c>
      <c r="R118">
        <v>88</v>
      </c>
      <c r="S118">
        <v>256</v>
      </c>
      <c r="T118">
        <v>130</v>
      </c>
      <c r="U118">
        <v>128</v>
      </c>
      <c r="V118">
        <v>128</v>
      </c>
      <c r="W118">
        <v>386</v>
      </c>
    </row>
    <row r="119" spans="2:23">
      <c r="B119">
        <v>103</v>
      </c>
      <c r="C119" s="50">
        <v>0.28333333333333333</v>
      </c>
      <c r="D119" s="50">
        <v>0.1875</v>
      </c>
      <c r="E119" s="50">
        <v>0.29230769230769232</v>
      </c>
      <c r="F119" s="50">
        <v>0.25384615384615383</v>
      </c>
      <c r="G119" s="1">
        <v>0.26011560693641617</v>
      </c>
      <c r="H119" s="38">
        <v>476.69767441860466</v>
      </c>
      <c r="I119" s="38">
        <v>478.92307692307691</v>
      </c>
      <c r="J119" s="38">
        <v>459.3478260869565</v>
      </c>
      <c r="K119" s="38">
        <v>471.140625</v>
      </c>
      <c r="L119" s="1">
        <v>0.58333333333333337</v>
      </c>
      <c r="M119" s="1">
        <v>0.66666666666666663</v>
      </c>
      <c r="N119" s="1">
        <v>0.54861111111111116</v>
      </c>
      <c r="O119" s="1">
        <v>0.59953703703703709</v>
      </c>
      <c r="P119">
        <v>43</v>
      </c>
      <c r="Q119">
        <v>39</v>
      </c>
      <c r="R119">
        <v>46</v>
      </c>
      <c r="S119">
        <v>128</v>
      </c>
      <c r="T119">
        <v>60</v>
      </c>
      <c r="U119">
        <v>48</v>
      </c>
      <c r="V119">
        <v>65</v>
      </c>
      <c r="W119">
        <v>173</v>
      </c>
    </row>
    <row r="120" spans="2:23">
      <c r="B120">
        <v>104</v>
      </c>
      <c r="C120" s="50">
        <v>0.19047619047619047</v>
      </c>
      <c r="D120" s="50">
        <v>0.20799999999999999</v>
      </c>
      <c r="E120" s="50">
        <v>0.26363636363636361</v>
      </c>
      <c r="F120" s="50">
        <v>0.21818181818181817</v>
      </c>
      <c r="G120" s="1">
        <v>0.2188365650969529</v>
      </c>
      <c r="H120" s="38">
        <v>463.68627450980392</v>
      </c>
      <c r="I120" s="38">
        <v>445.17171717171715</v>
      </c>
      <c r="J120" s="38">
        <v>449.07407407407408</v>
      </c>
      <c r="K120" s="38">
        <v>452.98936170212767</v>
      </c>
      <c r="L120" s="1">
        <v>0.125</v>
      </c>
      <c r="M120" s="1">
        <v>0.13194444444444445</v>
      </c>
      <c r="N120" s="1">
        <v>0.2361111111111111</v>
      </c>
      <c r="O120" s="1">
        <v>0.16435185185185186</v>
      </c>
      <c r="P120">
        <v>102</v>
      </c>
      <c r="Q120">
        <v>99</v>
      </c>
      <c r="R120">
        <v>81</v>
      </c>
      <c r="S120">
        <v>282</v>
      </c>
      <c r="T120">
        <v>126</v>
      </c>
      <c r="U120">
        <v>125</v>
      </c>
      <c r="V120">
        <v>110</v>
      </c>
      <c r="W120">
        <v>361</v>
      </c>
    </row>
    <row r="121" spans="2:23">
      <c r="B121">
        <v>105</v>
      </c>
      <c r="C121" s="50">
        <v>0.18604651162790697</v>
      </c>
      <c r="D121" s="50">
        <v>0.23015873015873015</v>
      </c>
      <c r="E121" s="50">
        <v>0.26724137931034481</v>
      </c>
      <c r="F121" s="50">
        <v>0.29741379310344823</v>
      </c>
      <c r="G121" s="1">
        <v>0.22641509433962265</v>
      </c>
      <c r="H121" s="38">
        <v>441.6</v>
      </c>
      <c r="I121" s="38">
        <v>453.85567010309279</v>
      </c>
      <c r="J121" s="38">
        <v>459.2823529411765</v>
      </c>
      <c r="K121" s="38">
        <v>450.97909407665503</v>
      </c>
      <c r="L121" s="1">
        <v>0.10416666666666667</v>
      </c>
      <c r="M121" s="1">
        <v>0.125</v>
      </c>
      <c r="N121" s="1">
        <v>0.19444444444444445</v>
      </c>
      <c r="O121" s="1">
        <v>0.14120370370370369</v>
      </c>
      <c r="P121">
        <v>105</v>
      </c>
      <c r="Q121">
        <v>97</v>
      </c>
      <c r="R121">
        <v>85</v>
      </c>
      <c r="S121">
        <v>287</v>
      </c>
      <c r="T121">
        <v>129</v>
      </c>
      <c r="U121">
        <v>126</v>
      </c>
      <c r="V121">
        <v>116</v>
      </c>
      <c r="W121">
        <v>371</v>
      </c>
    </row>
    <row r="122" spans="2:23">
      <c r="B122">
        <v>107</v>
      </c>
      <c r="C122" s="50">
        <v>0.23</v>
      </c>
      <c r="D122" s="50">
        <v>0.24528301886792453</v>
      </c>
      <c r="E122" s="50">
        <v>0.27472527472527475</v>
      </c>
      <c r="F122" s="50">
        <v>0.26373626373626374</v>
      </c>
      <c r="G122" s="1">
        <v>0.24915824915824916</v>
      </c>
      <c r="H122" s="38">
        <v>449.55844155844159</v>
      </c>
      <c r="I122" s="38">
        <v>454.42500000000001</v>
      </c>
      <c r="J122" s="38">
        <v>467.30303030303031</v>
      </c>
      <c r="K122" s="38">
        <v>456.55605381165918</v>
      </c>
      <c r="L122" s="1">
        <v>0.30555555555555558</v>
      </c>
      <c r="M122" s="1">
        <v>0.2638888888888889</v>
      </c>
      <c r="N122" s="1">
        <v>0.36805555555555558</v>
      </c>
      <c r="O122" s="1">
        <v>0.3125</v>
      </c>
      <c r="P122">
        <v>77</v>
      </c>
      <c r="Q122">
        <v>80</v>
      </c>
      <c r="R122">
        <v>66</v>
      </c>
      <c r="S122">
        <v>223</v>
      </c>
      <c r="T122">
        <v>100</v>
      </c>
      <c r="U122">
        <v>106</v>
      </c>
      <c r="V122">
        <v>91</v>
      </c>
      <c r="W122">
        <v>297</v>
      </c>
    </row>
    <row r="123" spans="2:23">
      <c r="B123">
        <v>108</v>
      </c>
      <c r="C123" s="50">
        <v>0.41228070175438597</v>
      </c>
      <c r="D123" s="50">
        <v>0.42718446601941745</v>
      </c>
      <c r="E123" s="50">
        <v>0.34951456310679613</v>
      </c>
      <c r="F123" s="50">
        <v>0.33495145631067963</v>
      </c>
      <c r="G123" s="1">
        <v>0.39687499999999998</v>
      </c>
      <c r="H123" s="38">
        <v>409.16417910447763</v>
      </c>
      <c r="I123" s="38">
        <v>432.23728813559325</v>
      </c>
      <c r="J123" s="38">
        <v>420.46268656716416</v>
      </c>
      <c r="K123" s="38">
        <v>420.13989637305701</v>
      </c>
      <c r="L123" s="1">
        <v>0.20833333333333334</v>
      </c>
      <c r="M123" s="1">
        <v>0.28472222222222221</v>
      </c>
      <c r="N123" s="1">
        <v>0.28472222222222221</v>
      </c>
      <c r="O123" s="1">
        <v>0.25925925925925924</v>
      </c>
      <c r="P123">
        <v>67</v>
      </c>
      <c r="Q123">
        <v>59</v>
      </c>
      <c r="R123">
        <v>67</v>
      </c>
      <c r="S123">
        <v>193</v>
      </c>
      <c r="T123">
        <v>114</v>
      </c>
      <c r="U123">
        <v>103</v>
      </c>
      <c r="V123">
        <v>103</v>
      </c>
      <c r="W123">
        <v>320</v>
      </c>
    </row>
    <row r="124" spans="2:23">
      <c r="B124">
        <v>109</v>
      </c>
      <c r="C124" s="50">
        <v>0.26271186440677968</v>
      </c>
      <c r="D124" s="50">
        <v>0.31304347826086959</v>
      </c>
      <c r="E124" s="50">
        <v>0.35185185185185186</v>
      </c>
      <c r="F124" s="50">
        <v>0.25</v>
      </c>
      <c r="G124" s="1">
        <v>0.30791788856304986</v>
      </c>
      <c r="H124" s="38">
        <v>438.71264367816093</v>
      </c>
      <c r="I124" s="38">
        <v>435.63291139240505</v>
      </c>
      <c r="J124" s="38">
        <v>450.01428571428573</v>
      </c>
      <c r="K124" s="38">
        <v>441.03389830508473</v>
      </c>
      <c r="L124" s="1">
        <v>0.18055555555555555</v>
      </c>
      <c r="M124" s="1">
        <v>0.2013888888888889</v>
      </c>
      <c r="N124" s="1">
        <v>0.25</v>
      </c>
      <c r="O124" s="1">
        <v>0.21064814814814814</v>
      </c>
      <c r="P124">
        <v>87</v>
      </c>
      <c r="Q124">
        <v>79</v>
      </c>
      <c r="R124">
        <v>70</v>
      </c>
      <c r="S124">
        <v>236</v>
      </c>
      <c r="T124">
        <v>118</v>
      </c>
      <c r="U124">
        <v>115</v>
      </c>
      <c r="V124">
        <v>108</v>
      </c>
      <c r="W124">
        <v>341</v>
      </c>
    </row>
    <row r="125" spans="2:23">
      <c r="B125">
        <v>110</v>
      </c>
      <c r="C125" s="50">
        <v>0.21359223300970873</v>
      </c>
      <c r="D125" s="50">
        <v>0.26605504587155965</v>
      </c>
      <c r="E125" s="50">
        <v>0.20792079207920791</v>
      </c>
      <c r="F125" s="50">
        <v>0.20792079207920788</v>
      </c>
      <c r="G125" s="1">
        <v>0.23003194888178913</v>
      </c>
      <c r="H125" s="38">
        <v>414.25925925925924</v>
      </c>
      <c r="I125" s="38">
        <v>429.05</v>
      </c>
      <c r="J125" s="38">
        <v>429.78750000000002</v>
      </c>
      <c r="K125" s="38">
        <v>424.32365145228215</v>
      </c>
      <c r="L125" s="1">
        <v>0.28472222222222221</v>
      </c>
      <c r="M125" s="1">
        <v>0.24305555555555555</v>
      </c>
      <c r="N125" s="1">
        <v>0.2986111111111111</v>
      </c>
      <c r="O125" s="1">
        <v>0.27546296296296297</v>
      </c>
      <c r="P125">
        <v>81</v>
      </c>
      <c r="Q125">
        <v>80</v>
      </c>
      <c r="R125">
        <v>80</v>
      </c>
      <c r="S125">
        <v>241</v>
      </c>
      <c r="T125">
        <v>103</v>
      </c>
      <c r="U125">
        <v>109</v>
      </c>
      <c r="V125">
        <v>101</v>
      </c>
      <c r="W125">
        <v>313</v>
      </c>
    </row>
    <row r="126" spans="2:23">
      <c r="B126">
        <v>111</v>
      </c>
      <c r="C126" s="50">
        <v>0.3146067415730337</v>
      </c>
      <c r="D126" s="50">
        <v>0.4</v>
      </c>
      <c r="E126" s="50">
        <v>0.25</v>
      </c>
      <c r="F126" s="50">
        <v>0.25568181818181818</v>
      </c>
      <c r="G126" s="1">
        <v>0.32061068702290074</v>
      </c>
      <c r="H126" s="38">
        <v>428.21311475409834</v>
      </c>
      <c r="I126" s="38">
        <v>447.49019607843138</v>
      </c>
      <c r="J126" s="38">
        <v>430.4848484848485</v>
      </c>
      <c r="K126" s="38">
        <v>434.57865168539325</v>
      </c>
      <c r="L126" s="1">
        <v>0.38194444444444442</v>
      </c>
      <c r="M126" s="1">
        <v>0.40972222222222221</v>
      </c>
      <c r="N126" s="1">
        <v>0.3888888888888889</v>
      </c>
      <c r="O126" s="1">
        <v>0.39351851851851855</v>
      </c>
      <c r="P126">
        <v>61</v>
      </c>
      <c r="Q126">
        <v>51</v>
      </c>
      <c r="R126">
        <v>66</v>
      </c>
      <c r="S126">
        <v>178</v>
      </c>
      <c r="T126">
        <v>89</v>
      </c>
      <c r="U126">
        <v>85</v>
      </c>
      <c r="V126">
        <v>88</v>
      </c>
      <c r="W126">
        <v>262</v>
      </c>
    </row>
    <row r="127" spans="2:23">
      <c r="B127">
        <v>112</v>
      </c>
      <c r="C127" s="50">
        <v>0.36065573770491804</v>
      </c>
      <c r="D127" s="50">
        <v>0.28813559322033899</v>
      </c>
      <c r="E127" s="50">
        <v>0.37190082644628097</v>
      </c>
      <c r="F127" s="50">
        <v>0.35950413223140493</v>
      </c>
      <c r="G127" s="1">
        <v>0.34072022160664822</v>
      </c>
      <c r="H127" s="38">
        <v>410.0128205128205</v>
      </c>
      <c r="I127" s="38">
        <v>421.72619047619048</v>
      </c>
      <c r="J127" s="38">
        <v>417.05263157894734</v>
      </c>
      <c r="K127" s="38">
        <v>416.39495798319325</v>
      </c>
      <c r="L127" s="1">
        <v>0.15277777777777779</v>
      </c>
      <c r="M127" s="1">
        <v>0.18055555555555555</v>
      </c>
      <c r="N127" s="1">
        <v>0.15972222222222221</v>
      </c>
      <c r="O127" s="1">
        <v>0.16435185185185186</v>
      </c>
      <c r="P127">
        <v>78</v>
      </c>
      <c r="Q127">
        <v>84</v>
      </c>
      <c r="R127">
        <v>76</v>
      </c>
      <c r="S127">
        <v>238</v>
      </c>
      <c r="T127">
        <v>122</v>
      </c>
      <c r="U127">
        <v>118</v>
      </c>
      <c r="V127">
        <v>121</v>
      </c>
      <c r="W127">
        <v>361</v>
      </c>
    </row>
    <row r="128" spans="2:23">
      <c r="B128">
        <v>113</v>
      </c>
      <c r="C128" s="50">
        <v>0.21100917431192662</v>
      </c>
      <c r="D128" s="50">
        <v>0.20952380952380953</v>
      </c>
      <c r="E128" s="50">
        <v>0.40404040404040403</v>
      </c>
      <c r="F128" s="50">
        <v>0.31818181818181812</v>
      </c>
      <c r="G128" s="1">
        <v>0.27156549520766771</v>
      </c>
      <c r="H128" s="38">
        <v>463.81395348837208</v>
      </c>
      <c r="I128" s="38">
        <v>443.40963855421688</v>
      </c>
      <c r="J128" s="38">
        <v>450.59322033898303</v>
      </c>
      <c r="K128" s="38">
        <v>452.96491228070175</v>
      </c>
      <c r="L128" s="1">
        <v>0.24305555555555555</v>
      </c>
      <c r="M128" s="1">
        <v>0.27083333333333331</v>
      </c>
      <c r="N128" s="1">
        <v>0.3125</v>
      </c>
      <c r="O128" s="1">
        <v>0.27546296296296297</v>
      </c>
      <c r="P128">
        <v>86</v>
      </c>
      <c r="Q128">
        <v>83</v>
      </c>
      <c r="R128">
        <v>59</v>
      </c>
      <c r="S128">
        <v>228</v>
      </c>
      <c r="T128">
        <v>109</v>
      </c>
      <c r="U128">
        <v>105</v>
      </c>
      <c r="V128">
        <v>99</v>
      </c>
      <c r="W128">
        <v>313</v>
      </c>
    </row>
    <row r="129" spans="2:23">
      <c r="B129">
        <v>114</v>
      </c>
      <c r="C129" s="50">
        <v>0.28225806451612906</v>
      </c>
      <c r="D129" s="50">
        <v>0.30952380952380953</v>
      </c>
      <c r="E129" s="50">
        <v>0.35294117647058826</v>
      </c>
      <c r="F129" s="50">
        <v>0.31512605042016806</v>
      </c>
      <c r="G129" s="1">
        <v>0.3143631436314363</v>
      </c>
      <c r="H129" s="38">
        <v>436.04494382022472</v>
      </c>
      <c r="I129" s="38">
        <v>436.81609195402297</v>
      </c>
      <c r="J129" s="38">
        <v>440.59740259740261</v>
      </c>
      <c r="K129" s="38">
        <v>437.69565217391306</v>
      </c>
      <c r="L129" s="1">
        <v>0.1388888888888889</v>
      </c>
      <c r="M129" s="1">
        <v>0.125</v>
      </c>
      <c r="N129" s="1">
        <v>0.1736111111111111</v>
      </c>
      <c r="O129" s="1">
        <v>0.14583333333333334</v>
      </c>
      <c r="P129">
        <v>89</v>
      </c>
      <c r="Q129">
        <v>87</v>
      </c>
      <c r="R129">
        <v>77</v>
      </c>
      <c r="S129">
        <v>253</v>
      </c>
      <c r="T129">
        <v>124</v>
      </c>
      <c r="U129">
        <v>126</v>
      </c>
      <c r="V129">
        <v>119</v>
      </c>
      <c r="W129">
        <v>369</v>
      </c>
    </row>
    <row r="130" spans="2:23">
      <c r="B130">
        <v>115</v>
      </c>
      <c r="C130" s="50">
        <v>0.63043478260869568</v>
      </c>
      <c r="D130" s="50">
        <v>0.61194029850746268</v>
      </c>
      <c r="E130" s="50">
        <v>0.5390625</v>
      </c>
      <c r="F130" s="50">
        <v>0.57421875</v>
      </c>
      <c r="G130" s="1">
        <v>0.59499999999999997</v>
      </c>
      <c r="H130" s="38">
        <v>364.66666666666669</v>
      </c>
      <c r="I130" s="38">
        <v>380.42307692307691</v>
      </c>
      <c r="J130" s="38">
        <v>392.77966101694915</v>
      </c>
      <c r="K130" s="38">
        <v>379.96296296296299</v>
      </c>
      <c r="L130" s="1">
        <v>4.1666666666666664E-2</v>
      </c>
      <c r="M130" s="1">
        <v>6.9444444444444448E-2</v>
      </c>
      <c r="N130" s="1">
        <v>0.1111111111111111</v>
      </c>
      <c r="O130" s="1">
        <v>7.407407407407407E-2</v>
      </c>
      <c r="P130">
        <v>51</v>
      </c>
      <c r="Q130">
        <v>52</v>
      </c>
      <c r="R130">
        <v>59</v>
      </c>
      <c r="S130">
        <v>162</v>
      </c>
      <c r="T130">
        <v>138</v>
      </c>
      <c r="U130">
        <v>134</v>
      </c>
      <c r="V130">
        <v>128</v>
      </c>
      <c r="W130">
        <v>400</v>
      </c>
    </row>
    <row r="131" spans="2:23">
      <c r="B131">
        <v>116</v>
      </c>
      <c r="C131" s="50">
        <v>0.34693877551020408</v>
      </c>
      <c r="D131" s="50">
        <v>0.31067961165048541</v>
      </c>
      <c r="E131" s="50">
        <v>0.33673469387755101</v>
      </c>
      <c r="F131" s="50">
        <v>0.41326530612244905</v>
      </c>
      <c r="G131" s="1">
        <v>0.33110367892976589</v>
      </c>
      <c r="H131" s="38">
        <v>442.140625</v>
      </c>
      <c r="I131" s="38">
        <v>436.6056338028169</v>
      </c>
      <c r="J131" s="38">
        <v>419.38461538461536</v>
      </c>
      <c r="K131" s="38">
        <v>432.78</v>
      </c>
      <c r="L131" s="1">
        <v>0.31944444444444442</v>
      </c>
      <c r="M131" s="1">
        <v>0.28472222222222221</v>
      </c>
      <c r="N131" s="1">
        <v>0.31944444444444442</v>
      </c>
      <c r="O131" s="1">
        <v>0.30787037037037035</v>
      </c>
      <c r="P131">
        <v>64</v>
      </c>
      <c r="Q131">
        <v>71</v>
      </c>
      <c r="R131">
        <v>65</v>
      </c>
      <c r="S131">
        <v>200</v>
      </c>
      <c r="T131">
        <v>98</v>
      </c>
      <c r="U131">
        <v>103</v>
      </c>
      <c r="V131">
        <v>98</v>
      </c>
      <c r="W131">
        <v>299</v>
      </c>
    </row>
    <row r="132" spans="2:23">
      <c r="B132">
        <v>117</v>
      </c>
      <c r="C132" s="50">
        <v>0.40336134453781514</v>
      </c>
      <c r="D132" s="50">
        <v>0.36521739130434783</v>
      </c>
      <c r="E132" s="50">
        <v>0.4017857142857143</v>
      </c>
      <c r="F132" s="50">
        <v>0.36160714285714285</v>
      </c>
      <c r="G132" s="1">
        <v>0.39017341040462428</v>
      </c>
      <c r="H132" s="38">
        <v>426.2957746478873</v>
      </c>
      <c r="I132" s="38">
        <v>432.64383561643837</v>
      </c>
      <c r="J132" s="38">
        <v>435.62686567164178</v>
      </c>
      <c r="K132" s="38">
        <v>431.45497630331755</v>
      </c>
      <c r="L132" s="1">
        <v>0.1736111111111111</v>
      </c>
      <c r="M132" s="1">
        <v>0.2013888888888889</v>
      </c>
      <c r="N132" s="1">
        <v>0.22222222222222221</v>
      </c>
      <c r="O132" s="1">
        <v>0.19907407407407407</v>
      </c>
      <c r="P132">
        <v>71</v>
      </c>
      <c r="Q132">
        <v>73</v>
      </c>
      <c r="R132">
        <v>67</v>
      </c>
      <c r="S132">
        <v>211</v>
      </c>
      <c r="T132">
        <v>119</v>
      </c>
      <c r="U132">
        <v>115</v>
      </c>
      <c r="V132">
        <v>112</v>
      </c>
      <c r="W132">
        <v>346</v>
      </c>
    </row>
    <row r="133" spans="2:23">
      <c r="B133">
        <v>118</v>
      </c>
      <c r="C133" s="50">
        <v>0.21186440677966101</v>
      </c>
      <c r="D133" s="50">
        <v>0.2283464566929134</v>
      </c>
      <c r="E133" s="50">
        <v>0.20472440944881889</v>
      </c>
      <c r="F133" s="50">
        <v>0.20078740157480318</v>
      </c>
      <c r="G133" s="1">
        <v>0.21505376344086022</v>
      </c>
      <c r="H133" s="38">
        <v>441.83870967741933</v>
      </c>
      <c r="I133" s="38">
        <v>443.30612244897958</v>
      </c>
      <c r="J133" s="38">
        <v>453.93069306930693</v>
      </c>
      <c r="K133" s="38">
        <v>446.51369863013701</v>
      </c>
      <c r="L133" s="1">
        <v>0.18055555555555555</v>
      </c>
      <c r="M133" s="1">
        <v>0.11805555555555555</v>
      </c>
      <c r="N133" s="1">
        <v>0.11805555555555555</v>
      </c>
      <c r="O133" s="1">
        <v>0.1388888888888889</v>
      </c>
      <c r="P133">
        <v>93</v>
      </c>
      <c r="Q133">
        <v>98</v>
      </c>
      <c r="R133">
        <v>101</v>
      </c>
      <c r="S133">
        <v>292</v>
      </c>
      <c r="T133">
        <v>118</v>
      </c>
      <c r="U133">
        <v>127</v>
      </c>
      <c r="V133">
        <v>127</v>
      </c>
      <c r="W133">
        <v>372</v>
      </c>
    </row>
    <row r="134" spans="2:23">
      <c r="B134">
        <v>119</v>
      </c>
      <c r="C134" s="50">
        <v>0.63461538461538458</v>
      </c>
      <c r="D134" s="50">
        <v>0.56310679611650483</v>
      </c>
      <c r="E134" s="50">
        <v>0.5490196078431373</v>
      </c>
      <c r="F134" s="50">
        <v>0.57352941176470595</v>
      </c>
      <c r="G134" s="1">
        <v>0.58252427184466016</v>
      </c>
      <c r="H134" s="38">
        <v>328.5</v>
      </c>
      <c r="I134" s="38">
        <v>321.44444444444446</v>
      </c>
      <c r="J134" s="38">
        <v>356.5</v>
      </c>
      <c r="K134" s="38">
        <v>336.02325581395348</v>
      </c>
      <c r="L134" s="1">
        <v>0.27777777777777779</v>
      </c>
      <c r="M134" s="1">
        <v>0.28472222222222221</v>
      </c>
      <c r="N134" s="1">
        <v>0.29166666666666669</v>
      </c>
      <c r="O134" s="1">
        <v>0.28472222222222221</v>
      </c>
      <c r="P134">
        <v>38</v>
      </c>
      <c r="Q134">
        <v>45</v>
      </c>
      <c r="R134">
        <v>46</v>
      </c>
      <c r="S134">
        <v>129</v>
      </c>
      <c r="T134">
        <v>104</v>
      </c>
      <c r="U134">
        <v>103</v>
      </c>
      <c r="V134">
        <v>102</v>
      </c>
      <c r="W134">
        <v>309</v>
      </c>
    </row>
    <row r="135" spans="2:23">
      <c r="B135">
        <v>120</v>
      </c>
      <c r="C135" s="50">
        <v>0.39603960396039606</v>
      </c>
      <c r="D135" s="50">
        <v>0.41509433962264153</v>
      </c>
      <c r="E135" s="50">
        <v>0.5321100917431193</v>
      </c>
      <c r="F135" s="50">
        <v>0.52293577981651373</v>
      </c>
      <c r="G135" s="1">
        <v>0.44936708860759494</v>
      </c>
      <c r="H135" s="38">
        <v>412.32786885245901</v>
      </c>
      <c r="I135" s="38">
        <v>422.90322580645159</v>
      </c>
      <c r="J135" s="38">
        <v>383.05882352941177</v>
      </c>
      <c r="K135" s="38">
        <v>407.51724137931035</v>
      </c>
      <c r="L135" s="1">
        <v>0.2986111111111111</v>
      </c>
      <c r="M135" s="1">
        <v>0.2638888888888889</v>
      </c>
      <c r="N135" s="1">
        <v>0.24305555555555555</v>
      </c>
      <c r="O135" s="1">
        <v>0.26851851851851855</v>
      </c>
      <c r="P135">
        <v>61</v>
      </c>
      <c r="Q135">
        <v>62</v>
      </c>
      <c r="R135">
        <v>51</v>
      </c>
      <c r="S135">
        <v>174</v>
      </c>
      <c r="T135">
        <v>101</v>
      </c>
      <c r="U135">
        <v>106</v>
      </c>
      <c r="V135">
        <v>109</v>
      </c>
      <c r="W135">
        <v>316</v>
      </c>
    </row>
    <row r="136" spans="2:23">
      <c r="B136">
        <v>121</v>
      </c>
      <c r="C136" s="50">
        <v>0.55555555555555558</v>
      </c>
      <c r="D136" s="50">
        <v>0.51546391752577314</v>
      </c>
      <c r="E136" s="50">
        <v>0.5</v>
      </c>
      <c r="F136" s="50">
        <v>0.46875</v>
      </c>
      <c r="G136" s="1">
        <v>0.52397260273972601</v>
      </c>
      <c r="H136" s="38">
        <v>410.81818181818181</v>
      </c>
      <c r="I136" s="38">
        <v>414</v>
      </c>
      <c r="J136" s="38">
        <v>399.33333333333331</v>
      </c>
      <c r="K136" s="38">
        <v>407.92805755395682</v>
      </c>
      <c r="L136" s="1">
        <v>0.3125</v>
      </c>
      <c r="M136" s="1">
        <v>0.3263888888888889</v>
      </c>
      <c r="N136" s="1">
        <v>0.33333333333333331</v>
      </c>
      <c r="O136" s="1">
        <v>0.32407407407407407</v>
      </c>
      <c r="P136">
        <v>44</v>
      </c>
      <c r="Q136">
        <v>47</v>
      </c>
      <c r="R136">
        <v>48</v>
      </c>
      <c r="S136">
        <v>139</v>
      </c>
      <c r="T136">
        <v>99</v>
      </c>
      <c r="U136">
        <v>97</v>
      </c>
      <c r="V136">
        <v>96</v>
      </c>
      <c r="W136">
        <v>292</v>
      </c>
    </row>
    <row r="137" spans="2:23">
      <c r="B137">
        <v>122</v>
      </c>
      <c r="C137" s="50">
        <v>0.21875</v>
      </c>
      <c r="D137" s="50">
        <v>0.26126126126126126</v>
      </c>
      <c r="E137" s="50">
        <v>0.26271186440677968</v>
      </c>
      <c r="F137" s="50">
        <v>0.24152542372881358</v>
      </c>
      <c r="G137" s="1">
        <v>0.24649859943977592</v>
      </c>
      <c r="H137" s="38">
        <v>437.64</v>
      </c>
      <c r="I137" s="38">
        <v>440.86585365853659</v>
      </c>
      <c r="J137" s="38">
        <v>435.01149425287355</v>
      </c>
      <c r="K137" s="38">
        <v>437.7732342007435</v>
      </c>
      <c r="L137" s="1">
        <v>0.1111111111111111</v>
      </c>
      <c r="M137" s="1">
        <v>0.22916666666666666</v>
      </c>
      <c r="N137" s="1">
        <v>0.18055555555555555</v>
      </c>
      <c r="O137" s="1">
        <v>0.1736111111111111</v>
      </c>
      <c r="P137">
        <v>100</v>
      </c>
      <c r="Q137">
        <v>82</v>
      </c>
      <c r="R137">
        <v>87</v>
      </c>
      <c r="S137">
        <v>269</v>
      </c>
      <c r="T137">
        <v>128</v>
      </c>
      <c r="U137">
        <v>111</v>
      </c>
      <c r="V137">
        <v>118</v>
      </c>
      <c r="W137">
        <v>357</v>
      </c>
    </row>
    <row r="138" spans="2:23">
      <c r="B138">
        <v>123</v>
      </c>
      <c r="C138" s="50">
        <v>0.28455284552845528</v>
      </c>
      <c r="D138" s="50">
        <v>0.36065573770491804</v>
      </c>
      <c r="E138" s="50">
        <v>0.34782608695652173</v>
      </c>
      <c r="F138" s="50">
        <v>0.32608695652173914</v>
      </c>
      <c r="G138" s="1">
        <v>0.33055555555555555</v>
      </c>
      <c r="H138" s="38">
        <v>430.81818181818181</v>
      </c>
      <c r="I138" s="38">
        <v>421.69230769230768</v>
      </c>
      <c r="J138" s="38">
        <v>419.4</v>
      </c>
      <c r="K138" s="38">
        <v>424.31120331950206</v>
      </c>
      <c r="L138" s="1">
        <v>0.14583333333333334</v>
      </c>
      <c r="M138" s="1">
        <v>0.15277777777777779</v>
      </c>
      <c r="N138" s="1">
        <v>0.2013888888888889</v>
      </c>
      <c r="O138" s="1">
        <v>0.16666666666666666</v>
      </c>
      <c r="P138">
        <v>88</v>
      </c>
      <c r="Q138">
        <v>78</v>
      </c>
      <c r="R138">
        <v>75</v>
      </c>
      <c r="S138">
        <v>241</v>
      </c>
      <c r="T138">
        <v>123</v>
      </c>
      <c r="U138">
        <v>122</v>
      </c>
      <c r="V138">
        <v>115</v>
      </c>
      <c r="W138">
        <v>360</v>
      </c>
    </row>
    <row r="139" spans="2:23">
      <c r="B139">
        <v>124</v>
      </c>
      <c r="C139" s="50">
        <v>0.13846153846153847</v>
      </c>
      <c r="D139" s="50">
        <v>0.16393442622950818</v>
      </c>
      <c r="E139" s="50">
        <v>0.23577235772357724</v>
      </c>
      <c r="F139" s="50">
        <v>0.1951219512195122</v>
      </c>
      <c r="G139" s="1">
        <v>0.17866666666666667</v>
      </c>
      <c r="H139" s="38">
        <v>421.45535714285717</v>
      </c>
      <c r="I139" s="38">
        <v>426.98039215686276</v>
      </c>
      <c r="J139" s="38">
        <v>413.94680851063828</v>
      </c>
      <c r="K139" s="38">
        <v>420.99350649350652</v>
      </c>
      <c r="L139" s="1">
        <v>9.7222222222222224E-2</v>
      </c>
      <c r="M139" s="1">
        <v>0.15277777777777779</v>
      </c>
      <c r="N139" s="1">
        <v>0.14583333333333334</v>
      </c>
      <c r="O139" s="1">
        <v>0.13194444444444445</v>
      </c>
      <c r="P139">
        <v>112</v>
      </c>
      <c r="Q139">
        <v>102</v>
      </c>
      <c r="R139">
        <v>94</v>
      </c>
      <c r="S139">
        <v>308</v>
      </c>
      <c r="T139">
        <v>130</v>
      </c>
      <c r="U139">
        <v>122</v>
      </c>
      <c r="V139">
        <v>123</v>
      </c>
      <c r="W139">
        <v>375</v>
      </c>
    </row>
    <row r="140" spans="2:23">
      <c r="B140">
        <v>125</v>
      </c>
      <c r="C140" s="50">
        <v>0.19354838709677419</v>
      </c>
      <c r="D140" s="50">
        <v>0.23387096774193547</v>
      </c>
      <c r="E140" s="50">
        <v>0.23529411764705882</v>
      </c>
      <c r="F140" s="50">
        <v>0.23949579831932777</v>
      </c>
      <c r="G140" s="1">
        <v>0.22070844686648503</v>
      </c>
      <c r="H140" s="38">
        <v>442.59</v>
      </c>
      <c r="I140" s="38">
        <v>432.30526315789473</v>
      </c>
      <c r="J140" s="38">
        <v>441.23076923076923</v>
      </c>
      <c r="K140" s="38">
        <v>438.74125874125872</v>
      </c>
      <c r="L140" s="1">
        <v>0.1388888888888889</v>
      </c>
      <c r="M140" s="1">
        <v>0.1388888888888889</v>
      </c>
      <c r="N140" s="1">
        <v>0.1736111111111111</v>
      </c>
      <c r="O140" s="1">
        <v>0.15046296296296297</v>
      </c>
      <c r="P140">
        <v>100</v>
      </c>
      <c r="Q140">
        <v>95</v>
      </c>
      <c r="R140">
        <v>91</v>
      </c>
      <c r="S140">
        <v>286</v>
      </c>
      <c r="T140">
        <v>124</v>
      </c>
      <c r="U140">
        <v>124</v>
      </c>
      <c r="V140">
        <v>119</v>
      </c>
      <c r="W140">
        <v>367</v>
      </c>
    </row>
    <row r="141" spans="2:23">
      <c r="B141">
        <v>126</v>
      </c>
      <c r="C141" s="50">
        <v>0.47107438016528924</v>
      </c>
      <c r="D141" s="50">
        <v>0.44800000000000001</v>
      </c>
      <c r="E141" s="50">
        <v>0.49180327868852458</v>
      </c>
      <c r="F141" s="50">
        <v>0.47164740661112603</v>
      </c>
      <c r="G141" s="1">
        <v>0.47010869565217389</v>
      </c>
      <c r="H141" s="38">
        <v>383.375</v>
      </c>
      <c r="I141" s="38">
        <v>406.84057971014494</v>
      </c>
      <c r="J141" s="38">
        <v>397.35483870967744</v>
      </c>
      <c r="K141" s="38">
        <v>396.12307692307695</v>
      </c>
      <c r="L141" s="1">
        <v>0.15972222222222221</v>
      </c>
      <c r="M141" s="1">
        <v>0.13194444444444445</v>
      </c>
      <c r="N141" s="1">
        <v>0.15277777777777779</v>
      </c>
      <c r="O141" s="1">
        <v>0.14814814814814814</v>
      </c>
      <c r="P141">
        <v>64</v>
      </c>
      <c r="Q141">
        <v>69</v>
      </c>
      <c r="R141">
        <v>62</v>
      </c>
      <c r="S141">
        <v>195</v>
      </c>
      <c r="T141">
        <v>121</v>
      </c>
      <c r="U141">
        <v>125</v>
      </c>
      <c r="V141">
        <v>122</v>
      </c>
      <c r="W141">
        <v>368</v>
      </c>
    </row>
    <row r="142" spans="2:23">
      <c r="B142">
        <v>127</v>
      </c>
      <c r="C142" s="50">
        <v>0.35245901639344263</v>
      </c>
      <c r="D142" s="50">
        <v>0.2661290322580645</v>
      </c>
      <c r="E142" s="50">
        <v>0.36885245901639346</v>
      </c>
      <c r="F142" s="50">
        <v>0.38114754098360659</v>
      </c>
      <c r="G142" s="1">
        <v>0.32880434782608697</v>
      </c>
      <c r="H142" s="38">
        <v>424.39240506329116</v>
      </c>
      <c r="I142" s="38">
        <v>423.23076923076923</v>
      </c>
      <c r="J142" s="38">
        <v>426.48051948051949</v>
      </c>
      <c r="K142" s="38">
        <v>424.61538461538464</v>
      </c>
      <c r="L142" s="1">
        <v>0.15277777777777779</v>
      </c>
      <c r="M142" s="1">
        <v>0.1388888888888889</v>
      </c>
      <c r="N142" s="1">
        <v>0.15277777777777779</v>
      </c>
      <c r="O142" s="1">
        <v>0.14814814814814814</v>
      </c>
      <c r="P142">
        <v>79</v>
      </c>
      <c r="Q142">
        <v>91</v>
      </c>
      <c r="R142">
        <v>77</v>
      </c>
      <c r="S142">
        <v>247</v>
      </c>
      <c r="T142">
        <v>122</v>
      </c>
      <c r="U142">
        <v>124</v>
      </c>
      <c r="V142">
        <v>122</v>
      </c>
      <c r="W142">
        <v>368</v>
      </c>
    </row>
    <row r="143" spans="2:23">
      <c r="B143">
        <v>128</v>
      </c>
      <c r="C143" s="50">
        <v>0.30681818181818182</v>
      </c>
      <c r="D143" s="50">
        <v>0.20652173913043478</v>
      </c>
      <c r="E143" s="50">
        <v>0.27659574468085107</v>
      </c>
      <c r="F143" s="50">
        <v>0.27127659574468083</v>
      </c>
      <c r="G143" s="1">
        <v>0.26277372262773724</v>
      </c>
      <c r="H143" s="38">
        <v>437.13114754098359</v>
      </c>
      <c r="I143" s="38">
        <v>429.71232876712327</v>
      </c>
      <c r="J143" s="38">
        <v>424.08823529411762</v>
      </c>
      <c r="K143" s="38">
        <v>430.05940594059405</v>
      </c>
      <c r="L143" s="1">
        <v>0.3888888888888889</v>
      </c>
      <c r="M143" s="1">
        <v>0.3611111111111111</v>
      </c>
      <c r="N143" s="1">
        <v>0.34722222222222221</v>
      </c>
      <c r="O143" s="1">
        <v>0.36574074074074076</v>
      </c>
      <c r="P143">
        <v>61</v>
      </c>
      <c r="Q143">
        <v>73</v>
      </c>
      <c r="R143">
        <v>68</v>
      </c>
      <c r="S143">
        <v>202</v>
      </c>
      <c r="T143">
        <v>88</v>
      </c>
      <c r="U143">
        <v>92</v>
      </c>
      <c r="V143">
        <v>94</v>
      </c>
      <c r="W143">
        <v>274</v>
      </c>
    </row>
    <row r="144" spans="2:23">
      <c r="B144">
        <v>129</v>
      </c>
      <c r="C144" s="50">
        <v>0.3364485981308411</v>
      </c>
      <c r="D144" s="50">
        <v>0.19266055045871561</v>
      </c>
      <c r="E144" s="50">
        <v>0.22807017543859648</v>
      </c>
      <c r="F144" s="50">
        <v>0.25</v>
      </c>
      <c r="G144" s="1">
        <v>0.25151515151515152</v>
      </c>
      <c r="H144" s="38">
        <v>420</v>
      </c>
      <c r="I144" s="38">
        <v>435.36363636363637</v>
      </c>
      <c r="J144" s="38">
        <v>428.86363636363637</v>
      </c>
      <c r="K144" s="38">
        <v>428.63157894736844</v>
      </c>
      <c r="L144" s="1">
        <v>0.25694444444444442</v>
      </c>
      <c r="M144" s="1">
        <v>0.24305555555555555</v>
      </c>
      <c r="N144" s="1">
        <v>0.20833333333333334</v>
      </c>
      <c r="O144" s="1">
        <v>0.2361111111111111</v>
      </c>
      <c r="P144">
        <v>71</v>
      </c>
      <c r="Q144">
        <v>88</v>
      </c>
      <c r="R144">
        <v>88</v>
      </c>
      <c r="S144">
        <v>247</v>
      </c>
      <c r="T144">
        <v>107</v>
      </c>
      <c r="U144">
        <v>109</v>
      </c>
      <c r="V144">
        <v>114</v>
      </c>
      <c r="W144">
        <v>330</v>
      </c>
    </row>
    <row r="145" spans="2:23">
      <c r="B145">
        <v>130</v>
      </c>
      <c r="C145" s="50">
        <v>0.2857142857142857</v>
      </c>
      <c r="D145" s="50">
        <v>0.32520325203252032</v>
      </c>
      <c r="E145" s="50">
        <v>0.32258064516129031</v>
      </c>
      <c r="F145" s="50">
        <v>0.33870967741935476</v>
      </c>
      <c r="G145" s="1">
        <v>0.31147540983606559</v>
      </c>
      <c r="H145" s="38">
        <v>429.12941176470588</v>
      </c>
      <c r="I145" s="38">
        <v>445.72289156626505</v>
      </c>
      <c r="J145" s="38">
        <v>402.96428571428572</v>
      </c>
      <c r="K145" s="38">
        <v>425.87301587301585</v>
      </c>
      <c r="L145" s="1">
        <v>0.1736111111111111</v>
      </c>
      <c r="M145" s="1">
        <v>0.14583333333333334</v>
      </c>
      <c r="N145" s="1">
        <v>0.1388888888888889</v>
      </c>
      <c r="O145" s="1">
        <v>0.15277777777777779</v>
      </c>
      <c r="P145">
        <v>85</v>
      </c>
      <c r="Q145">
        <v>83</v>
      </c>
      <c r="R145">
        <v>84</v>
      </c>
      <c r="S145">
        <v>252</v>
      </c>
      <c r="T145">
        <v>119</v>
      </c>
      <c r="U145">
        <v>123</v>
      </c>
      <c r="V145">
        <v>124</v>
      </c>
      <c r="W145">
        <v>366</v>
      </c>
    </row>
    <row r="146" spans="2:23">
      <c r="B146">
        <v>131</v>
      </c>
      <c r="C146" s="50">
        <v>0.22549019607843138</v>
      </c>
      <c r="D146" s="50">
        <v>0.27659574468085107</v>
      </c>
      <c r="E146" s="50">
        <v>0.18</v>
      </c>
      <c r="F146" s="50">
        <v>0.18000000000000002</v>
      </c>
      <c r="G146" s="1">
        <v>0.22635135135135134</v>
      </c>
      <c r="H146" s="38">
        <v>444.69620253164555</v>
      </c>
      <c r="I146" s="38">
        <v>450.36764705882354</v>
      </c>
      <c r="J146" s="38">
        <v>455.54878048780489</v>
      </c>
      <c r="K146" s="38">
        <v>450.26637554585153</v>
      </c>
      <c r="L146" s="1">
        <v>0.29166666666666669</v>
      </c>
      <c r="M146" s="1">
        <v>0.34722222222222221</v>
      </c>
      <c r="N146" s="1">
        <v>0.30555555555555558</v>
      </c>
      <c r="O146" s="1">
        <v>0.31481481481481483</v>
      </c>
      <c r="P146">
        <v>79</v>
      </c>
      <c r="Q146">
        <v>68</v>
      </c>
      <c r="R146">
        <v>82</v>
      </c>
      <c r="S146">
        <v>229</v>
      </c>
      <c r="T146">
        <v>102</v>
      </c>
      <c r="U146">
        <v>94</v>
      </c>
      <c r="V146">
        <v>100</v>
      </c>
      <c r="W146">
        <v>296</v>
      </c>
    </row>
    <row r="147" spans="2:23">
      <c r="B147">
        <v>132</v>
      </c>
      <c r="C147" s="50">
        <v>0.32500000000000001</v>
      </c>
      <c r="D147" s="50">
        <v>0.28301886792452829</v>
      </c>
      <c r="E147" s="50">
        <v>0.28099173553719009</v>
      </c>
      <c r="F147" s="50">
        <v>0.27272727272727271</v>
      </c>
      <c r="G147" s="1">
        <v>0.29682997118155618</v>
      </c>
      <c r="H147" s="38">
        <v>413.72839506172841</v>
      </c>
      <c r="I147" s="38">
        <v>414.78947368421052</v>
      </c>
      <c r="J147" s="38">
        <v>413.82758620689657</v>
      </c>
      <c r="K147" s="38">
        <v>414.09426229508199</v>
      </c>
      <c r="L147" s="1">
        <v>0.16666666666666666</v>
      </c>
      <c r="M147" s="1">
        <v>0.2638888888888889</v>
      </c>
      <c r="N147" s="1">
        <v>0.15972222222222221</v>
      </c>
      <c r="O147" s="1">
        <v>0.19675925925925927</v>
      </c>
      <c r="P147">
        <v>81</v>
      </c>
      <c r="Q147">
        <v>76</v>
      </c>
      <c r="R147">
        <v>87</v>
      </c>
      <c r="S147">
        <v>244</v>
      </c>
      <c r="T147">
        <v>120</v>
      </c>
      <c r="U147">
        <v>106</v>
      </c>
      <c r="V147">
        <v>121</v>
      </c>
      <c r="W147">
        <v>347</v>
      </c>
    </row>
    <row r="148" spans="2:23">
      <c r="B148">
        <v>133</v>
      </c>
      <c r="C148" s="50">
        <v>0.48031496062992124</v>
      </c>
      <c r="D148" s="50">
        <v>0.48333333333333334</v>
      </c>
      <c r="E148" s="50">
        <v>0.46825396825396826</v>
      </c>
      <c r="F148" s="50">
        <v>0.44047619047619047</v>
      </c>
      <c r="G148" s="1">
        <v>0.47721179624664878</v>
      </c>
      <c r="H148" s="38">
        <v>407.43939393939394</v>
      </c>
      <c r="I148" s="38">
        <v>406.25806451612902</v>
      </c>
      <c r="J148" s="38">
        <v>400.52238805970148</v>
      </c>
      <c r="K148" s="38">
        <v>404.68717948717949</v>
      </c>
      <c r="L148" s="1">
        <v>0.11805555555555555</v>
      </c>
      <c r="M148" s="1">
        <v>0.16666666666666666</v>
      </c>
      <c r="N148" s="1">
        <v>0.125</v>
      </c>
      <c r="O148" s="1">
        <v>0.13657407407407407</v>
      </c>
      <c r="P148">
        <v>66</v>
      </c>
      <c r="Q148">
        <v>62</v>
      </c>
      <c r="R148">
        <v>67</v>
      </c>
      <c r="S148">
        <v>195</v>
      </c>
      <c r="T148">
        <v>127</v>
      </c>
      <c r="U148">
        <v>120</v>
      </c>
      <c r="V148">
        <v>126</v>
      </c>
      <c r="W148">
        <v>373</v>
      </c>
    </row>
    <row r="149" spans="2:23">
      <c r="B149">
        <v>134</v>
      </c>
      <c r="C149" s="50">
        <v>0.65909090909090906</v>
      </c>
      <c r="D149" s="50">
        <v>0.5714285714285714</v>
      </c>
      <c r="E149" s="50">
        <v>0.56349206349206349</v>
      </c>
      <c r="F149" s="50">
        <v>0.59523809523809523</v>
      </c>
      <c r="G149" s="1">
        <v>0.59895833333333337</v>
      </c>
      <c r="H149" s="38">
        <v>326.97777777777776</v>
      </c>
      <c r="I149" s="38">
        <v>324.37037037037038</v>
      </c>
      <c r="J149" s="38">
        <v>324.4727272727273</v>
      </c>
      <c r="K149" s="38">
        <v>325.16883116883116</v>
      </c>
      <c r="L149" s="1">
        <v>8.3333333333333329E-2</v>
      </c>
      <c r="M149" s="1">
        <v>0.125</v>
      </c>
      <c r="N149" s="1">
        <v>0.125</v>
      </c>
      <c r="O149" s="1">
        <v>0.1111111111111111</v>
      </c>
      <c r="P149">
        <v>45</v>
      </c>
      <c r="Q149">
        <v>54</v>
      </c>
      <c r="R149">
        <v>55</v>
      </c>
      <c r="S149">
        <v>154</v>
      </c>
      <c r="T149">
        <v>132</v>
      </c>
      <c r="U149">
        <v>126</v>
      </c>
      <c r="V149">
        <v>126</v>
      </c>
      <c r="W149">
        <v>384</v>
      </c>
    </row>
    <row r="150" spans="2:23">
      <c r="B150">
        <v>135</v>
      </c>
      <c r="C150" s="50">
        <v>0.12371134020618557</v>
      </c>
      <c r="D150" s="50">
        <v>0.14285714285714285</v>
      </c>
      <c r="E150" s="50">
        <v>0.1744186046511628</v>
      </c>
      <c r="F150" s="50">
        <v>0.13953488372093023</v>
      </c>
      <c r="G150" s="1">
        <v>0.145985401459854</v>
      </c>
      <c r="H150" s="38">
        <v>454.01176470588234</v>
      </c>
      <c r="I150" s="38">
        <v>456.9871794871795</v>
      </c>
      <c r="J150" s="38">
        <v>456.02816901408448</v>
      </c>
      <c r="K150" s="38">
        <v>455.61538461538464</v>
      </c>
      <c r="L150" s="1">
        <v>0.3263888888888889</v>
      </c>
      <c r="M150" s="1">
        <v>0.36805555555555558</v>
      </c>
      <c r="N150" s="1">
        <v>0.40277777777777779</v>
      </c>
      <c r="O150" s="1">
        <v>0.36574074074074076</v>
      </c>
      <c r="P150">
        <v>85</v>
      </c>
      <c r="Q150">
        <v>78</v>
      </c>
      <c r="R150">
        <v>71</v>
      </c>
      <c r="S150">
        <v>234</v>
      </c>
      <c r="T150">
        <v>97</v>
      </c>
      <c r="U150">
        <v>91</v>
      </c>
      <c r="V150">
        <v>86</v>
      </c>
      <c r="W150">
        <v>274</v>
      </c>
    </row>
    <row r="151" spans="2:23">
      <c r="B151">
        <v>136</v>
      </c>
      <c r="C151" s="50">
        <v>0.248</v>
      </c>
      <c r="D151" s="50">
        <v>0.26050420168067229</v>
      </c>
      <c r="E151" s="50">
        <v>0.18965517241379309</v>
      </c>
      <c r="F151" s="50">
        <v>0.19396551724137928</v>
      </c>
      <c r="G151" s="1">
        <v>0.23333333333333334</v>
      </c>
      <c r="H151" s="38">
        <v>417.18085106382978</v>
      </c>
      <c r="I151" s="38">
        <v>423.57954545454544</v>
      </c>
      <c r="J151" s="38">
        <v>436.64893617021278</v>
      </c>
      <c r="K151" s="38">
        <v>425.85144927536231</v>
      </c>
      <c r="L151" s="1">
        <v>0.13194444444444445</v>
      </c>
      <c r="M151" s="1">
        <v>0.1736111111111111</v>
      </c>
      <c r="N151" s="1">
        <v>0.19444444444444445</v>
      </c>
      <c r="O151" s="1">
        <v>0.16666666666666666</v>
      </c>
      <c r="P151">
        <v>94</v>
      </c>
      <c r="Q151">
        <v>88</v>
      </c>
      <c r="R151">
        <v>94</v>
      </c>
      <c r="S151">
        <v>276</v>
      </c>
      <c r="T151">
        <v>125</v>
      </c>
      <c r="U151">
        <v>119</v>
      </c>
      <c r="V151">
        <v>116</v>
      </c>
      <c r="W151">
        <v>360</v>
      </c>
    </row>
    <row r="152" spans="2:23">
      <c r="B152">
        <v>137</v>
      </c>
      <c r="C152" s="50">
        <v>0.42268041237113402</v>
      </c>
      <c r="D152" s="50">
        <v>0.42307692307692307</v>
      </c>
      <c r="E152" s="50">
        <v>0.45918367346938777</v>
      </c>
      <c r="F152" s="50">
        <v>0.41326530612244905</v>
      </c>
      <c r="G152" s="1">
        <v>0.43478260869565216</v>
      </c>
      <c r="H152" s="38">
        <v>457.58928571428572</v>
      </c>
      <c r="I152" s="38">
        <v>454.23333333333335</v>
      </c>
      <c r="J152" s="38">
        <v>459.16981132075472</v>
      </c>
      <c r="K152" s="38">
        <v>456.89349112426038</v>
      </c>
      <c r="L152" s="1">
        <v>0.3263888888888889</v>
      </c>
      <c r="M152" s="1">
        <v>0.27777777777777779</v>
      </c>
      <c r="N152" s="1">
        <v>0.31944444444444442</v>
      </c>
      <c r="O152" s="1">
        <v>0.30787037037037035</v>
      </c>
      <c r="P152">
        <v>56</v>
      </c>
      <c r="Q152">
        <v>60</v>
      </c>
      <c r="R152">
        <v>53</v>
      </c>
      <c r="S152">
        <v>169</v>
      </c>
      <c r="T152">
        <v>97</v>
      </c>
      <c r="U152">
        <v>104</v>
      </c>
      <c r="V152">
        <v>98</v>
      </c>
      <c r="W152">
        <v>299</v>
      </c>
    </row>
    <row r="153" spans="2:23">
      <c r="B153">
        <v>138</v>
      </c>
      <c r="C153" s="50">
        <v>0.18487394957983194</v>
      </c>
      <c r="D153" s="50">
        <v>0.17117117117117117</v>
      </c>
      <c r="E153" s="50">
        <v>0.2</v>
      </c>
      <c r="F153" s="50">
        <v>0.21000000000000002</v>
      </c>
      <c r="G153" s="1">
        <v>0.18484848484848485</v>
      </c>
      <c r="H153" s="38">
        <v>452.36082474226805</v>
      </c>
      <c r="I153" s="38">
        <v>442.86956521739131</v>
      </c>
      <c r="J153" s="38">
        <v>446.83749999999998</v>
      </c>
      <c r="K153" s="38">
        <v>447.47211895910783</v>
      </c>
      <c r="L153" s="1">
        <v>0.1736111111111111</v>
      </c>
      <c r="M153" s="1">
        <v>0.22916666666666666</v>
      </c>
      <c r="N153" s="1">
        <v>0.30555555555555558</v>
      </c>
      <c r="O153" s="1">
        <v>0.2361111111111111</v>
      </c>
      <c r="P153">
        <v>97</v>
      </c>
      <c r="Q153">
        <v>92</v>
      </c>
      <c r="R153">
        <v>80</v>
      </c>
      <c r="S153">
        <v>269</v>
      </c>
      <c r="T153">
        <v>119</v>
      </c>
      <c r="U153">
        <v>111</v>
      </c>
      <c r="V153">
        <v>100</v>
      </c>
      <c r="W153">
        <v>330</v>
      </c>
    </row>
    <row r="154" spans="2:23">
      <c r="B154">
        <v>139</v>
      </c>
      <c r="C154" s="50">
        <v>0.25600000000000001</v>
      </c>
      <c r="D154" s="50">
        <v>0.25806451612903225</v>
      </c>
      <c r="E154" s="50">
        <v>0.32142857142857145</v>
      </c>
      <c r="F154" s="50">
        <v>0.2544642857142857</v>
      </c>
      <c r="G154" s="1">
        <v>0.2770083102493075</v>
      </c>
      <c r="H154" s="38">
        <v>429.90322580645159</v>
      </c>
      <c r="I154" s="38">
        <v>429.01086956521738</v>
      </c>
      <c r="J154" s="38">
        <v>438.53947368421052</v>
      </c>
      <c r="K154" s="38">
        <v>432.10344827586209</v>
      </c>
      <c r="L154" s="1">
        <v>0.13194444444444445</v>
      </c>
      <c r="M154" s="1">
        <v>0.1388888888888889</v>
      </c>
      <c r="N154" s="1">
        <v>0.22222222222222221</v>
      </c>
      <c r="O154" s="1">
        <v>0.16435185185185186</v>
      </c>
      <c r="P154">
        <v>93</v>
      </c>
      <c r="Q154">
        <v>92</v>
      </c>
      <c r="R154">
        <v>76</v>
      </c>
      <c r="S154">
        <v>261</v>
      </c>
      <c r="T154">
        <v>125</v>
      </c>
      <c r="U154">
        <v>124</v>
      </c>
      <c r="V154">
        <v>112</v>
      </c>
      <c r="W154">
        <v>361</v>
      </c>
    </row>
    <row r="155" spans="2:23">
      <c r="B155">
        <v>140</v>
      </c>
      <c r="C155" s="50">
        <v>0.2608695652173913</v>
      </c>
      <c r="D155" s="50">
        <v>0.2857142857142857</v>
      </c>
      <c r="E155" s="50">
        <v>0.29508196721311475</v>
      </c>
      <c r="F155" s="50">
        <v>0.33196721311475408</v>
      </c>
      <c r="G155" s="1">
        <v>0.2808988764044944</v>
      </c>
      <c r="H155" s="38">
        <v>445.98823529411766</v>
      </c>
      <c r="I155" s="38">
        <v>429.67058823529413</v>
      </c>
      <c r="J155" s="38">
        <v>433.62790697674421</v>
      </c>
      <c r="K155" s="38">
        <v>436.41796875</v>
      </c>
      <c r="L155" s="1">
        <v>0.2013888888888889</v>
      </c>
      <c r="M155" s="1">
        <v>0.1736111111111111</v>
      </c>
      <c r="N155" s="1">
        <v>0.15277777777777779</v>
      </c>
      <c r="O155" s="1">
        <v>0.17592592592592593</v>
      </c>
      <c r="P155">
        <v>85</v>
      </c>
      <c r="Q155">
        <v>85</v>
      </c>
      <c r="R155">
        <v>86</v>
      </c>
      <c r="S155">
        <v>256</v>
      </c>
      <c r="T155">
        <v>115</v>
      </c>
      <c r="U155">
        <v>119</v>
      </c>
      <c r="V155">
        <v>122</v>
      </c>
      <c r="W155">
        <v>356</v>
      </c>
    </row>
    <row r="156" spans="2:23">
      <c r="B156">
        <v>141</v>
      </c>
      <c r="C156" s="50">
        <v>0.44642857142857145</v>
      </c>
      <c r="D156" s="50">
        <v>0.40677966101694918</v>
      </c>
      <c r="E156" s="50">
        <v>0.42399999999999999</v>
      </c>
      <c r="F156" s="50">
        <v>0.34799999999999998</v>
      </c>
      <c r="G156" s="1">
        <v>0.42535211267605633</v>
      </c>
      <c r="H156" s="38">
        <v>436.09677419354841</v>
      </c>
      <c r="I156" s="38">
        <v>427.24285714285713</v>
      </c>
      <c r="J156" s="38">
        <v>430.5</v>
      </c>
      <c r="K156" s="38">
        <v>431.08333333333331</v>
      </c>
      <c r="L156" s="1">
        <v>0.22222222222222221</v>
      </c>
      <c r="M156" s="1">
        <v>0.18055555555555555</v>
      </c>
      <c r="N156" s="1">
        <v>0.13194444444444445</v>
      </c>
      <c r="O156" s="1">
        <v>0.17824074074074073</v>
      </c>
      <c r="P156">
        <v>62</v>
      </c>
      <c r="Q156">
        <v>70</v>
      </c>
      <c r="R156">
        <v>72</v>
      </c>
      <c r="S156">
        <v>204</v>
      </c>
      <c r="T156">
        <v>112</v>
      </c>
      <c r="U156">
        <v>118</v>
      </c>
      <c r="V156">
        <v>125</v>
      </c>
      <c r="W156">
        <v>355</v>
      </c>
    </row>
    <row r="157" spans="2:23">
      <c r="B157">
        <v>142</v>
      </c>
      <c r="C157" s="50">
        <v>0.30588235294117649</v>
      </c>
      <c r="D157" s="50">
        <v>0.30851063829787234</v>
      </c>
      <c r="E157" s="50">
        <v>0.3048780487804878</v>
      </c>
      <c r="F157" s="50">
        <v>0.23780487804878048</v>
      </c>
      <c r="G157" s="1">
        <v>0.3065134099616858</v>
      </c>
      <c r="H157" s="38">
        <v>448.94915254237287</v>
      </c>
      <c r="I157" s="38">
        <v>449.01538461538462</v>
      </c>
      <c r="J157" s="38">
        <v>460.59649122807019</v>
      </c>
      <c r="K157" s="38">
        <v>452.64088397790056</v>
      </c>
      <c r="L157" s="1">
        <v>0.40972222222222221</v>
      </c>
      <c r="M157" s="1">
        <v>0.34722222222222221</v>
      </c>
      <c r="N157" s="1">
        <v>0.43055555555555558</v>
      </c>
      <c r="O157" s="1">
        <v>0.39583333333333331</v>
      </c>
      <c r="P157">
        <v>59</v>
      </c>
      <c r="Q157">
        <v>65</v>
      </c>
      <c r="R157">
        <v>57</v>
      </c>
      <c r="S157">
        <v>181</v>
      </c>
      <c r="T157">
        <v>85</v>
      </c>
      <c r="U157">
        <v>94</v>
      </c>
      <c r="V157">
        <v>82</v>
      </c>
      <c r="W157">
        <v>261</v>
      </c>
    </row>
    <row r="158" spans="2:23">
      <c r="B158">
        <v>143</v>
      </c>
      <c r="C158" s="50">
        <v>0.10638297872340426</v>
      </c>
      <c r="D158" s="50">
        <v>0.1702127659574468</v>
      </c>
      <c r="E158" s="50">
        <v>0.1702127659574468</v>
      </c>
      <c r="F158" s="50">
        <v>0.14893617021276595</v>
      </c>
      <c r="G158" s="1">
        <v>0.14893617021276595</v>
      </c>
      <c r="H158" s="38">
        <v>400.95238095238096</v>
      </c>
      <c r="I158" s="38">
        <v>398.45299145299145</v>
      </c>
      <c r="J158" s="38">
        <v>390.11965811965814</v>
      </c>
      <c r="K158" s="38">
        <v>396.61944444444447</v>
      </c>
      <c r="L158" s="1">
        <v>2.0833333333333332E-2</v>
      </c>
      <c r="M158" s="1">
        <v>2.0833333333333332E-2</v>
      </c>
      <c r="N158" s="1">
        <v>2.0833333333333332E-2</v>
      </c>
      <c r="O158" s="1">
        <v>2.0833333333333332E-2</v>
      </c>
      <c r="P158">
        <v>126</v>
      </c>
      <c r="Q158">
        <v>117</v>
      </c>
      <c r="R158">
        <v>117</v>
      </c>
      <c r="S158">
        <v>360</v>
      </c>
      <c r="T158">
        <v>141</v>
      </c>
      <c r="U158">
        <v>141</v>
      </c>
      <c r="V158">
        <v>141</v>
      </c>
      <c r="W158">
        <v>423</v>
      </c>
    </row>
    <row r="159" spans="2:23">
      <c r="B159">
        <v>144</v>
      </c>
      <c r="C159" s="50">
        <v>0.33043478260869563</v>
      </c>
      <c r="D159" s="50">
        <v>0.27272727272727271</v>
      </c>
      <c r="E159" s="50">
        <v>0.35294117647058826</v>
      </c>
      <c r="F159" s="50">
        <v>0.36554621848739499</v>
      </c>
      <c r="G159" s="1">
        <v>0.31976744186046513</v>
      </c>
      <c r="H159" s="38">
        <v>426.41558441558442</v>
      </c>
      <c r="I159" s="38">
        <v>428.55</v>
      </c>
      <c r="J159" s="38">
        <v>443.19480519480521</v>
      </c>
      <c r="K159" s="38">
        <v>432.66666666666669</v>
      </c>
      <c r="L159" s="1">
        <v>0.2013888888888889</v>
      </c>
      <c r="M159" s="1">
        <v>0.2361111111111111</v>
      </c>
      <c r="N159" s="1">
        <v>0.1736111111111111</v>
      </c>
      <c r="O159" s="1">
        <v>0.20370370370370369</v>
      </c>
      <c r="P159">
        <v>77</v>
      </c>
      <c r="Q159">
        <v>80</v>
      </c>
      <c r="R159">
        <v>77</v>
      </c>
      <c r="S159">
        <v>234</v>
      </c>
      <c r="T159">
        <v>115</v>
      </c>
      <c r="U159">
        <v>110</v>
      </c>
      <c r="V159">
        <v>119</v>
      </c>
      <c r="W159">
        <v>344</v>
      </c>
    </row>
    <row r="160" spans="2:23">
      <c r="B160">
        <v>145</v>
      </c>
      <c r="C160" s="50">
        <v>0.32800000000000001</v>
      </c>
      <c r="D160" s="50">
        <v>0.37301587301587302</v>
      </c>
      <c r="E160" s="50">
        <v>0.33870967741935482</v>
      </c>
      <c r="F160" s="50">
        <v>0.35080645161290319</v>
      </c>
      <c r="G160" s="1">
        <v>0.34666666666666668</v>
      </c>
      <c r="H160" s="38">
        <v>420.9404761904762</v>
      </c>
      <c r="I160" s="38">
        <v>441.35443037974682</v>
      </c>
      <c r="J160" s="38">
        <v>426.96341463414632</v>
      </c>
      <c r="K160" s="38">
        <v>429.53877551020406</v>
      </c>
      <c r="L160" s="1">
        <v>0.13194444444444445</v>
      </c>
      <c r="M160" s="1">
        <v>0.125</v>
      </c>
      <c r="N160" s="1">
        <v>0.1388888888888889</v>
      </c>
      <c r="O160" s="1">
        <v>0.13194444444444445</v>
      </c>
      <c r="P160">
        <v>84</v>
      </c>
      <c r="Q160">
        <v>79</v>
      </c>
      <c r="R160">
        <v>82</v>
      </c>
      <c r="S160">
        <v>245</v>
      </c>
      <c r="T160">
        <v>125</v>
      </c>
      <c r="U160">
        <v>126</v>
      </c>
      <c r="V160">
        <v>124</v>
      </c>
      <c r="W160">
        <v>375</v>
      </c>
    </row>
    <row r="161" spans="2:23">
      <c r="B161">
        <v>146</v>
      </c>
      <c r="C161" s="50">
        <v>0.31313131313131315</v>
      </c>
      <c r="D161" s="50">
        <v>0.24528301886792453</v>
      </c>
      <c r="E161" s="50">
        <v>0.29565217391304349</v>
      </c>
      <c r="F161" s="50">
        <v>0.37826086956521743</v>
      </c>
      <c r="G161" s="1">
        <v>0.28437499999999999</v>
      </c>
      <c r="H161" s="38">
        <v>427.61764705882354</v>
      </c>
      <c r="I161" s="38">
        <v>434.26249999999999</v>
      </c>
      <c r="J161" s="38">
        <v>430.07407407407408</v>
      </c>
      <c r="K161" s="38">
        <v>430.80786026200872</v>
      </c>
      <c r="L161" s="1">
        <v>0.3125</v>
      </c>
      <c r="M161" s="1">
        <v>0.2638888888888889</v>
      </c>
      <c r="N161" s="1">
        <v>0.2013888888888889</v>
      </c>
      <c r="O161" s="1">
        <v>0.25925925925925924</v>
      </c>
      <c r="P161">
        <v>68</v>
      </c>
      <c r="Q161">
        <v>80</v>
      </c>
      <c r="R161">
        <v>81</v>
      </c>
      <c r="S161">
        <v>229</v>
      </c>
      <c r="T161">
        <v>99</v>
      </c>
      <c r="U161">
        <v>106</v>
      </c>
      <c r="V161">
        <v>115</v>
      </c>
      <c r="W161">
        <v>320</v>
      </c>
    </row>
    <row r="162" spans="2:23">
      <c r="B162">
        <v>147</v>
      </c>
      <c r="C162" s="50">
        <v>0.55339805825242716</v>
      </c>
      <c r="D162" s="50">
        <v>0.42</v>
      </c>
      <c r="E162" s="50">
        <v>0.4375</v>
      </c>
      <c r="F162" s="50">
        <v>0.46875</v>
      </c>
      <c r="G162" s="1">
        <v>0.47157190635451507</v>
      </c>
      <c r="H162" s="38">
        <v>449.78260869565219</v>
      </c>
      <c r="I162" s="38">
        <v>442.75862068965517</v>
      </c>
      <c r="J162" s="38">
        <v>466.16666666666669</v>
      </c>
      <c r="K162" s="38">
        <v>452.80379746835445</v>
      </c>
      <c r="L162" s="1">
        <v>0.28472222222222221</v>
      </c>
      <c r="M162" s="1">
        <v>0.30555555555555558</v>
      </c>
      <c r="N162" s="1">
        <v>0.33333333333333331</v>
      </c>
      <c r="O162" s="1">
        <v>0.30787037037037035</v>
      </c>
      <c r="P162">
        <v>46</v>
      </c>
      <c r="Q162">
        <v>58</v>
      </c>
      <c r="R162">
        <v>54</v>
      </c>
      <c r="S162">
        <v>158</v>
      </c>
      <c r="T162">
        <v>103</v>
      </c>
      <c r="U162">
        <v>100</v>
      </c>
      <c r="V162">
        <v>96</v>
      </c>
      <c r="W162">
        <v>299</v>
      </c>
    </row>
    <row r="163" spans="2:23">
      <c r="B163">
        <v>148</v>
      </c>
      <c r="C163" s="50">
        <v>0.27067669172932329</v>
      </c>
      <c r="D163" s="50">
        <v>0.33082706766917291</v>
      </c>
      <c r="E163" s="50">
        <v>0.34426229508196721</v>
      </c>
      <c r="F163" s="50">
        <v>0.33196721311475408</v>
      </c>
      <c r="G163" s="1">
        <v>0.31443298969072164</v>
      </c>
      <c r="H163" s="38">
        <v>407.05154639175259</v>
      </c>
      <c r="I163" s="38">
        <v>410.19101123595505</v>
      </c>
      <c r="J163" s="38">
        <v>402.11250000000001</v>
      </c>
      <c r="K163" s="38">
        <v>406.61654135338347</v>
      </c>
      <c r="L163" s="1">
        <v>7.6388888888888895E-2</v>
      </c>
      <c r="M163" s="1">
        <v>7.6388888888888895E-2</v>
      </c>
      <c r="N163" s="1">
        <v>0.15277777777777779</v>
      </c>
      <c r="O163" s="1">
        <v>0.10185185185185185</v>
      </c>
      <c r="P163">
        <v>97</v>
      </c>
      <c r="Q163">
        <v>89</v>
      </c>
      <c r="R163">
        <v>80</v>
      </c>
      <c r="S163">
        <v>266</v>
      </c>
      <c r="T163">
        <v>133</v>
      </c>
      <c r="U163">
        <v>133</v>
      </c>
      <c r="V163">
        <v>122</v>
      </c>
      <c r="W163">
        <v>388</v>
      </c>
    </row>
    <row r="164" spans="2:23">
      <c r="B164">
        <v>149</v>
      </c>
      <c r="C164" s="50">
        <v>0.33870967741935482</v>
      </c>
      <c r="D164" s="50">
        <v>0.30158730158730157</v>
      </c>
      <c r="E164" s="50">
        <v>0.31623931623931623</v>
      </c>
      <c r="F164" s="50">
        <v>0.25641025641025639</v>
      </c>
      <c r="G164" s="1">
        <v>0.31880108991825612</v>
      </c>
      <c r="H164" s="38">
        <v>425.5609756097561</v>
      </c>
      <c r="I164" s="38">
        <v>438.02272727272725</v>
      </c>
      <c r="J164" s="38">
        <v>439.75</v>
      </c>
      <c r="K164" s="38">
        <v>434.488</v>
      </c>
      <c r="L164" s="1">
        <v>0.1388888888888889</v>
      </c>
      <c r="M164" s="1">
        <v>0.125</v>
      </c>
      <c r="N164" s="1">
        <v>0.1875</v>
      </c>
      <c r="O164" s="1">
        <v>0.15046296296296297</v>
      </c>
      <c r="P164">
        <v>82</v>
      </c>
      <c r="Q164">
        <v>88</v>
      </c>
      <c r="R164">
        <v>80</v>
      </c>
      <c r="S164">
        <v>250</v>
      </c>
      <c r="T164">
        <v>124</v>
      </c>
      <c r="U164">
        <v>126</v>
      </c>
      <c r="V164">
        <v>117</v>
      </c>
      <c r="W164">
        <v>367</v>
      </c>
    </row>
    <row r="165" spans="2:23">
      <c r="B165">
        <v>150</v>
      </c>
      <c r="C165" s="50">
        <v>0.29729729729729731</v>
      </c>
      <c r="D165" s="50">
        <v>0.22033898305084745</v>
      </c>
      <c r="E165" s="50">
        <v>0.24324324324324326</v>
      </c>
      <c r="F165" s="50">
        <v>0.33783783783783788</v>
      </c>
      <c r="G165" s="1">
        <v>0.25294117647058822</v>
      </c>
      <c r="H165" s="38">
        <v>452.32051282051282</v>
      </c>
      <c r="I165" s="38">
        <v>459.44565217391306</v>
      </c>
      <c r="J165" s="38">
        <v>451.63095238095241</v>
      </c>
      <c r="K165" s="38">
        <v>454.67322834645671</v>
      </c>
      <c r="L165" s="1">
        <v>0.22916666666666666</v>
      </c>
      <c r="M165" s="1">
        <v>0.18055555555555555</v>
      </c>
      <c r="N165" s="1">
        <v>0.22916666666666666</v>
      </c>
      <c r="O165" s="1">
        <v>0.21296296296296297</v>
      </c>
      <c r="P165">
        <v>78</v>
      </c>
      <c r="Q165">
        <v>92</v>
      </c>
      <c r="R165">
        <v>84</v>
      </c>
      <c r="S165">
        <v>254</v>
      </c>
      <c r="T165">
        <v>111</v>
      </c>
      <c r="U165">
        <v>118</v>
      </c>
      <c r="V165">
        <v>111</v>
      </c>
      <c r="W165">
        <v>340</v>
      </c>
    </row>
    <row r="166" spans="2:23">
      <c r="B166">
        <v>151</v>
      </c>
      <c r="C166" s="50">
        <v>0.32539682539682541</v>
      </c>
      <c r="D166" s="50">
        <v>0.28205128205128205</v>
      </c>
      <c r="E166" s="50">
        <v>0.30833333333333335</v>
      </c>
      <c r="F166" s="50">
        <v>0.33750000000000002</v>
      </c>
      <c r="G166" s="1">
        <v>0.30578512396694213</v>
      </c>
      <c r="H166" s="38">
        <v>429.5529411764706</v>
      </c>
      <c r="I166" s="38">
        <v>421.52380952380952</v>
      </c>
      <c r="J166" s="38">
        <v>428.6144578313253</v>
      </c>
      <c r="K166" s="38">
        <v>426.5674603174603</v>
      </c>
      <c r="L166" s="1">
        <v>0.125</v>
      </c>
      <c r="M166" s="1">
        <v>0.1875</v>
      </c>
      <c r="N166" s="1">
        <v>0.16666666666666666</v>
      </c>
      <c r="O166" s="1">
        <v>0.15972222222222221</v>
      </c>
      <c r="P166">
        <v>85</v>
      </c>
      <c r="Q166">
        <v>84</v>
      </c>
      <c r="R166">
        <v>83</v>
      </c>
      <c r="S166">
        <v>252</v>
      </c>
      <c r="T166">
        <v>126</v>
      </c>
      <c r="U166">
        <v>117</v>
      </c>
      <c r="V166">
        <v>120</v>
      </c>
      <c r="W166">
        <v>363</v>
      </c>
    </row>
    <row r="167" spans="2:23">
      <c r="B167">
        <v>152</v>
      </c>
      <c r="C167" s="50">
        <v>0.29629629629629628</v>
      </c>
      <c r="D167" s="50">
        <v>0.26470588235294118</v>
      </c>
      <c r="E167" s="50">
        <v>0.21904761904761905</v>
      </c>
      <c r="F167" s="50">
        <v>0.24285714285714288</v>
      </c>
      <c r="G167" s="1">
        <v>0.26031746031746034</v>
      </c>
      <c r="H167" s="38">
        <v>469.01315789473682</v>
      </c>
      <c r="I167" s="38">
        <v>446.68</v>
      </c>
      <c r="J167" s="38">
        <v>435.20731707317071</v>
      </c>
      <c r="K167" s="38">
        <v>449.92703862660943</v>
      </c>
      <c r="L167" s="1">
        <v>0.25</v>
      </c>
      <c r="M167" s="1">
        <v>0.29166666666666669</v>
      </c>
      <c r="N167" s="1">
        <v>0.27083333333333331</v>
      </c>
      <c r="O167" s="1">
        <v>0.27083333333333331</v>
      </c>
      <c r="P167">
        <v>76</v>
      </c>
      <c r="Q167">
        <v>75</v>
      </c>
      <c r="R167">
        <v>82</v>
      </c>
      <c r="S167">
        <v>233</v>
      </c>
      <c r="T167">
        <v>108</v>
      </c>
      <c r="U167">
        <v>102</v>
      </c>
      <c r="V167">
        <v>105</v>
      </c>
      <c r="W167">
        <v>315</v>
      </c>
    </row>
    <row r="168" spans="2:23">
      <c r="B168">
        <v>153</v>
      </c>
      <c r="C168" s="50">
        <v>0.43965517241379309</v>
      </c>
      <c r="D168" s="50">
        <v>0.36792452830188677</v>
      </c>
      <c r="E168" s="50">
        <v>0.48181818181818181</v>
      </c>
      <c r="F168" s="50">
        <v>0.44999999999999996</v>
      </c>
      <c r="G168" s="1">
        <v>0.43072289156626509</v>
      </c>
      <c r="H168" s="38">
        <v>420.12307692307695</v>
      </c>
      <c r="I168" s="38">
        <v>399.53731343283584</v>
      </c>
      <c r="J168" s="38">
        <v>413.26315789473682</v>
      </c>
      <c r="K168" s="38">
        <v>410.75661375661377</v>
      </c>
      <c r="L168" s="1">
        <v>0.19444444444444445</v>
      </c>
      <c r="M168" s="1">
        <v>0.2638888888888889</v>
      </c>
      <c r="N168" s="1">
        <v>0.2361111111111111</v>
      </c>
      <c r="O168" s="1">
        <v>0.23148148148148148</v>
      </c>
      <c r="P168">
        <v>65</v>
      </c>
      <c r="Q168">
        <v>67</v>
      </c>
      <c r="R168">
        <v>57</v>
      </c>
      <c r="S168">
        <v>189</v>
      </c>
      <c r="T168">
        <v>116</v>
      </c>
      <c r="U168">
        <v>106</v>
      </c>
      <c r="V168">
        <v>110</v>
      </c>
      <c r="W168">
        <v>332</v>
      </c>
    </row>
    <row r="169" spans="2:23">
      <c r="B169">
        <v>154</v>
      </c>
      <c r="C169" s="50">
        <v>0.41791044776119401</v>
      </c>
      <c r="D169" s="50">
        <v>0.39344262295081966</v>
      </c>
      <c r="E169" s="50">
        <v>0.45333333333333331</v>
      </c>
      <c r="F169" s="50">
        <v>0.41999999999999993</v>
      </c>
      <c r="G169" s="1">
        <v>0.42364532019704432</v>
      </c>
      <c r="H169" s="38">
        <v>433.28205128205127</v>
      </c>
      <c r="I169" s="38">
        <v>465.40540540540542</v>
      </c>
      <c r="J169" s="38">
        <v>436.51219512195121</v>
      </c>
      <c r="K169" s="38">
        <v>444.5726495726496</v>
      </c>
      <c r="L169" s="1">
        <v>0.53472222222222221</v>
      </c>
      <c r="M169" s="1">
        <v>0.57638888888888884</v>
      </c>
      <c r="N169" s="1">
        <v>0.47916666666666669</v>
      </c>
      <c r="O169" s="1">
        <v>0.53009259259259256</v>
      </c>
      <c r="P169">
        <v>39</v>
      </c>
      <c r="Q169">
        <v>37</v>
      </c>
      <c r="R169">
        <v>41</v>
      </c>
      <c r="S169">
        <v>117</v>
      </c>
      <c r="T169">
        <v>67</v>
      </c>
      <c r="U169">
        <v>61</v>
      </c>
      <c r="V169">
        <v>75</v>
      </c>
      <c r="W169">
        <v>203</v>
      </c>
    </row>
    <row r="170" spans="2:23">
      <c r="B170">
        <v>155</v>
      </c>
      <c r="C170" s="50">
        <v>0.23387096774193547</v>
      </c>
      <c r="D170" s="50">
        <v>0.26724137931034481</v>
      </c>
      <c r="E170" s="50">
        <v>0.24369747899159663</v>
      </c>
      <c r="F170" s="50">
        <v>0.23949579831932771</v>
      </c>
      <c r="G170" s="1">
        <v>0.24791086350974931</v>
      </c>
      <c r="H170" s="38">
        <v>431.7684210526316</v>
      </c>
      <c r="I170" s="38">
        <v>444.74117647058824</v>
      </c>
      <c r="J170" s="38">
        <v>433.77777777777777</v>
      </c>
      <c r="K170" s="38">
        <v>436.52222222222224</v>
      </c>
      <c r="L170" s="1">
        <v>0.1388888888888889</v>
      </c>
      <c r="M170" s="1">
        <v>0.19444444444444445</v>
      </c>
      <c r="N170" s="1">
        <v>0.1736111111111111</v>
      </c>
      <c r="O170" s="1">
        <v>0.16898148148148148</v>
      </c>
      <c r="P170">
        <v>95</v>
      </c>
      <c r="Q170">
        <v>85</v>
      </c>
      <c r="R170">
        <v>90</v>
      </c>
      <c r="S170">
        <v>270</v>
      </c>
      <c r="T170">
        <v>124</v>
      </c>
      <c r="U170">
        <v>116</v>
      </c>
      <c r="V170">
        <v>119</v>
      </c>
      <c r="W170">
        <v>359</v>
      </c>
    </row>
    <row r="171" spans="2:23">
      <c r="B171">
        <v>156</v>
      </c>
      <c r="C171" s="50">
        <v>0.3</v>
      </c>
      <c r="D171" s="50">
        <v>0.27027027027027029</v>
      </c>
      <c r="E171" s="50">
        <v>0.23853211009174313</v>
      </c>
      <c r="F171" s="50">
        <v>0.28899082568807344</v>
      </c>
      <c r="G171" s="1">
        <v>0.27058823529411763</v>
      </c>
      <c r="H171" s="38">
        <v>442.73809523809524</v>
      </c>
      <c r="I171" s="38">
        <v>434</v>
      </c>
      <c r="J171" s="38">
        <v>422.45783132530119</v>
      </c>
      <c r="K171" s="38">
        <v>433.09677419354841</v>
      </c>
      <c r="L171" s="1">
        <v>0.16666666666666666</v>
      </c>
      <c r="M171" s="1">
        <v>0.22916666666666666</v>
      </c>
      <c r="N171" s="1">
        <v>0.24305555555555555</v>
      </c>
      <c r="O171" s="1">
        <v>0.21296296296296297</v>
      </c>
      <c r="P171">
        <v>84</v>
      </c>
      <c r="Q171">
        <v>81</v>
      </c>
      <c r="R171">
        <v>83</v>
      </c>
      <c r="S171">
        <v>248</v>
      </c>
      <c r="T171">
        <v>120</v>
      </c>
      <c r="U171">
        <v>111</v>
      </c>
      <c r="V171">
        <v>109</v>
      </c>
      <c r="W171">
        <v>340</v>
      </c>
    </row>
    <row r="172" spans="2:23">
      <c r="B172">
        <v>157</v>
      </c>
      <c r="C172" s="50">
        <v>0.3504273504273504</v>
      </c>
      <c r="D172" s="50">
        <v>0.41666666666666669</v>
      </c>
      <c r="E172" s="50">
        <v>0.40776699029126212</v>
      </c>
      <c r="F172" s="50">
        <v>0.42233009708737862</v>
      </c>
      <c r="G172" s="1">
        <v>0.39117647058823529</v>
      </c>
      <c r="H172" s="38">
        <v>424.94736842105266</v>
      </c>
      <c r="I172" s="38">
        <v>428.94285714285712</v>
      </c>
      <c r="J172" s="38">
        <v>423.59016393442624</v>
      </c>
      <c r="K172" s="38">
        <v>425.89855072463769</v>
      </c>
      <c r="L172" s="1">
        <v>0.1875</v>
      </c>
      <c r="M172" s="1">
        <v>0.16666666666666666</v>
      </c>
      <c r="N172" s="1">
        <v>0.28472222222222221</v>
      </c>
      <c r="O172" s="1">
        <v>0.21296296296296297</v>
      </c>
      <c r="P172">
        <v>76</v>
      </c>
      <c r="Q172">
        <v>70</v>
      </c>
      <c r="R172">
        <v>61</v>
      </c>
      <c r="S172">
        <v>207</v>
      </c>
      <c r="T172">
        <v>117</v>
      </c>
      <c r="U172">
        <v>120</v>
      </c>
      <c r="V172">
        <v>103</v>
      </c>
      <c r="W172">
        <v>340</v>
      </c>
    </row>
    <row r="173" spans="2:23">
      <c r="B173">
        <v>158</v>
      </c>
      <c r="C173" s="50">
        <v>0.11666666666666667</v>
      </c>
      <c r="D173" s="50">
        <v>0.11570247933884298</v>
      </c>
      <c r="E173" s="50">
        <v>0.16129032258064516</v>
      </c>
      <c r="F173" s="50">
        <v>0.13306451612903225</v>
      </c>
      <c r="G173" s="1">
        <v>0.13150684931506848</v>
      </c>
      <c r="H173" s="38">
        <v>442.43396226415092</v>
      </c>
      <c r="I173" s="38">
        <v>435.94392523364485</v>
      </c>
      <c r="J173" s="38">
        <v>441.15384615384613</v>
      </c>
      <c r="K173" s="38">
        <v>439.82334384858046</v>
      </c>
      <c r="L173" s="1">
        <v>0.16666666666666666</v>
      </c>
      <c r="M173" s="1">
        <v>0.15972222222222221</v>
      </c>
      <c r="N173" s="1">
        <v>0.1388888888888889</v>
      </c>
      <c r="O173" s="1">
        <v>0.15509259259259259</v>
      </c>
      <c r="P173">
        <v>106</v>
      </c>
      <c r="Q173">
        <v>107</v>
      </c>
      <c r="R173">
        <v>104</v>
      </c>
      <c r="S173">
        <v>317</v>
      </c>
      <c r="T173">
        <v>120</v>
      </c>
      <c r="U173">
        <v>121</v>
      </c>
      <c r="V173">
        <v>124</v>
      </c>
      <c r="W173">
        <v>365</v>
      </c>
    </row>
    <row r="174" spans="2:23">
      <c r="B174">
        <v>159</v>
      </c>
      <c r="C174" s="50">
        <v>0.60169491525423724</v>
      </c>
      <c r="D174" s="50">
        <v>0.63157894736842102</v>
      </c>
      <c r="E174" s="50">
        <v>0.64864864864864868</v>
      </c>
      <c r="F174" s="50">
        <v>0.71621621621621623</v>
      </c>
      <c r="G174" s="1">
        <v>0.62682215743440228</v>
      </c>
      <c r="H174" s="38">
        <v>374.72340425531917</v>
      </c>
      <c r="I174" s="38">
        <v>399.92857142857144</v>
      </c>
      <c r="J174" s="38">
        <v>356.97435897435895</v>
      </c>
      <c r="K174" s="38">
        <v>377.5859375</v>
      </c>
      <c r="L174" s="1">
        <v>0.18055555555555555</v>
      </c>
      <c r="M174" s="1">
        <v>0.20833333333333334</v>
      </c>
      <c r="N174" s="1">
        <v>0.22916666666666666</v>
      </c>
      <c r="O174" s="1">
        <v>0.20601851851851852</v>
      </c>
      <c r="P174">
        <v>47</v>
      </c>
      <c r="Q174">
        <v>42</v>
      </c>
      <c r="R174">
        <v>39</v>
      </c>
      <c r="S174">
        <v>128</v>
      </c>
      <c r="T174">
        <v>118</v>
      </c>
      <c r="U174">
        <v>114</v>
      </c>
      <c r="V174">
        <v>111</v>
      </c>
      <c r="W174">
        <v>343</v>
      </c>
    </row>
    <row r="175" spans="2:23">
      <c r="B175">
        <v>160</v>
      </c>
      <c r="C175" s="50">
        <v>0.42857142857142855</v>
      </c>
      <c r="D175" s="50">
        <v>0.52380952380952384</v>
      </c>
      <c r="E175" s="50">
        <v>0.54761904761904767</v>
      </c>
      <c r="F175" s="50">
        <v>0.54761904761904767</v>
      </c>
      <c r="G175" s="1">
        <v>0.5</v>
      </c>
      <c r="H175" s="38">
        <v>391.81944444444446</v>
      </c>
      <c r="I175" s="38">
        <v>387.55</v>
      </c>
      <c r="J175" s="38">
        <v>396.42105263157896</v>
      </c>
      <c r="K175" s="38">
        <v>391.85185185185185</v>
      </c>
      <c r="L175" s="1">
        <v>0.125</v>
      </c>
      <c r="M175" s="1">
        <v>0.125</v>
      </c>
      <c r="N175" s="1">
        <v>0.125</v>
      </c>
      <c r="O175" s="1">
        <v>0.125</v>
      </c>
      <c r="P175">
        <v>72</v>
      </c>
      <c r="Q175">
        <v>60</v>
      </c>
      <c r="R175">
        <v>57</v>
      </c>
      <c r="S175">
        <v>189</v>
      </c>
      <c r="T175">
        <v>126</v>
      </c>
      <c r="U175">
        <v>126</v>
      </c>
      <c r="V175">
        <v>126</v>
      </c>
      <c r="W175">
        <v>378</v>
      </c>
    </row>
    <row r="176" spans="2:23">
      <c r="B176">
        <v>161</v>
      </c>
      <c r="C176" s="50">
        <v>0.21705426356589147</v>
      </c>
      <c r="D176" s="50">
        <v>0.28244274809160308</v>
      </c>
      <c r="E176" s="50">
        <v>0.33035714285714285</v>
      </c>
      <c r="F176" s="50">
        <v>0.33482142857142855</v>
      </c>
      <c r="G176" s="1">
        <v>0.27419354838709675</v>
      </c>
      <c r="H176" s="38">
        <v>417.42574257425741</v>
      </c>
      <c r="I176" s="38">
        <v>421.27659574468083</v>
      </c>
      <c r="J176" s="38">
        <v>404.16</v>
      </c>
      <c r="K176" s="38">
        <v>415.08148148148149</v>
      </c>
      <c r="L176" s="1">
        <v>0.10416666666666667</v>
      </c>
      <c r="M176" s="1">
        <v>9.0277777777777776E-2</v>
      </c>
      <c r="N176" s="1">
        <v>0.22222222222222221</v>
      </c>
      <c r="O176" s="1">
        <v>0.1388888888888889</v>
      </c>
      <c r="P176">
        <v>101</v>
      </c>
      <c r="Q176">
        <v>94</v>
      </c>
      <c r="R176">
        <v>75</v>
      </c>
      <c r="S176">
        <v>270</v>
      </c>
      <c r="T176">
        <v>129</v>
      </c>
      <c r="U176">
        <v>131</v>
      </c>
      <c r="V176">
        <v>112</v>
      </c>
      <c r="W176">
        <v>372</v>
      </c>
    </row>
    <row r="177" spans="2:23">
      <c r="B177">
        <v>162</v>
      </c>
      <c r="C177" s="50">
        <v>0.36231884057971014</v>
      </c>
      <c r="D177" s="50">
        <v>0.31159420289855072</v>
      </c>
      <c r="E177" s="50">
        <v>0.39130434782608697</v>
      </c>
      <c r="F177" s="50">
        <v>0.42391304347826092</v>
      </c>
      <c r="G177" s="1">
        <v>0.35507246376811596</v>
      </c>
      <c r="H177" s="38">
        <v>406.73863636363637</v>
      </c>
      <c r="I177" s="38">
        <v>409.83157894736843</v>
      </c>
      <c r="J177" s="38">
        <v>403.8095238095238</v>
      </c>
      <c r="K177" s="38">
        <v>406.91760299625469</v>
      </c>
      <c r="L177" s="1">
        <v>4.1666666666666664E-2</v>
      </c>
      <c r="M177" s="1">
        <v>4.1666666666666664E-2</v>
      </c>
      <c r="N177" s="1">
        <v>4.1666666666666664E-2</v>
      </c>
      <c r="O177" s="1">
        <v>4.1666666666666664E-2</v>
      </c>
      <c r="P177">
        <v>88</v>
      </c>
      <c r="Q177">
        <v>95</v>
      </c>
      <c r="R177">
        <v>84</v>
      </c>
      <c r="S177">
        <v>267</v>
      </c>
      <c r="T177">
        <v>138</v>
      </c>
      <c r="U177">
        <v>138</v>
      </c>
      <c r="V177">
        <v>138</v>
      </c>
      <c r="W177">
        <v>414</v>
      </c>
    </row>
    <row r="178" spans="2:23">
      <c r="B178">
        <v>163</v>
      </c>
      <c r="C178" s="50">
        <v>0.6</v>
      </c>
      <c r="D178" s="50">
        <v>0.5</v>
      </c>
      <c r="E178" s="50">
        <v>0.62121212121212122</v>
      </c>
      <c r="F178" s="50">
        <v>0.59090909090909094</v>
      </c>
      <c r="G178" s="1">
        <v>0.57560975609756093</v>
      </c>
      <c r="H178" s="38">
        <v>370.23333333333335</v>
      </c>
      <c r="I178" s="38">
        <v>387.75</v>
      </c>
      <c r="J178" s="38">
        <v>382.44</v>
      </c>
      <c r="K178" s="38">
        <v>380.18390804597703</v>
      </c>
      <c r="L178" s="1">
        <v>0.47916666666666669</v>
      </c>
      <c r="M178" s="1">
        <v>0.55555555555555558</v>
      </c>
      <c r="N178" s="1">
        <v>0.54166666666666663</v>
      </c>
      <c r="O178" s="1">
        <v>0.52546296296296291</v>
      </c>
      <c r="P178">
        <v>30</v>
      </c>
      <c r="Q178">
        <v>32</v>
      </c>
      <c r="R178">
        <v>25</v>
      </c>
      <c r="S178">
        <v>87</v>
      </c>
      <c r="T178">
        <v>75</v>
      </c>
      <c r="U178">
        <v>64</v>
      </c>
      <c r="V178">
        <v>66</v>
      </c>
      <c r="W178">
        <v>205</v>
      </c>
    </row>
    <row r="179" spans="2:23">
      <c r="B179">
        <v>164</v>
      </c>
      <c r="C179" s="50">
        <v>0.3125</v>
      </c>
      <c r="D179" s="50">
        <v>0.18811881188118812</v>
      </c>
      <c r="E179" s="50">
        <v>0.26495726495726496</v>
      </c>
      <c r="F179" s="50">
        <v>0.24358974358974361</v>
      </c>
      <c r="G179" s="1">
        <v>0.25477707006369427</v>
      </c>
      <c r="H179" s="38">
        <v>445.13636363636363</v>
      </c>
      <c r="I179" s="38">
        <v>432.96341463414632</v>
      </c>
      <c r="J179" s="38">
        <v>444.56976744186045</v>
      </c>
      <c r="K179" s="38">
        <v>440.66239316239319</v>
      </c>
      <c r="L179" s="1">
        <v>0.33333333333333331</v>
      </c>
      <c r="M179" s="1">
        <v>0.2986111111111111</v>
      </c>
      <c r="N179" s="1">
        <v>0.1875</v>
      </c>
      <c r="O179" s="1">
        <v>0.27314814814814814</v>
      </c>
      <c r="P179">
        <v>66</v>
      </c>
      <c r="Q179">
        <v>82</v>
      </c>
      <c r="R179">
        <v>86</v>
      </c>
      <c r="S179">
        <v>234</v>
      </c>
      <c r="T179">
        <v>96</v>
      </c>
      <c r="U179">
        <v>101</v>
      </c>
      <c r="V179">
        <v>117</v>
      </c>
      <c r="W179">
        <v>314</v>
      </c>
    </row>
    <row r="180" spans="2:23">
      <c r="B180">
        <v>165</v>
      </c>
      <c r="C180" s="50">
        <v>0.13043478260869565</v>
      </c>
      <c r="D180" s="50">
        <v>0.23404255319148937</v>
      </c>
      <c r="E180" s="50">
        <v>0.21153846153846154</v>
      </c>
      <c r="F180" s="50">
        <v>0.20192307692307693</v>
      </c>
      <c r="G180" s="1">
        <v>0.18849840255591055</v>
      </c>
      <c r="H180" s="38">
        <v>449.01</v>
      </c>
      <c r="I180" s="38">
        <v>446.40277777777777</v>
      </c>
      <c r="J180" s="38">
        <v>432.30487804878049</v>
      </c>
      <c r="K180" s="38">
        <v>442.87795275590554</v>
      </c>
      <c r="L180" s="1">
        <v>0.2013888888888889</v>
      </c>
      <c r="M180" s="1">
        <v>0.34722222222222221</v>
      </c>
      <c r="N180" s="1">
        <v>0.27777777777777779</v>
      </c>
      <c r="O180" s="1">
        <v>0.27546296296296297</v>
      </c>
      <c r="P180">
        <v>100</v>
      </c>
      <c r="Q180">
        <v>72</v>
      </c>
      <c r="R180">
        <v>82</v>
      </c>
      <c r="S180">
        <v>254</v>
      </c>
      <c r="T180">
        <v>115</v>
      </c>
      <c r="U180">
        <v>94</v>
      </c>
      <c r="V180">
        <v>104</v>
      </c>
      <c r="W180">
        <v>313</v>
      </c>
    </row>
    <row r="181" spans="2:23">
      <c r="B181">
        <v>166</v>
      </c>
      <c r="C181" s="50">
        <v>0.2</v>
      </c>
      <c r="D181" s="50">
        <v>0.25210084033613445</v>
      </c>
      <c r="E181" s="50">
        <v>0.23333333333333334</v>
      </c>
      <c r="F181" s="50">
        <v>0.22499999999999998</v>
      </c>
      <c r="G181" s="1">
        <v>0.2288135593220339</v>
      </c>
      <c r="H181" s="38">
        <v>463.17391304347825</v>
      </c>
      <c r="I181" s="38">
        <v>457.20224719101122</v>
      </c>
      <c r="J181" s="38">
        <v>464.46739130434781</v>
      </c>
      <c r="K181" s="38">
        <v>461.66300366300368</v>
      </c>
      <c r="L181" s="1">
        <v>0.2013888888888889</v>
      </c>
      <c r="M181" s="1">
        <v>0.1736111111111111</v>
      </c>
      <c r="N181" s="1">
        <v>0.16666666666666666</v>
      </c>
      <c r="O181" s="1">
        <v>0.18055555555555555</v>
      </c>
      <c r="P181">
        <v>92</v>
      </c>
      <c r="Q181">
        <v>89</v>
      </c>
      <c r="R181">
        <v>92</v>
      </c>
      <c r="S181">
        <v>273</v>
      </c>
      <c r="T181">
        <v>115</v>
      </c>
      <c r="U181">
        <v>119</v>
      </c>
      <c r="V181">
        <v>120</v>
      </c>
      <c r="W181">
        <v>354</v>
      </c>
    </row>
    <row r="182" spans="2:23">
      <c r="B182">
        <v>167</v>
      </c>
      <c r="C182" s="50">
        <v>0.47435897435897434</v>
      </c>
      <c r="D182" s="50">
        <v>0.37931034482758619</v>
      </c>
      <c r="E182" s="50">
        <v>0.57647058823529407</v>
      </c>
      <c r="F182" s="50">
        <v>0.5117647058823529</v>
      </c>
      <c r="G182" s="1">
        <v>0.47599999999999998</v>
      </c>
      <c r="H182" s="38">
        <v>407.63414634146341</v>
      </c>
      <c r="I182" s="38">
        <v>396.5</v>
      </c>
      <c r="J182" s="38">
        <v>419.11111111111109</v>
      </c>
      <c r="K182" s="38">
        <v>406.19847328244276</v>
      </c>
      <c r="L182" s="1">
        <v>0.45833333333333331</v>
      </c>
      <c r="M182" s="1">
        <v>0.39583333333333331</v>
      </c>
      <c r="N182" s="1">
        <v>0.40972222222222221</v>
      </c>
      <c r="O182" s="1">
        <v>0.42129629629629628</v>
      </c>
      <c r="P182">
        <v>41</v>
      </c>
      <c r="Q182">
        <v>54</v>
      </c>
      <c r="R182">
        <v>36</v>
      </c>
      <c r="S182">
        <v>131</v>
      </c>
      <c r="T182">
        <v>78</v>
      </c>
      <c r="U182">
        <v>87</v>
      </c>
      <c r="V182">
        <v>85</v>
      </c>
      <c r="W182">
        <v>250</v>
      </c>
    </row>
    <row r="183" spans="2:23">
      <c r="B183">
        <v>168</v>
      </c>
      <c r="C183" s="50">
        <v>0.18279569892473119</v>
      </c>
      <c r="D183" s="50">
        <v>0.27272727272727271</v>
      </c>
      <c r="E183" s="50">
        <v>0.28125</v>
      </c>
      <c r="F183" s="50">
        <v>0.328125</v>
      </c>
      <c r="G183" s="1">
        <v>0.24548736462093862</v>
      </c>
      <c r="H183" s="38">
        <v>447.21052631578948</v>
      </c>
      <c r="I183" s="38">
        <v>448.09375</v>
      </c>
      <c r="J183" s="38">
        <v>447.28985507246375</v>
      </c>
      <c r="K183" s="38">
        <v>447.50717703349284</v>
      </c>
      <c r="L183" s="1">
        <v>0.35416666666666669</v>
      </c>
      <c r="M183" s="1">
        <v>0.3888888888888889</v>
      </c>
      <c r="N183" s="1">
        <v>0.33333333333333331</v>
      </c>
      <c r="O183" s="1">
        <v>0.35879629629629628</v>
      </c>
      <c r="P183">
        <v>76</v>
      </c>
      <c r="Q183">
        <v>64</v>
      </c>
      <c r="R183">
        <v>69</v>
      </c>
      <c r="S183">
        <v>209</v>
      </c>
      <c r="T183">
        <v>93</v>
      </c>
      <c r="U183">
        <v>88</v>
      </c>
      <c r="V183">
        <v>96</v>
      </c>
      <c r="W183">
        <v>277</v>
      </c>
    </row>
    <row r="184" spans="2:23">
      <c r="B184">
        <v>169</v>
      </c>
      <c r="C184" s="50">
        <v>0.62931034482758619</v>
      </c>
      <c r="D184" s="50">
        <v>0.63709677419354838</v>
      </c>
      <c r="E184" s="50">
        <v>0.61061946902654862</v>
      </c>
      <c r="F184" s="50">
        <v>0.61061946902654862</v>
      </c>
      <c r="G184" s="1">
        <v>0.62606232294617559</v>
      </c>
      <c r="H184" s="38">
        <v>309.02325581395348</v>
      </c>
      <c r="I184" s="38">
        <v>352.26666666666665</v>
      </c>
      <c r="J184" s="38">
        <v>350.75</v>
      </c>
      <c r="K184" s="38">
        <v>337.67424242424244</v>
      </c>
      <c r="L184" s="1">
        <v>0.19444444444444445</v>
      </c>
      <c r="M184" s="1">
        <v>0.1388888888888889</v>
      </c>
      <c r="N184" s="1">
        <v>0.21527777777777779</v>
      </c>
      <c r="O184" s="1">
        <v>0.18287037037037038</v>
      </c>
      <c r="P184">
        <v>43</v>
      </c>
      <c r="Q184">
        <v>45</v>
      </c>
      <c r="R184">
        <v>44</v>
      </c>
      <c r="S184">
        <v>132</v>
      </c>
      <c r="T184">
        <v>116</v>
      </c>
      <c r="U184">
        <v>124</v>
      </c>
      <c r="V184">
        <v>113</v>
      </c>
      <c r="W184">
        <v>353</v>
      </c>
    </row>
    <row r="185" spans="2:23">
      <c r="B185">
        <v>170</v>
      </c>
      <c r="C185" s="50">
        <v>0.46846846846846846</v>
      </c>
      <c r="D185" s="50">
        <v>0.39603960396039606</v>
      </c>
      <c r="E185" s="50">
        <v>0.44144144144144143</v>
      </c>
      <c r="F185" s="50">
        <v>0.44594594594594589</v>
      </c>
      <c r="G185" s="1">
        <v>0.43653250773993807</v>
      </c>
      <c r="H185" s="38">
        <v>419.84745762711867</v>
      </c>
      <c r="I185" s="38">
        <v>423.73770491803276</v>
      </c>
      <c r="J185" s="38">
        <v>414.37096774193549</v>
      </c>
      <c r="K185" s="38">
        <v>419.28571428571428</v>
      </c>
      <c r="L185" s="1">
        <v>0.22916666666666666</v>
      </c>
      <c r="M185" s="1">
        <v>0.2986111111111111</v>
      </c>
      <c r="N185" s="1">
        <v>0.22916666666666666</v>
      </c>
      <c r="O185" s="1">
        <v>0.25231481481481483</v>
      </c>
      <c r="P185">
        <v>59</v>
      </c>
      <c r="Q185">
        <v>61</v>
      </c>
      <c r="R185">
        <v>62</v>
      </c>
      <c r="S185">
        <v>182</v>
      </c>
      <c r="T185">
        <v>111</v>
      </c>
      <c r="U185">
        <v>101</v>
      </c>
      <c r="V185">
        <v>111</v>
      </c>
      <c r="W185">
        <v>323</v>
      </c>
    </row>
    <row r="186" spans="2:23">
      <c r="B186">
        <v>171</v>
      </c>
      <c r="C186" s="50">
        <v>0.42399999999999999</v>
      </c>
      <c r="D186" s="50">
        <v>0.44360902255639095</v>
      </c>
      <c r="E186" s="50">
        <v>0.41732283464566927</v>
      </c>
      <c r="F186" s="50">
        <v>0.40157480314960625</v>
      </c>
      <c r="G186" s="1">
        <v>0.42857142857142855</v>
      </c>
      <c r="H186" s="38">
        <v>391.05555555555554</v>
      </c>
      <c r="I186" s="38">
        <v>376.89189189189187</v>
      </c>
      <c r="J186" s="38">
        <v>384.48648648648651</v>
      </c>
      <c r="K186" s="38">
        <v>384.08181818181816</v>
      </c>
      <c r="L186" s="1">
        <v>0.13194444444444445</v>
      </c>
      <c r="M186" s="1">
        <v>7.6388888888888895E-2</v>
      </c>
      <c r="N186" s="1">
        <v>0.11805555555555555</v>
      </c>
      <c r="O186" s="1">
        <v>0.10879629629629629</v>
      </c>
      <c r="P186">
        <v>72</v>
      </c>
      <c r="Q186">
        <v>74</v>
      </c>
      <c r="R186">
        <v>74</v>
      </c>
      <c r="S186">
        <v>220</v>
      </c>
      <c r="T186">
        <v>125</v>
      </c>
      <c r="U186">
        <v>133</v>
      </c>
      <c r="V186">
        <v>127</v>
      </c>
      <c r="W186">
        <v>385</v>
      </c>
    </row>
    <row r="187" spans="2:23">
      <c r="B187">
        <v>172</v>
      </c>
      <c r="C187" s="50">
        <v>0.40298507462686567</v>
      </c>
      <c r="D187" s="50">
        <v>0.53623188405797106</v>
      </c>
      <c r="E187" s="50">
        <v>0.49242424242424243</v>
      </c>
      <c r="F187" s="50">
        <v>0.44318181818181812</v>
      </c>
      <c r="G187" s="1">
        <v>0.4777227722772277</v>
      </c>
      <c r="H187" s="38">
        <v>386.2</v>
      </c>
      <c r="I187" s="38">
        <v>398.8125</v>
      </c>
      <c r="J187" s="38">
        <v>390.73134328358208</v>
      </c>
      <c r="K187" s="38">
        <v>391.46445497630333</v>
      </c>
      <c r="L187" s="1">
        <v>6.9444444444444448E-2</v>
      </c>
      <c r="M187" s="1">
        <v>4.1666666666666664E-2</v>
      </c>
      <c r="N187" s="1">
        <v>8.3333333333333329E-2</v>
      </c>
      <c r="O187" s="1">
        <v>6.4814814814814811E-2</v>
      </c>
      <c r="P187">
        <v>80</v>
      </c>
      <c r="Q187">
        <v>64</v>
      </c>
      <c r="R187">
        <v>67</v>
      </c>
      <c r="S187">
        <v>211</v>
      </c>
      <c r="T187">
        <v>134</v>
      </c>
      <c r="U187">
        <v>138</v>
      </c>
      <c r="V187">
        <v>132</v>
      </c>
      <c r="W187">
        <v>404</v>
      </c>
    </row>
    <row r="188" spans="2:23">
      <c r="B188">
        <v>173</v>
      </c>
      <c r="C188" s="50">
        <v>0.49038461538461536</v>
      </c>
      <c r="D188" s="50">
        <v>0.45370370370370372</v>
      </c>
      <c r="E188" s="50">
        <v>0.45918367346938777</v>
      </c>
      <c r="F188" s="50">
        <v>0.47448979591836737</v>
      </c>
      <c r="G188" s="1">
        <v>0.46774193548387094</v>
      </c>
      <c r="H188" s="38">
        <v>419.33962264150944</v>
      </c>
      <c r="I188" s="38">
        <v>416.28813559322032</v>
      </c>
      <c r="J188" s="38">
        <v>428.30188679245282</v>
      </c>
      <c r="K188" s="38">
        <v>421.12727272727273</v>
      </c>
      <c r="L188" s="1">
        <v>0.27777777777777779</v>
      </c>
      <c r="M188" s="1">
        <v>0.25</v>
      </c>
      <c r="N188" s="1">
        <v>0.31944444444444442</v>
      </c>
      <c r="O188" s="1">
        <v>0.28240740740740738</v>
      </c>
      <c r="P188">
        <v>53</v>
      </c>
      <c r="Q188">
        <v>59</v>
      </c>
      <c r="R188">
        <v>53</v>
      </c>
      <c r="S188">
        <v>165</v>
      </c>
      <c r="T188">
        <v>104</v>
      </c>
      <c r="U188">
        <v>108</v>
      </c>
      <c r="V188">
        <v>98</v>
      </c>
      <c r="W188">
        <v>310</v>
      </c>
    </row>
    <row r="189" spans="2:23">
      <c r="B189">
        <v>174</v>
      </c>
      <c r="C189" s="50">
        <v>0.47499999999999998</v>
      </c>
      <c r="D189" s="50">
        <v>0.41228070175438597</v>
      </c>
      <c r="E189" s="50">
        <v>0.51351351351351349</v>
      </c>
      <c r="F189" s="50">
        <v>0.47297297297297297</v>
      </c>
      <c r="G189" s="1">
        <v>0.46666666666666667</v>
      </c>
      <c r="H189" s="38">
        <v>433.28571428571428</v>
      </c>
      <c r="I189" s="38">
        <v>413.28358208955223</v>
      </c>
      <c r="J189" s="38">
        <v>417.83333333333331</v>
      </c>
      <c r="K189" s="38">
        <v>421.46739130434781</v>
      </c>
      <c r="L189" s="1">
        <v>0.16666666666666666</v>
      </c>
      <c r="M189" s="1">
        <v>0.20833333333333334</v>
      </c>
      <c r="N189" s="1">
        <v>0.22916666666666666</v>
      </c>
      <c r="O189" s="1">
        <v>0.2013888888888889</v>
      </c>
      <c r="P189">
        <v>63</v>
      </c>
      <c r="Q189">
        <v>67</v>
      </c>
      <c r="R189">
        <v>54</v>
      </c>
      <c r="S189">
        <v>184</v>
      </c>
      <c r="T189">
        <v>120</v>
      </c>
      <c r="U189">
        <v>114</v>
      </c>
      <c r="V189">
        <v>111</v>
      </c>
      <c r="W189">
        <v>345</v>
      </c>
    </row>
    <row r="190" spans="2:23">
      <c r="B190">
        <v>175</v>
      </c>
      <c r="C190" s="50">
        <v>0.41249999999999998</v>
      </c>
      <c r="D190" s="50">
        <v>0.43396226415094341</v>
      </c>
      <c r="E190" s="50">
        <v>0.44444444444444442</v>
      </c>
      <c r="F190" s="50">
        <v>0.40277777777777773</v>
      </c>
      <c r="G190" s="1">
        <v>0.43197278911564624</v>
      </c>
      <c r="H190" s="38">
        <v>404.14893617021278</v>
      </c>
      <c r="I190" s="38">
        <v>397.28333333333336</v>
      </c>
      <c r="J190" s="38">
        <v>382.4</v>
      </c>
      <c r="K190" s="38">
        <v>393.8682634730539</v>
      </c>
      <c r="L190" s="1">
        <v>0.44444444444444442</v>
      </c>
      <c r="M190" s="1">
        <v>0.2638888888888889</v>
      </c>
      <c r="N190" s="1">
        <v>0.25</v>
      </c>
      <c r="O190" s="1">
        <v>0.31944444444444442</v>
      </c>
      <c r="P190">
        <v>47</v>
      </c>
      <c r="Q190">
        <v>60</v>
      </c>
      <c r="R190">
        <v>60</v>
      </c>
      <c r="S190">
        <v>167</v>
      </c>
      <c r="T190">
        <v>80</v>
      </c>
      <c r="U190">
        <v>106</v>
      </c>
      <c r="V190">
        <v>108</v>
      </c>
      <c r="W190">
        <v>294</v>
      </c>
    </row>
    <row r="191" spans="2:23">
      <c r="B191">
        <v>176</v>
      </c>
      <c r="C191" s="50">
        <v>0.33834586466165412</v>
      </c>
      <c r="D191" s="50">
        <v>0.28688524590163933</v>
      </c>
      <c r="E191" s="50">
        <v>0.29310344827586204</v>
      </c>
      <c r="F191" s="50">
        <v>0.31034482758620685</v>
      </c>
      <c r="G191" s="1">
        <v>0.30727762803234504</v>
      </c>
      <c r="H191" s="38">
        <v>415.51136363636363</v>
      </c>
      <c r="I191" s="38">
        <v>414.28735632183907</v>
      </c>
      <c r="J191" s="38">
        <v>424.9390243902439</v>
      </c>
      <c r="K191" s="38">
        <v>418.10505836575874</v>
      </c>
      <c r="L191" s="1">
        <v>7.6388888888888895E-2</v>
      </c>
      <c r="M191" s="1">
        <v>0.15277777777777779</v>
      </c>
      <c r="N191" s="1">
        <v>0.19444444444444445</v>
      </c>
      <c r="O191" s="1">
        <v>0.14120370370370369</v>
      </c>
      <c r="P191">
        <v>88</v>
      </c>
      <c r="Q191">
        <v>87</v>
      </c>
      <c r="R191">
        <v>82</v>
      </c>
      <c r="S191">
        <v>257</v>
      </c>
      <c r="T191">
        <v>133</v>
      </c>
      <c r="U191">
        <v>122</v>
      </c>
      <c r="V191">
        <v>116</v>
      </c>
      <c r="W191">
        <v>371</v>
      </c>
    </row>
    <row r="192" spans="2:23">
      <c r="B192">
        <v>177</v>
      </c>
      <c r="C192" s="50">
        <v>0.60360360360360366</v>
      </c>
      <c r="D192" s="50">
        <v>0.65714285714285714</v>
      </c>
      <c r="E192" s="50">
        <v>0.65048543689320393</v>
      </c>
      <c r="F192" s="50">
        <v>0.53883495145631066</v>
      </c>
      <c r="G192" s="1">
        <v>0.63636363636363635</v>
      </c>
      <c r="H192" s="38">
        <v>318.65909090909093</v>
      </c>
      <c r="I192" s="38">
        <v>310.36111111111109</v>
      </c>
      <c r="J192" s="38">
        <v>269.22222222222223</v>
      </c>
      <c r="K192" s="38">
        <v>300.74137931034483</v>
      </c>
      <c r="L192" s="1">
        <v>0.22916666666666666</v>
      </c>
      <c r="M192" s="1">
        <v>0.27083333333333331</v>
      </c>
      <c r="N192" s="1">
        <v>0.28472222222222221</v>
      </c>
      <c r="O192" s="1">
        <v>0.26157407407407407</v>
      </c>
      <c r="P192">
        <v>44</v>
      </c>
      <c r="Q192">
        <v>36</v>
      </c>
      <c r="R192">
        <v>36</v>
      </c>
      <c r="S192">
        <v>116</v>
      </c>
      <c r="T192">
        <v>111</v>
      </c>
      <c r="U192">
        <v>105</v>
      </c>
      <c r="V192">
        <v>103</v>
      </c>
      <c r="W192">
        <v>319</v>
      </c>
    </row>
    <row r="193" spans="2:23">
      <c r="B193">
        <v>178</v>
      </c>
      <c r="C193" s="50">
        <v>0.25</v>
      </c>
      <c r="D193" s="50">
        <v>0.23577235772357724</v>
      </c>
      <c r="E193" s="50">
        <v>0.25663716814159293</v>
      </c>
      <c r="F193" s="50">
        <v>0.31858407079646023</v>
      </c>
      <c r="G193" s="1">
        <v>0.24715909090909091</v>
      </c>
      <c r="H193" s="38">
        <v>444.94252873563221</v>
      </c>
      <c r="I193" s="38">
        <v>439.59574468085106</v>
      </c>
      <c r="J193" s="38">
        <v>434.03571428571428</v>
      </c>
      <c r="K193" s="38">
        <v>439.588679245283</v>
      </c>
      <c r="L193" s="1">
        <v>0.19444444444444445</v>
      </c>
      <c r="M193" s="1">
        <v>0.14583333333333334</v>
      </c>
      <c r="N193" s="1">
        <v>0.21527777777777779</v>
      </c>
      <c r="O193" s="1">
        <v>0.18518518518518517</v>
      </c>
      <c r="P193">
        <v>87</v>
      </c>
      <c r="Q193">
        <v>94</v>
      </c>
      <c r="R193">
        <v>84</v>
      </c>
      <c r="S193">
        <v>265</v>
      </c>
      <c r="T193">
        <v>116</v>
      </c>
      <c r="U193">
        <v>123</v>
      </c>
      <c r="V193">
        <v>113</v>
      </c>
      <c r="W193">
        <v>352</v>
      </c>
    </row>
    <row r="194" spans="2:23">
      <c r="B194">
        <v>179</v>
      </c>
      <c r="C194" s="50">
        <v>0.27710843373493976</v>
      </c>
      <c r="D194" s="50">
        <v>0.27500000000000002</v>
      </c>
      <c r="E194" s="50">
        <v>0.32941176470588235</v>
      </c>
      <c r="F194" s="50">
        <v>0.3</v>
      </c>
      <c r="G194" s="1">
        <v>0.29435483870967744</v>
      </c>
      <c r="H194" s="38">
        <v>456.2</v>
      </c>
      <c r="I194" s="38">
        <v>462</v>
      </c>
      <c r="J194" s="38">
        <v>458.96491228070175</v>
      </c>
      <c r="K194" s="38">
        <v>459.02285714285716</v>
      </c>
      <c r="L194" s="1">
        <v>0.4236111111111111</v>
      </c>
      <c r="M194" s="1">
        <v>0.44444444444444442</v>
      </c>
      <c r="N194" s="1">
        <v>0.40972222222222221</v>
      </c>
      <c r="O194" s="1">
        <v>0.42592592592592593</v>
      </c>
      <c r="P194">
        <v>60</v>
      </c>
      <c r="Q194">
        <v>58</v>
      </c>
      <c r="R194">
        <v>57</v>
      </c>
      <c r="S194">
        <v>175</v>
      </c>
      <c r="T194">
        <v>83</v>
      </c>
      <c r="U194">
        <v>80</v>
      </c>
      <c r="V194">
        <v>85</v>
      </c>
      <c r="W194">
        <v>248</v>
      </c>
    </row>
    <row r="195" spans="2:23">
      <c r="B195">
        <v>180</v>
      </c>
      <c r="C195" s="50">
        <v>0.19230769230769232</v>
      </c>
      <c r="D195" s="50">
        <v>0.22962962962962963</v>
      </c>
      <c r="E195" s="50">
        <v>0.23308270676691728</v>
      </c>
      <c r="F195" s="50">
        <v>0.23684210526315788</v>
      </c>
      <c r="G195" s="1">
        <v>0.21859296482412061</v>
      </c>
      <c r="H195" s="38">
        <v>452.95238095238096</v>
      </c>
      <c r="I195" s="38">
        <v>453.65384615384613</v>
      </c>
      <c r="J195" s="38">
        <v>446.88235294117646</v>
      </c>
      <c r="K195" s="38">
        <v>451.19614147909965</v>
      </c>
      <c r="L195" s="1">
        <v>9.7222222222222224E-2</v>
      </c>
      <c r="M195" s="1">
        <v>6.25E-2</v>
      </c>
      <c r="N195" s="1">
        <v>7.6388888888888895E-2</v>
      </c>
      <c r="O195" s="1">
        <v>7.8703703703703706E-2</v>
      </c>
      <c r="P195">
        <v>105</v>
      </c>
      <c r="Q195">
        <v>104</v>
      </c>
      <c r="R195">
        <v>102</v>
      </c>
      <c r="S195">
        <v>311</v>
      </c>
      <c r="T195">
        <v>130</v>
      </c>
      <c r="U195">
        <v>135</v>
      </c>
      <c r="V195">
        <v>133</v>
      </c>
      <c r="W195">
        <v>398</v>
      </c>
    </row>
    <row r="196" spans="2:23">
      <c r="B196">
        <v>181</v>
      </c>
      <c r="C196" s="50">
        <v>0.49523809523809526</v>
      </c>
      <c r="D196" s="50">
        <v>0.4</v>
      </c>
      <c r="E196" s="50">
        <v>0.44262295081967212</v>
      </c>
      <c r="F196" s="50">
        <v>0.44262295081967212</v>
      </c>
      <c r="G196" s="1">
        <v>0.44444444444444442</v>
      </c>
      <c r="H196" s="38">
        <v>429.28301886792451</v>
      </c>
      <c r="I196" s="38">
        <v>444.78260869565219</v>
      </c>
      <c r="J196" s="38">
        <v>428.60294117647061</v>
      </c>
      <c r="K196" s="38">
        <v>434.66842105263157</v>
      </c>
      <c r="L196" s="1">
        <v>0.27083333333333331</v>
      </c>
      <c r="M196" s="1">
        <v>0.2013888888888889</v>
      </c>
      <c r="N196" s="1">
        <v>0.15277777777777779</v>
      </c>
      <c r="O196" s="1">
        <v>0.20833333333333334</v>
      </c>
      <c r="P196">
        <v>53</v>
      </c>
      <c r="Q196">
        <v>69</v>
      </c>
      <c r="R196">
        <v>68</v>
      </c>
      <c r="S196">
        <v>190</v>
      </c>
      <c r="T196">
        <v>105</v>
      </c>
      <c r="U196">
        <v>115</v>
      </c>
      <c r="V196">
        <v>122</v>
      </c>
      <c r="W196">
        <v>342</v>
      </c>
    </row>
    <row r="197" spans="2:23">
      <c r="B197">
        <v>182</v>
      </c>
      <c r="C197" s="50">
        <v>0.2</v>
      </c>
      <c r="D197" s="50">
        <v>0.29457364341085274</v>
      </c>
      <c r="E197" s="50">
        <v>0.28225806451612906</v>
      </c>
      <c r="F197" s="50">
        <v>0.32661290322580649</v>
      </c>
      <c r="G197" s="1">
        <v>0.25925925925925924</v>
      </c>
      <c r="H197" s="38">
        <v>429.36</v>
      </c>
      <c r="I197" s="38">
        <v>431.5164835164835</v>
      </c>
      <c r="J197" s="38">
        <v>419.79775280898878</v>
      </c>
      <c r="K197" s="38">
        <v>427.02142857142854</v>
      </c>
      <c r="L197" s="1">
        <v>0.13194444444444445</v>
      </c>
      <c r="M197" s="1">
        <v>0.10416666666666667</v>
      </c>
      <c r="N197" s="1">
        <v>0.1388888888888889</v>
      </c>
      <c r="O197" s="1">
        <v>0.125</v>
      </c>
      <c r="P197">
        <v>100</v>
      </c>
      <c r="Q197">
        <v>91</v>
      </c>
      <c r="R197">
        <v>89</v>
      </c>
      <c r="S197">
        <v>280</v>
      </c>
      <c r="T197">
        <v>125</v>
      </c>
      <c r="U197">
        <v>129</v>
      </c>
      <c r="V197">
        <v>124</v>
      </c>
      <c r="W197">
        <v>378</v>
      </c>
    </row>
    <row r="198" spans="2:23">
      <c r="B198">
        <v>183</v>
      </c>
      <c r="C198" s="50">
        <v>0.25210084033613445</v>
      </c>
      <c r="D198" s="50">
        <v>0.34482758620689657</v>
      </c>
      <c r="E198" s="50">
        <v>0.29523809523809524</v>
      </c>
      <c r="F198" s="50">
        <v>0.27142857142857146</v>
      </c>
      <c r="G198" s="1">
        <v>0.29705882352941176</v>
      </c>
      <c r="H198" s="38">
        <v>442.59550561797755</v>
      </c>
      <c r="I198" s="38">
        <v>431.44736842105266</v>
      </c>
      <c r="J198" s="38">
        <v>426.83783783783781</v>
      </c>
      <c r="K198" s="38">
        <v>434.17154811715483</v>
      </c>
      <c r="L198" s="1">
        <v>0.1736111111111111</v>
      </c>
      <c r="M198" s="1">
        <v>0.19444444444444445</v>
      </c>
      <c r="N198" s="1">
        <v>0.27083333333333331</v>
      </c>
      <c r="O198" s="1">
        <v>0.21296296296296297</v>
      </c>
      <c r="P198">
        <v>89</v>
      </c>
      <c r="Q198">
        <v>76</v>
      </c>
      <c r="R198">
        <v>74</v>
      </c>
      <c r="S198">
        <v>239</v>
      </c>
      <c r="T198">
        <v>119</v>
      </c>
      <c r="U198">
        <v>116</v>
      </c>
      <c r="V198">
        <v>105</v>
      </c>
      <c r="W198">
        <v>340</v>
      </c>
    </row>
    <row r="199" spans="2:23">
      <c r="B199">
        <v>184</v>
      </c>
      <c r="C199" s="50">
        <v>0.18095238095238095</v>
      </c>
      <c r="D199" s="50">
        <v>0.22222222222222221</v>
      </c>
      <c r="E199" s="50">
        <v>0.21296296296296297</v>
      </c>
      <c r="F199" s="50">
        <v>0.18055555555555558</v>
      </c>
      <c r="G199" s="1">
        <v>0.20606060606060606</v>
      </c>
      <c r="H199" s="38">
        <v>441.1511627906977</v>
      </c>
      <c r="I199" s="38">
        <v>441.63736263736263</v>
      </c>
      <c r="J199" s="38">
        <v>426.83529411764704</v>
      </c>
      <c r="K199" s="38">
        <v>436.67557251908397</v>
      </c>
      <c r="L199" s="1">
        <v>0.27083333333333331</v>
      </c>
      <c r="M199" s="1">
        <v>0.1875</v>
      </c>
      <c r="N199" s="1">
        <v>0.25</v>
      </c>
      <c r="O199" s="1">
        <v>0.2361111111111111</v>
      </c>
      <c r="P199">
        <v>86</v>
      </c>
      <c r="Q199">
        <v>91</v>
      </c>
      <c r="R199">
        <v>85</v>
      </c>
      <c r="S199">
        <v>262</v>
      </c>
      <c r="T199">
        <v>105</v>
      </c>
      <c r="U199">
        <v>117</v>
      </c>
      <c r="V199">
        <v>108</v>
      </c>
      <c r="W199">
        <v>330</v>
      </c>
    </row>
    <row r="200" spans="2:23">
      <c r="B200">
        <v>185</v>
      </c>
      <c r="C200" s="50">
        <v>0.25396825396825395</v>
      </c>
      <c r="D200" s="50">
        <v>0.27868852459016391</v>
      </c>
      <c r="E200" s="50">
        <v>0.36363636363636365</v>
      </c>
      <c r="F200" s="50">
        <v>0.34090909090909094</v>
      </c>
      <c r="G200" s="1">
        <v>0.3</v>
      </c>
      <c r="H200" s="38">
        <v>430.59574468085106</v>
      </c>
      <c r="I200" s="38">
        <v>428.52272727272725</v>
      </c>
      <c r="J200" s="38">
        <v>445.90476190476193</v>
      </c>
      <c r="K200" s="38">
        <v>434.74436090225566</v>
      </c>
      <c r="L200" s="1">
        <v>0.5625</v>
      </c>
      <c r="M200" s="1">
        <v>0.57638888888888884</v>
      </c>
      <c r="N200" s="1">
        <v>0.54166666666666663</v>
      </c>
      <c r="O200" s="1">
        <v>0.56018518518518523</v>
      </c>
      <c r="P200">
        <v>47</v>
      </c>
      <c r="Q200">
        <v>44</v>
      </c>
      <c r="R200">
        <v>42</v>
      </c>
      <c r="S200">
        <v>133</v>
      </c>
      <c r="T200">
        <v>63</v>
      </c>
      <c r="U200">
        <v>61</v>
      </c>
      <c r="V200">
        <v>66</v>
      </c>
      <c r="W200">
        <v>190</v>
      </c>
    </row>
    <row r="201" spans="2:23">
      <c r="B201">
        <v>186</v>
      </c>
      <c r="C201" s="50">
        <v>0.18584070796460178</v>
      </c>
      <c r="D201" s="50">
        <v>0.19266055045871561</v>
      </c>
      <c r="E201" s="50">
        <v>0.28037383177570091</v>
      </c>
      <c r="F201" s="50">
        <v>0.22429906542056072</v>
      </c>
      <c r="G201" s="1">
        <v>0.21884498480243161</v>
      </c>
      <c r="H201" s="38">
        <v>440.89130434782606</v>
      </c>
      <c r="I201" s="38">
        <v>427.625</v>
      </c>
      <c r="J201" s="38">
        <v>427.16883116883116</v>
      </c>
      <c r="K201" s="38">
        <v>432.2373540856031</v>
      </c>
      <c r="L201" s="1">
        <v>0.21527777777777779</v>
      </c>
      <c r="M201" s="1">
        <v>0.24305555555555555</v>
      </c>
      <c r="N201" s="1">
        <v>0.25694444444444442</v>
      </c>
      <c r="O201" s="1">
        <v>0.23842592592592593</v>
      </c>
      <c r="P201">
        <v>92</v>
      </c>
      <c r="Q201">
        <v>88</v>
      </c>
      <c r="R201">
        <v>77</v>
      </c>
      <c r="S201">
        <v>257</v>
      </c>
      <c r="T201">
        <v>113</v>
      </c>
      <c r="U201">
        <v>109</v>
      </c>
      <c r="V201">
        <v>107</v>
      </c>
      <c r="W201">
        <v>329</v>
      </c>
    </row>
    <row r="202" spans="2:23">
      <c r="B202">
        <v>187</v>
      </c>
      <c r="C202" s="50">
        <v>0.37398373983739835</v>
      </c>
      <c r="D202" s="50">
        <v>0.3888888888888889</v>
      </c>
      <c r="E202" s="50">
        <v>0.4140625</v>
      </c>
      <c r="F202" s="50">
        <v>0.38671875</v>
      </c>
      <c r="G202" s="1">
        <v>0.39257294429708223</v>
      </c>
      <c r="H202" s="38">
        <v>393.71428571428572</v>
      </c>
      <c r="I202" s="38">
        <v>402.19480519480521</v>
      </c>
      <c r="J202" s="38">
        <v>404.90666666666669</v>
      </c>
      <c r="K202" s="38">
        <v>400.23144104803492</v>
      </c>
      <c r="L202" s="1">
        <v>0.14583333333333334</v>
      </c>
      <c r="M202" s="1">
        <v>0.125</v>
      </c>
      <c r="N202" s="1">
        <v>0.1111111111111111</v>
      </c>
      <c r="O202" s="1">
        <v>0.12731481481481483</v>
      </c>
      <c r="P202">
        <v>77</v>
      </c>
      <c r="Q202">
        <v>77</v>
      </c>
      <c r="R202">
        <v>75</v>
      </c>
      <c r="S202">
        <v>229</v>
      </c>
      <c r="T202">
        <v>123</v>
      </c>
      <c r="U202">
        <v>126</v>
      </c>
      <c r="V202">
        <v>128</v>
      </c>
      <c r="W202">
        <v>377</v>
      </c>
    </row>
    <row r="203" spans="2:23">
      <c r="B203">
        <v>188</v>
      </c>
      <c r="C203" s="50">
        <v>0.4049586776859504</v>
      </c>
      <c r="D203" s="50">
        <v>0.3783783783783784</v>
      </c>
      <c r="E203" s="50">
        <v>0.45454545454545453</v>
      </c>
      <c r="F203" s="50">
        <v>0.51818181818181819</v>
      </c>
      <c r="G203" s="1">
        <v>0.41228070175438597</v>
      </c>
      <c r="H203" s="38">
        <v>424.73611111111109</v>
      </c>
      <c r="I203" s="38">
        <v>418.94202898550725</v>
      </c>
      <c r="J203" s="38">
        <v>424</v>
      </c>
      <c r="K203" s="38">
        <v>422.5273631840796</v>
      </c>
      <c r="L203" s="1">
        <v>0.15972222222222221</v>
      </c>
      <c r="M203" s="1">
        <v>0.22916666666666666</v>
      </c>
      <c r="N203" s="1">
        <v>0.2361111111111111</v>
      </c>
      <c r="O203" s="1">
        <v>0.20833333333333334</v>
      </c>
      <c r="P203">
        <v>72</v>
      </c>
      <c r="Q203">
        <v>69</v>
      </c>
      <c r="R203">
        <v>60</v>
      </c>
      <c r="S203">
        <v>201</v>
      </c>
      <c r="T203">
        <v>121</v>
      </c>
      <c r="U203">
        <v>111</v>
      </c>
      <c r="V203">
        <v>110</v>
      </c>
      <c r="W203">
        <v>342</v>
      </c>
    </row>
    <row r="204" spans="2:23">
      <c r="B204">
        <v>189</v>
      </c>
      <c r="C204" s="50">
        <v>0.32800000000000001</v>
      </c>
      <c r="D204" s="50">
        <v>0.39166666666666666</v>
      </c>
      <c r="E204" s="50">
        <v>0.33600000000000002</v>
      </c>
      <c r="F204" s="50">
        <v>0.39600000000000002</v>
      </c>
      <c r="G204" s="1">
        <v>0.35135135135135137</v>
      </c>
      <c r="H204" s="38">
        <v>415.38095238095241</v>
      </c>
      <c r="I204" s="38">
        <v>412.39726027397262</v>
      </c>
      <c r="J204" s="38">
        <v>407.50602409638554</v>
      </c>
      <c r="K204" s="38">
        <v>411.75</v>
      </c>
      <c r="L204" s="1">
        <v>0.13194444444444445</v>
      </c>
      <c r="M204" s="1">
        <v>0.16666666666666666</v>
      </c>
      <c r="N204" s="1">
        <v>0.13194444444444445</v>
      </c>
      <c r="O204" s="1">
        <v>0.14351851851851852</v>
      </c>
      <c r="P204">
        <v>84</v>
      </c>
      <c r="Q204">
        <v>73</v>
      </c>
      <c r="R204">
        <v>83</v>
      </c>
      <c r="S204">
        <v>240</v>
      </c>
      <c r="T204">
        <v>125</v>
      </c>
      <c r="U204">
        <v>120</v>
      </c>
      <c r="V204">
        <v>125</v>
      </c>
      <c r="W204">
        <v>370</v>
      </c>
    </row>
    <row r="205" spans="2:23">
      <c r="B205">
        <v>190</v>
      </c>
      <c r="C205" s="50">
        <v>0.33333333333333331</v>
      </c>
      <c r="D205" s="50">
        <v>0.4017857142857143</v>
      </c>
      <c r="E205" s="50">
        <v>0.38053097345132741</v>
      </c>
      <c r="F205" s="50">
        <v>0.37168141592920356</v>
      </c>
      <c r="G205" s="1">
        <v>0.37037037037037035</v>
      </c>
      <c r="H205" s="38">
        <v>438.63095238095241</v>
      </c>
      <c r="I205" s="38">
        <v>419.62686567164178</v>
      </c>
      <c r="J205" s="38">
        <v>433.9</v>
      </c>
      <c r="K205" s="38">
        <v>431.37104072398188</v>
      </c>
      <c r="L205" s="1">
        <v>0.125</v>
      </c>
      <c r="M205" s="1">
        <v>0.22222222222222221</v>
      </c>
      <c r="N205" s="1">
        <v>0.21527777777777779</v>
      </c>
      <c r="O205" s="1">
        <v>0.1875</v>
      </c>
      <c r="P205">
        <v>84</v>
      </c>
      <c r="Q205">
        <v>67</v>
      </c>
      <c r="R205">
        <v>70</v>
      </c>
      <c r="S205">
        <v>221</v>
      </c>
      <c r="T205">
        <v>126</v>
      </c>
      <c r="U205">
        <v>112</v>
      </c>
      <c r="V205">
        <v>113</v>
      </c>
      <c r="W205">
        <v>351</v>
      </c>
    </row>
    <row r="206" spans="2:23">
      <c r="B206">
        <v>191</v>
      </c>
      <c r="C206" s="50">
        <v>0.42307692307692307</v>
      </c>
      <c r="D206" s="50">
        <v>0.47368421052631576</v>
      </c>
      <c r="E206" s="50">
        <v>0.51546391752577314</v>
      </c>
      <c r="F206" s="50">
        <v>0.54123711340206182</v>
      </c>
      <c r="G206" s="1">
        <v>0.46959459459459457</v>
      </c>
      <c r="H206" s="38">
        <v>427.81666666666666</v>
      </c>
      <c r="I206" s="38">
        <v>430.06</v>
      </c>
      <c r="J206" s="38">
        <v>425.468085106383</v>
      </c>
      <c r="K206" s="38">
        <v>427.828025477707</v>
      </c>
      <c r="L206" s="1">
        <v>0.27777777777777779</v>
      </c>
      <c r="M206" s="1">
        <v>0.34027777777777779</v>
      </c>
      <c r="N206" s="1">
        <v>0.3263888888888889</v>
      </c>
      <c r="O206" s="1">
        <v>0.31481481481481483</v>
      </c>
      <c r="P206">
        <v>60</v>
      </c>
      <c r="Q206">
        <v>50</v>
      </c>
      <c r="R206">
        <v>47</v>
      </c>
      <c r="S206">
        <v>157</v>
      </c>
      <c r="T206">
        <v>104</v>
      </c>
      <c r="U206">
        <v>95</v>
      </c>
      <c r="V206">
        <v>97</v>
      </c>
      <c r="W206">
        <v>296</v>
      </c>
    </row>
    <row r="207" spans="2:23">
      <c r="B207">
        <v>192</v>
      </c>
      <c r="C207" s="50">
        <v>0.5</v>
      </c>
      <c r="D207" s="50">
        <v>0.45783132530120479</v>
      </c>
      <c r="E207" s="50">
        <v>0.52777777777777779</v>
      </c>
      <c r="F207" s="50">
        <v>0.58333333333333337</v>
      </c>
      <c r="G207" s="1">
        <v>0.49344978165938863</v>
      </c>
      <c r="H207" s="38">
        <v>376.13513513513516</v>
      </c>
      <c r="I207" s="38">
        <v>422.37777777777779</v>
      </c>
      <c r="J207" s="38">
        <v>427.70588235294116</v>
      </c>
      <c r="K207" s="38">
        <v>409.18965517241378</v>
      </c>
      <c r="L207" s="1">
        <v>0.4861111111111111</v>
      </c>
      <c r="M207" s="1">
        <v>0.4236111111111111</v>
      </c>
      <c r="N207" s="1">
        <v>0.5</v>
      </c>
      <c r="O207" s="1">
        <v>0.46990740740740738</v>
      </c>
      <c r="P207">
        <v>37</v>
      </c>
      <c r="Q207">
        <v>45</v>
      </c>
      <c r="R207">
        <v>34</v>
      </c>
      <c r="S207">
        <v>116</v>
      </c>
      <c r="T207">
        <v>74</v>
      </c>
      <c r="U207">
        <v>83</v>
      </c>
      <c r="V207">
        <v>72</v>
      </c>
      <c r="W207">
        <v>229</v>
      </c>
    </row>
    <row r="208" spans="2:23">
      <c r="B208">
        <v>193</v>
      </c>
      <c r="C208" s="50">
        <v>0.22580645161290322</v>
      </c>
      <c r="D208" s="50">
        <v>0.22807017543859648</v>
      </c>
      <c r="E208" s="50">
        <v>0.34722222222222221</v>
      </c>
      <c r="F208" s="50">
        <v>0.35416666666666663</v>
      </c>
      <c r="G208" s="1">
        <v>0.27225130890052357</v>
      </c>
      <c r="H208" s="38">
        <v>447.25</v>
      </c>
      <c r="I208" s="38">
        <v>429.79545454545456</v>
      </c>
      <c r="J208" s="38">
        <v>447.27659574468083</v>
      </c>
      <c r="K208" s="38">
        <v>441.73381294964031</v>
      </c>
      <c r="L208" s="1">
        <v>0.56944444444444442</v>
      </c>
      <c r="M208" s="1">
        <v>0.60416666666666663</v>
      </c>
      <c r="N208" s="1">
        <v>0.5</v>
      </c>
      <c r="O208" s="1">
        <v>0.55787037037037035</v>
      </c>
      <c r="P208">
        <v>48</v>
      </c>
      <c r="Q208">
        <v>44</v>
      </c>
      <c r="R208">
        <v>47</v>
      </c>
      <c r="S208">
        <v>139</v>
      </c>
      <c r="T208">
        <v>62</v>
      </c>
      <c r="U208">
        <v>57</v>
      </c>
      <c r="V208">
        <v>72</v>
      </c>
      <c r="W208">
        <v>191</v>
      </c>
    </row>
    <row r="209" spans="2:23">
      <c r="B209">
        <v>194</v>
      </c>
      <c r="C209" s="50">
        <v>0.13461538461538461</v>
      </c>
      <c r="D209" s="50">
        <v>0.14285714285714285</v>
      </c>
      <c r="E209" s="50">
        <v>0.1744186046511628</v>
      </c>
      <c r="F209" s="50">
        <v>0.10465116279069767</v>
      </c>
      <c r="G209" s="1">
        <v>0.1494661921708185</v>
      </c>
      <c r="H209" s="38">
        <v>464.27777777777777</v>
      </c>
      <c r="I209" s="38">
        <v>462.97435897435895</v>
      </c>
      <c r="J209" s="38">
        <v>456.59154929577466</v>
      </c>
      <c r="K209" s="38">
        <v>461.56903765690379</v>
      </c>
      <c r="L209" s="1">
        <v>0.27777777777777779</v>
      </c>
      <c r="M209" s="1">
        <v>0.36805555555555558</v>
      </c>
      <c r="N209" s="1">
        <v>0.40277777777777779</v>
      </c>
      <c r="O209" s="1">
        <v>0.34953703703703703</v>
      </c>
      <c r="P209">
        <v>90</v>
      </c>
      <c r="Q209">
        <v>78</v>
      </c>
      <c r="R209">
        <v>71</v>
      </c>
      <c r="S209">
        <v>239</v>
      </c>
      <c r="T209">
        <v>104</v>
      </c>
      <c r="U209">
        <v>91</v>
      </c>
      <c r="V209">
        <v>86</v>
      </c>
      <c r="W209">
        <v>281</v>
      </c>
    </row>
    <row r="210" spans="2:23">
      <c r="B210">
        <v>195</v>
      </c>
      <c r="C210" s="50">
        <v>0.4823529411764706</v>
      </c>
      <c r="D210" s="50">
        <v>0.39772727272727271</v>
      </c>
      <c r="E210" s="50">
        <v>0.41463414634146339</v>
      </c>
      <c r="F210" s="50">
        <v>0.38414634146341464</v>
      </c>
      <c r="G210" s="1">
        <v>0.43137254901960786</v>
      </c>
      <c r="H210" s="38">
        <v>436.5</v>
      </c>
      <c r="I210" s="38">
        <v>458.49056603773585</v>
      </c>
      <c r="J210" s="38">
        <v>445.97916666666669</v>
      </c>
      <c r="K210" s="38">
        <v>447.6758620689655</v>
      </c>
      <c r="L210" s="1">
        <v>0.40972222222222221</v>
      </c>
      <c r="M210" s="1">
        <v>0.3888888888888889</v>
      </c>
      <c r="N210" s="1">
        <v>0.43055555555555558</v>
      </c>
      <c r="O210" s="1">
        <v>0.40972222222222221</v>
      </c>
      <c r="P210">
        <v>44</v>
      </c>
      <c r="Q210">
        <v>53</v>
      </c>
      <c r="R210">
        <v>48</v>
      </c>
      <c r="S210">
        <v>145</v>
      </c>
      <c r="T210">
        <v>85</v>
      </c>
      <c r="U210">
        <v>88</v>
      </c>
      <c r="V210">
        <v>82</v>
      </c>
      <c r="W210">
        <v>255</v>
      </c>
    </row>
    <row r="211" spans="2:23">
      <c r="B211">
        <v>196</v>
      </c>
      <c r="C211" s="50">
        <v>0.36842105263157893</v>
      </c>
      <c r="D211" s="50">
        <v>0.39215686274509803</v>
      </c>
      <c r="E211" s="50">
        <v>0.33035714285714285</v>
      </c>
      <c r="F211" s="50">
        <v>0.28125</v>
      </c>
      <c r="G211" s="1">
        <v>0.36280487804878048</v>
      </c>
      <c r="H211" s="38">
        <v>433.94444444444446</v>
      </c>
      <c r="I211" s="38">
        <v>419.77419354838707</v>
      </c>
      <c r="J211" s="38">
        <v>418.46666666666664</v>
      </c>
      <c r="K211" s="38">
        <v>424.18660287081337</v>
      </c>
      <c r="L211" s="1">
        <v>0.20833333333333334</v>
      </c>
      <c r="M211" s="1">
        <v>0.29166666666666669</v>
      </c>
      <c r="N211" s="1">
        <v>0.22222222222222221</v>
      </c>
      <c r="O211" s="1">
        <v>0.24074074074074073</v>
      </c>
      <c r="P211">
        <v>72</v>
      </c>
      <c r="Q211">
        <v>62</v>
      </c>
      <c r="R211">
        <v>75</v>
      </c>
      <c r="S211">
        <v>209</v>
      </c>
      <c r="T211">
        <v>114</v>
      </c>
      <c r="U211">
        <v>102</v>
      </c>
      <c r="V211">
        <v>112</v>
      </c>
      <c r="W211">
        <v>328</v>
      </c>
    </row>
    <row r="212" spans="2:23">
      <c r="B212">
        <v>197</v>
      </c>
      <c r="C212" s="50">
        <v>0.37931034482758619</v>
      </c>
      <c r="D212" s="50">
        <v>0.37931034482758619</v>
      </c>
      <c r="E212" s="50">
        <v>0.42857142857142855</v>
      </c>
      <c r="F212" s="50">
        <v>0.39075630252100835</v>
      </c>
      <c r="G212" s="1">
        <v>0.39601139601139601</v>
      </c>
      <c r="H212" s="38">
        <v>421.04166666666669</v>
      </c>
      <c r="I212" s="38">
        <v>414.63888888888891</v>
      </c>
      <c r="J212" s="38">
        <v>409.4264705882353</v>
      </c>
      <c r="K212" s="38">
        <v>415.14150943396226</v>
      </c>
      <c r="L212" s="1">
        <v>0.19444444444444445</v>
      </c>
      <c r="M212" s="1">
        <v>0.19444444444444445</v>
      </c>
      <c r="N212" s="1">
        <v>0.1736111111111111</v>
      </c>
      <c r="O212" s="1">
        <v>0.1875</v>
      </c>
      <c r="P212">
        <v>72</v>
      </c>
      <c r="Q212">
        <v>72</v>
      </c>
      <c r="R212">
        <v>68</v>
      </c>
      <c r="S212">
        <v>212</v>
      </c>
      <c r="T212">
        <v>116</v>
      </c>
      <c r="U212">
        <v>116</v>
      </c>
      <c r="V212">
        <v>119</v>
      </c>
      <c r="W212">
        <v>351</v>
      </c>
    </row>
    <row r="213" spans="2:23">
      <c r="B213">
        <v>198</v>
      </c>
      <c r="C213" s="50">
        <v>0.1891891891891892</v>
      </c>
      <c r="D213" s="50">
        <v>0.2767857142857143</v>
      </c>
      <c r="E213" s="50">
        <v>0.28703703703703703</v>
      </c>
      <c r="F213" s="50">
        <v>0.375</v>
      </c>
      <c r="G213" s="1">
        <v>0.25075528700906347</v>
      </c>
      <c r="H213" s="38">
        <v>409.27777777777777</v>
      </c>
      <c r="I213" s="38">
        <v>406.87654320987656</v>
      </c>
      <c r="J213" s="38">
        <v>406.10389610389609</v>
      </c>
      <c r="K213" s="38">
        <v>407.50806451612902</v>
      </c>
      <c r="L213" s="1">
        <v>0.22916666666666666</v>
      </c>
      <c r="M213" s="1">
        <v>0.22222222222222221</v>
      </c>
      <c r="N213" s="1">
        <v>0.25</v>
      </c>
      <c r="O213" s="1">
        <v>0.23379629629629631</v>
      </c>
      <c r="P213">
        <v>90</v>
      </c>
      <c r="Q213">
        <v>81</v>
      </c>
      <c r="R213">
        <v>77</v>
      </c>
      <c r="S213">
        <v>248</v>
      </c>
      <c r="T213">
        <v>111</v>
      </c>
      <c r="U213">
        <v>112</v>
      </c>
      <c r="V213">
        <v>108</v>
      </c>
      <c r="W213">
        <v>331</v>
      </c>
    </row>
    <row r="214" spans="2:23">
      <c r="B214">
        <v>199</v>
      </c>
      <c r="C214" s="50">
        <v>0.19166666666666668</v>
      </c>
      <c r="D214" s="50">
        <v>0.23931623931623933</v>
      </c>
      <c r="E214" s="50">
        <v>0.22115384615384615</v>
      </c>
      <c r="F214" s="50">
        <v>0.1875</v>
      </c>
      <c r="G214" s="1">
        <v>0.21700879765395895</v>
      </c>
      <c r="H214" s="38">
        <v>427.70103092783506</v>
      </c>
      <c r="I214" s="38">
        <v>443.06741573033707</v>
      </c>
      <c r="J214" s="38">
        <v>424.32098765432102</v>
      </c>
      <c r="K214" s="38">
        <v>431.79775280898878</v>
      </c>
      <c r="L214" s="1">
        <v>0.16666666666666666</v>
      </c>
      <c r="M214" s="1">
        <v>0.1875</v>
      </c>
      <c r="N214" s="1">
        <v>0.27777777777777779</v>
      </c>
      <c r="O214" s="1">
        <v>0.21064814814814814</v>
      </c>
      <c r="P214">
        <v>97</v>
      </c>
      <c r="Q214">
        <v>89</v>
      </c>
      <c r="R214">
        <v>81</v>
      </c>
      <c r="S214">
        <v>267</v>
      </c>
      <c r="T214">
        <v>120</v>
      </c>
      <c r="U214">
        <v>117</v>
      </c>
      <c r="V214">
        <v>104</v>
      </c>
      <c r="W214">
        <v>341</v>
      </c>
    </row>
    <row r="215" spans="2:23">
      <c r="B215">
        <v>200</v>
      </c>
      <c r="C215" s="50">
        <v>0.13846153846153847</v>
      </c>
      <c r="D215" s="50">
        <v>0.2125984251968504</v>
      </c>
      <c r="E215" s="50">
        <v>0.2857142857142857</v>
      </c>
      <c r="F215" s="50">
        <v>0.2857142857142857</v>
      </c>
      <c r="G215" s="1">
        <v>0.21148825065274152</v>
      </c>
      <c r="H215" s="38">
        <v>453.23214285714283</v>
      </c>
      <c r="I215" s="38">
        <v>454.4</v>
      </c>
      <c r="J215" s="38">
        <v>458.93333333333334</v>
      </c>
      <c r="K215" s="38">
        <v>455.31788079470198</v>
      </c>
      <c r="L215" s="1">
        <v>9.7222222222222224E-2</v>
      </c>
      <c r="M215" s="1">
        <v>0.11805555555555555</v>
      </c>
      <c r="N215" s="1">
        <v>0.125</v>
      </c>
      <c r="O215" s="1">
        <v>0.11342592592592593</v>
      </c>
      <c r="P215">
        <v>112</v>
      </c>
      <c r="Q215">
        <v>100</v>
      </c>
      <c r="R215">
        <v>90</v>
      </c>
      <c r="S215">
        <v>302</v>
      </c>
      <c r="T215">
        <v>130</v>
      </c>
      <c r="U215">
        <v>127</v>
      </c>
      <c r="V215">
        <v>126</v>
      </c>
      <c r="W215">
        <v>383</v>
      </c>
    </row>
    <row r="216" spans="2:23">
      <c r="B216">
        <v>201</v>
      </c>
      <c r="C216" s="50">
        <v>0.44859813084112149</v>
      </c>
      <c r="D216" s="50">
        <v>0.5178571428571429</v>
      </c>
      <c r="E216" s="50">
        <v>0.54807692307692313</v>
      </c>
      <c r="F216" s="50">
        <v>0.49038461538461547</v>
      </c>
      <c r="G216" s="1">
        <v>0.50464396284829727</v>
      </c>
      <c r="H216" s="38">
        <v>411.62711864406782</v>
      </c>
      <c r="I216" s="38">
        <v>388.55555555555554</v>
      </c>
      <c r="J216" s="38">
        <v>394.48936170212767</v>
      </c>
      <c r="K216" s="38">
        <v>398.80624999999998</v>
      </c>
      <c r="L216" s="1">
        <v>0.25694444444444442</v>
      </c>
      <c r="M216" s="1">
        <v>0.22222222222222221</v>
      </c>
      <c r="N216" s="1">
        <v>0.27777777777777779</v>
      </c>
      <c r="O216" s="1">
        <v>0.25231481481481483</v>
      </c>
      <c r="P216">
        <v>59</v>
      </c>
      <c r="Q216">
        <v>54</v>
      </c>
      <c r="R216">
        <v>47</v>
      </c>
      <c r="S216">
        <v>160</v>
      </c>
      <c r="T216">
        <v>107</v>
      </c>
      <c r="U216">
        <v>112</v>
      </c>
      <c r="V216">
        <v>104</v>
      </c>
      <c r="W216">
        <v>323</v>
      </c>
    </row>
    <row r="217" spans="2:23">
      <c r="B217">
        <v>202</v>
      </c>
      <c r="C217" s="50">
        <v>0.25</v>
      </c>
      <c r="D217" s="50">
        <v>0.3504273504273504</v>
      </c>
      <c r="E217" s="50">
        <v>0.27102803738317754</v>
      </c>
      <c r="F217" s="50">
        <v>0.26635514018691586</v>
      </c>
      <c r="G217" s="1">
        <v>0.29069767441860467</v>
      </c>
      <c r="H217" s="38">
        <v>426.5</v>
      </c>
      <c r="I217" s="38">
        <v>447.94736842105266</v>
      </c>
      <c r="J217" s="38">
        <v>440.73076923076923</v>
      </c>
      <c r="K217" s="38">
        <v>437.72950819672133</v>
      </c>
      <c r="L217" s="1">
        <v>0.16666666666666666</v>
      </c>
      <c r="M217" s="1">
        <v>0.1875</v>
      </c>
      <c r="N217" s="1">
        <v>0.25694444444444442</v>
      </c>
      <c r="O217" s="1">
        <v>0.20370370370370369</v>
      </c>
      <c r="P217">
        <v>90</v>
      </c>
      <c r="Q217">
        <v>76</v>
      </c>
      <c r="R217">
        <v>78</v>
      </c>
      <c r="S217">
        <v>244</v>
      </c>
      <c r="T217">
        <v>120</v>
      </c>
      <c r="U217">
        <v>117</v>
      </c>
      <c r="V217">
        <v>107</v>
      </c>
      <c r="W217">
        <v>344</v>
      </c>
    </row>
    <row r="218" spans="2:23">
      <c r="B218">
        <v>203</v>
      </c>
      <c r="C218" s="50">
        <v>0.2109375</v>
      </c>
      <c r="D218" s="50">
        <v>0.18032786885245902</v>
      </c>
      <c r="E218" s="50">
        <v>0.21367521367521367</v>
      </c>
      <c r="F218" s="50">
        <v>0.17948717948717949</v>
      </c>
      <c r="G218" s="1">
        <v>0.20163487738419619</v>
      </c>
      <c r="H218" s="38">
        <v>410.8217821782178</v>
      </c>
      <c r="I218" s="38">
        <v>409.68</v>
      </c>
      <c r="J218" s="38">
        <v>428.76086956521738</v>
      </c>
      <c r="K218" s="38">
        <v>416.06484641638224</v>
      </c>
      <c r="L218" s="1">
        <v>0.1111111111111111</v>
      </c>
      <c r="M218" s="1">
        <v>0.15277777777777779</v>
      </c>
      <c r="N218" s="1">
        <v>0.1875</v>
      </c>
      <c r="O218" s="1">
        <v>0.15046296296296297</v>
      </c>
      <c r="P218">
        <v>101</v>
      </c>
      <c r="Q218">
        <v>100</v>
      </c>
      <c r="R218">
        <v>92</v>
      </c>
      <c r="S218">
        <v>293</v>
      </c>
      <c r="T218">
        <v>128</v>
      </c>
      <c r="U218">
        <v>122</v>
      </c>
      <c r="V218">
        <v>117</v>
      </c>
      <c r="W218">
        <v>367</v>
      </c>
    </row>
    <row r="219" spans="2:23">
      <c r="B219">
        <v>204</v>
      </c>
      <c r="C219" s="50">
        <v>0.45528455284552843</v>
      </c>
      <c r="D219" s="50">
        <v>0.41085271317829458</v>
      </c>
      <c r="E219" s="50">
        <v>0.48837209302325579</v>
      </c>
      <c r="F219" s="50">
        <v>0.44186046511627908</v>
      </c>
      <c r="G219" s="1">
        <v>0.45144356955380577</v>
      </c>
      <c r="H219" s="38">
        <v>419.38805970149252</v>
      </c>
      <c r="I219" s="38">
        <v>416.05263157894734</v>
      </c>
      <c r="J219" s="38">
        <v>423.78787878787881</v>
      </c>
      <c r="K219" s="38">
        <v>419.56459330143542</v>
      </c>
      <c r="L219" s="1">
        <v>0.14583333333333334</v>
      </c>
      <c r="M219" s="1">
        <v>0.10416666666666667</v>
      </c>
      <c r="N219" s="1">
        <v>0.10416666666666667</v>
      </c>
      <c r="O219" s="1">
        <v>0.11805555555555555</v>
      </c>
      <c r="P219">
        <v>67</v>
      </c>
      <c r="Q219">
        <v>76</v>
      </c>
      <c r="R219">
        <v>66</v>
      </c>
      <c r="S219">
        <v>209</v>
      </c>
      <c r="T219">
        <v>123</v>
      </c>
      <c r="U219">
        <v>129</v>
      </c>
      <c r="V219">
        <v>129</v>
      </c>
      <c r="W219">
        <v>381</v>
      </c>
    </row>
    <row r="220" spans="2:23">
      <c r="B220">
        <v>205</v>
      </c>
      <c r="C220" s="50">
        <v>0.32758620689655171</v>
      </c>
      <c r="D220" s="50">
        <v>0.38983050847457629</v>
      </c>
      <c r="E220" s="50">
        <v>0.41025641025641024</v>
      </c>
      <c r="F220" s="50">
        <v>0.37179487179487181</v>
      </c>
      <c r="G220" s="1">
        <v>0.37606837606837606</v>
      </c>
      <c r="H220" s="38">
        <v>423.69230769230768</v>
      </c>
      <c r="I220" s="38">
        <v>415</v>
      </c>
      <c r="J220" s="38">
        <v>420.28985507246375</v>
      </c>
      <c r="K220" s="38">
        <v>419.76255707762556</v>
      </c>
      <c r="L220" s="1">
        <v>0.19444444444444445</v>
      </c>
      <c r="M220" s="1">
        <v>0.18055555555555555</v>
      </c>
      <c r="N220" s="1">
        <v>0.1875</v>
      </c>
      <c r="O220" s="1">
        <v>0.1875</v>
      </c>
      <c r="P220">
        <v>78</v>
      </c>
      <c r="Q220">
        <v>72</v>
      </c>
      <c r="R220">
        <v>69</v>
      </c>
      <c r="S220">
        <v>219</v>
      </c>
      <c r="T220">
        <v>116</v>
      </c>
      <c r="U220">
        <v>118</v>
      </c>
      <c r="V220">
        <v>117</v>
      </c>
      <c r="W220">
        <v>351</v>
      </c>
    </row>
    <row r="221" spans="2:23">
      <c r="B221">
        <v>206</v>
      </c>
      <c r="C221" s="50">
        <v>0.24615384615384617</v>
      </c>
      <c r="D221" s="50">
        <v>0.24528301886792453</v>
      </c>
      <c r="E221" s="50">
        <v>0.26315789473684209</v>
      </c>
      <c r="F221" s="50">
        <v>0.25657894736842107</v>
      </c>
      <c r="G221" s="1">
        <v>0.25257731958762886</v>
      </c>
      <c r="H221" s="38">
        <v>464.20408163265307</v>
      </c>
      <c r="I221" s="38">
        <v>456.75</v>
      </c>
      <c r="J221" s="38">
        <v>451.57142857142856</v>
      </c>
      <c r="K221" s="38">
        <v>457.26896551724138</v>
      </c>
      <c r="L221" s="1">
        <v>0.54861111111111116</v>
      </c>
      <c r="M221" s="1">
        <v>0.63194444444444442</v>
      </c>
      <c r="N221" s="1">
        <v>0.47222222222222221</v>
      </c>
      <c r="O221" s="1">
        <v>0.55092592592592593</v>
      </c>
      <c r="P221">
        <v>49</v>
      </c>
      <c r="Q221">
        <v>40</v>
      </c>
      <c r="R221">
        <v>56</v>
      </c>
      <c r="S221">
        <v>145</v>
      </c>
      <c r="T221">
        <v>65</v>
      </c>
      <c r="U221">
        <v>53</v>
      </c>
      <c r="V221">
        <v>76</v>
      </c>
      <c r="W221">
        <v>194</v>
      </c>
    </row>
    <row r="222" spans="2:23">
      <c r="B222">
        <v>207</v>
      </c>
      <c r="C222" s="50">
        <v>0.328125</v>
      </c>
      <c r="D222" s="50">
        <v>0.39534883720930231</v>
      </c>
      <c r="E222" s="50">
        <v>0.40799999999999997</v>
      </c>
      <c r="F222" s="50">
        <v>0.372</v>
      </c>
      <c r="G222" s="1">
        <v>0.37696335078534032</v>
      </c>
      <c r="H222" s="38">
        <v>425.06976744186045</v>
      </c>
      <c r="I222" s="38">
        <v>433.43589743589746</v>
      </c>
      <c r="J222" s="38">
        <v>423.18918918918916</v>
      </c>
      <c r="K222" s="38">
        <v>427.22689075630251</v>
      </c>
      <c r="L222" s="1">
        <v>0.1111111111111111</v>
      </c>
      <c r="M222" s="1">
        <v>0.10416666666666667</v>
      </c>
      <c r="N222" s="1">
        <v>0.13194444444444445</v>
      </c>
      <c r="O222" s="1">
        <v>0.11574074074074074</v>
      </c>
      <c r="P222">
        <v>86</v>
      </c>
      <c r="Q222">
        <v>78</v>
      </c>
      <c r="R222">
        <v>74</v>
      </c>
      <c r="S222">
        <v>238</v>
      </c>
      <c r="T222">
        <v>128</v>
      </c>
      <c r="U222">
        <v>129</v>
      </c>
      <c r="V222">
        <v>125</v>
      </c>
      <c r="W222">
        <v>382</v>
      </c>
    </row>
    <row r="223" spans="2:23">
      <c r="B223">
        <v>208</v>
      </c>
      <c r="C223" s="50">
        <v>0.20560747663551401</v>
      </c>
      <c r="D223" s="50">
        <v>0.22935779816513763</v>
      </c>
      <c r="E223" s="50">
        <v>0.23008849557522124</v>
      </c>
      <c r="F223" s="50">
        <v>0.22566371681415925</v>
      </c>
      <c r="G223" s="1">
        <v>0.22188449848024316</v>
      </c>
      <c r="H223" s="38">
        <v>454.35294117647061</v>
      </c>
      <c r="I223" s="38">
        <v>456.23809523809524</v>
      </c>
      <c r="J223" s="38">
        <v>454.09195402298849</v>
      </c>
      <c r="K223" s="38">
        <v>454.8828125</v>
      </c>
      <c r="L223" s="1">
        <v>0.25694444444444442</v>
      </c>
      <c r="M223" s="1">
        <v>0.24305555555555555</v>
      </c>
      <c r="N223" s="1">
        <v>0.21527777777777779</v>
      </c>
      <c r="O223" s="1">
        <v>0.23842592592592593</v>
      </c>
      <c r="P223">
        <v>85</v>
      </c>
      <c r="Q223">
        <v>84</v>
      </c>
      <c r="R223">
        <v>87</v>
      </c>
      <c r="S223">
        <v>256</v>
      </c>
      <c r="T223">
        <v>107</v>
      </c>
      <c r="U223">
        <v>109</v>
      </c>
      <c r="V223">
        <v>113</v>
      </c>
      <c r="W223">
        <v>329</v>
      </c>
    </row>
    <row r="224" spans="2:23">
      <c r="B224">
        <v>209</v>
      </c>
      <c r="C224" s="50">
        <v>0.38931297709923662</v>
      </c>
      <c r="D224" s="50">
        <v>0.36220472440944884</v>
      </c>
      <c r="E224" s="50">
        <v>0.34375</v>
      </c>
      <c r="F224" s="50">
        <v>0.38671875</v>
      </c>
      <c r="G224" s="1">
        <v>0.36528497409326427</v>
      </c>
      <c r="H224" s="38">
        <v>420.86250000000001</v>
      </c>
      <c r="I224" s="38">
        <v>429.77777777777777</v>
      </c>
      <c r="J224" s="38">
        <v>417.89285714285717</v>
      </c>
      <c r="K224" s="38">
        <v>422.7918367346939</v>
      </c>
      <c r="L224" s="1">
        <v>9.0277777777777776E-2</v>
      </c>
      <c r="M224" s="1">
        <v>0.11805555555555555</v>
      </c>
      <c r="N224" s="1">
        <v>0.1111111111111111</v>
      </c>
      <c r="O224" s="1">
        <v>0.10648148148148148</v>
      </c>
      <c r="P224">
        <v>80</v>
      </c>
      <c r="Q224">
        <v>81</v>
      </c>
      <c r="R224">
        <v>84</v>
      </c>
      <c r="S224">
        <v>245</v>
      </c>
      <c r="T224">
        <v>131</v>
      </c>
      <c r="U224">
        <v>127</v>
      </c>
      <c r="V224">
        <v>128</v>
      </c>
      <c r="W224">
        <v>386</v>
      </c>
    </row>
    <row r="225" spans="2:23">
      <c r="B225">
        <v>210</v>
      </c>
      <c r="C225" s="50">
        <v>0.51578947368421058</v>
      </c>
      <c r="D225" s="50">
        <v>0.51063829787234039</v>
      </c>
      <c r="E225" s="50">
        <v>0.43157894736842106</v>
      </c>
      <c r="F225" s="50">
        <v>0.39473684210526322</v>
      </c>
      <c r="G225" s="1">
        <v>0.4859154929577465</v>
      </c>
      <c r="H225" s="38">
        <v>409.23913043478262</v>
      </c>
      <c r="I225" s="38">
        <v>436.30434782608694</v>
      </c>
      <c r="J225" s="38">
        <v>409.12962962962962</v>
      </c>
      <c r="K225" s="38">
        <v>417.72602739726028</v>
      </c>
      <c r="L225" s="1">
        <v>0.34027777777777779</v>
      </c>
      <c r="M225" s="1">
        <v>0.34722222222222221</v>
      </c>
      <c r="N225" s="1">
        <v>0.34027777777777779</v>
      </c>
      <c r="O225" s="1">
        <v>0.34259259259259262</v>
      </c>
      <c r="P225">
        <v>46</v>
      </c>
      <c r="Q225">
        <v>46</v>
      </c>
      <c r="R225">
        <v>54</v>
      </c>
      <c r="S225">
        <v>146</v>
      </c>
      <c r="T225">
        <v>95</v>
      </c>
      <c r="U225">
        <v>94</v>
      </c>
      <c r="V225">
        <v>95</v>
      </c>
      <c r="W225">
        <v>284</v>
      </c>
    </row>
    <row r="226" spans="2:23">
      <c r="B226">
        <v>211</v>
      </c>
      <c r="C226" s="50">
        <v>0.39361702127659576</v>
      </c>
      <c r="D226" s="50">
        <v>0.44897959183673469</v>
      </c>
      <c r="E226" s="50">
        <v>0.40594059405940597</v>
      </c>
      <c r="F226" s="50">
        <v>0.35643564356435653</v>
      </c>
      <c r="G226" s="1">
        <v>0.41638225255972694</v>
      </c>
      <c r="H226" s="38">
        <v>451.49122807017545</v>
      </c>
      <c r="I226" s="38">
        <v>452.25925925925924</v>
      </c>
      <c r="J226" s="38">
        <v>428.88333333333333</v>
      </c>
      <c r="K226" s="38">
        <v>443.80116959064327</v>
      </c>
      <c r="L226" s="1">
        <v>0.34722222222222221</v>
      </c>
      <c r="M226" s="1">
        <v>0.31944444444444442</v>
      </c>
      <c r="N226" s="1">
        <v>0.2986111111111111</v>
      </c>
      <c r="O226" s="1">
        <v>0.32175925925925924</v>
      </c>
      <c r="P226">
        <v>57</v>
      </c>
      <c r="Q226">
        <v>54</v>
      </c>
      <c r="R226">
        <v>60</v>
      </c>
      <c r="S226">
        <v>171</v>
      </c>
      <c r="T226">
        <v>94</v>
      </c>
      <c r="U226">
        <v>98</v>
      </c>
      <c r="V226">
        <v>101</v>
      </c>
      <c r="W226">
        <v>293</v>
      </c>
    </row>
    <row r="227" spans="2:23">
      <c r="B227">
        <v>212</v>
      </c>
      <c r="C227" s="50">
        <v>0.33587786259541985</v>
      </c>
      <c r="D227" s="50">
        <v>0.30232558139534882</v>
      </c>
      <c r="E227" s="50">
        <v>0.36641221374045801</v>
      </c>
      <c r="F227" s="50">
        <v>0.29770992366412213</v>
      </c>
      <c r="G227" s="1">
        <v>0.33503836317135549</v>
      </c>
      <c r="H227" s="38">
        <v>408.08045977011494</v>
      </c>
      <c r="I227" s="38">
        <v>420.65555555555557</v>
      </c>
      <c r="J227" s="38">
        <v>406.03614457831327</v>
      </c>
      <c r="K227" s="38">
        <v>411.78076923076924</v>
      </c>
      <c r="L227" s="1">
        <v>9.0277777777777776E-2</v>
      </c>
      <c r="M227" s="1">
        <v>0.10416666666666667</v>
      </c>
      <c r="N227" s="1">
        <v>9.0277777777777776E-2</v>
      </c>
      <c r="O227" s="1">
        <v>9.4907407407407413E-2</v>
      </c>
      <c r="P227">
        <v>87</v>
      </c>
      <c r="Q227">
        <v>90</v>
      </c>
      <c r="R227">
        <v>83</v>
      </c>
      <c r="S227">
        <v>260</v>
      </c>
      <c r="T227">
        <v>131</v>
      </c>
      <c r="U227">
        <v>129</v>
      </c>
      <c r="V227">
        <v>131</v>
      </c>
      <c r="W227">
        <v>391</v>
      </c>
    </row>
    <row r="228" spans="2:23">
      <c r="B228">
        <v>213</v>
      </c>
      <c r="C228" s="50">
        <v>0.21978021978021978</v>
      </c>
      <c r="D228" s="50">
        <v>0.28712871287128711</v>
      </c>
      <c r="E228" s="50">
        <v>0.31</v>
      </c>
      <c r="F228" s="50">
        <v>0.22500000000000003</v>
      </c>
      <c r="G228" s="1">
        <v>0.27397260273972601</v>
      </c>
      <c r="H228" s="38">
        <v>450.53521126760563</v>
      </c>
      <c r="I228" s="38">
        <v>448.77777777777777</v>
      </c>
      <c r="J228" s="38">
        <v>458.75362318840581</v>
      </c>
      <c r="K228" s="38">
        <v>452.61320754716979</v>
      </c>
      <c r="L228" s="1">
        <v>0.36805555555555558</v>
      </c>
      <c r="M228" s="1">
        <v>0.2986111111111111</v>
      </c>
      <c r="N228" s="1">
        <v>0.30555555555555558</v>
      </c>
      <c r="O228" s="1">
        <v>0.32407407407407407</v>
      </c>
      <c r="P228">
        <v>71</v>
      </c>
      <c r="Q228">
        <v>72</v>
      </c>
      <c r="R228">
        <v>69</v>
      </c>
      <c r="S228">
        <v>212</v>
      </c>
      <c r="T228">
        <v>91</v>
      </c>
      <c r="U228">
        <v>101</v>
      </c>
      <c r="V228">
        <v>100</v>
      </c>
      <c r="W228">
        <v>292</v>
      </c>
    </row>
    <row r="229" spans="2:23">
      <c r="B229">
        <v>214</v>
      </c>
      <c r="C229" s="50">
        <v>0.20895522388059701</v>
      </c>
      <c r="D229" s="50">
        <v>0.27692307692307694</v>
      </c>
      <c r="E229" s="50">
        <v>0.22047244094488189</v>
      </c>
      <c r="F229" s="50">
        <v>0.17716535433070865</v>
      </c>
      <c r="G229" s="1">
        <v>0.23529411764705882</v>
      </c>
      <c r="H229" s="38">
        <v>408.46226415094338</v>
      </c>
      <c r="I229" s="38">
        <v>420.30851063829789</v>
      </c>
      <c r="J229" s="38">
        <v>425.36363636363637</v>
      </c>
      <c r="K229" s="38">
        <v>417.78260869565219</v>
      </c>
      <c r="L229" s="1">
        <v>6.9444444444444448E-2</v>
      </c>
      <c r="M229" s="1">
        <v>9.7222222222222224E-2</v>
      </c>
      <c r="N229" s="1">
        <v>0.11805555555555555</v>
      </c>
      <c r="O229" s="1">
        <v>9.4907407407407413E-2</v>
      </c>
      <c r="P229">
        <v>106</v>
      </c>
      <c r="Q229">
        <v>94</v>
      </c>
      <c r="R229">
        <v>99</v>
      </c>
      <c r="S229">
        <v>299</v>
      </c>
      <c r="T229">
        <v>134</v>
      </c>
      <c r="U229">
        <v>130</v>
      </c>
      <c r="V229">
        <v>127</v>
      </c>
      <c r="W229">
        <v>391</v>
      </c>
    </row>
    <row r="230" spans="2:23">
      <c r="B230">
        <v>215</v>
      </c>
      <c r="C230" s="50">
        <v>0.30081300813008133</v>
      </c>
      <c r="D230" s="50">
        <v>0.28000000000000003</v>
      </c>
      <c r="E230" s="50">
        <v>0.33333333333333331</v>
      </c>
      <c r="F230" s="50">
        <v>0.3571428571428571</v>
      </c>
      <c r="G230" s="1">
        <v>0.30481283422459893</v>
      </c>
      <c r="H230" s="38">
        <v>430.89534883720933</v>
      </c>
      <c r="I230" s="38">
        <v>434.26666666666665</v>
      </c>
      <c r="J230" s="38">
        <v>443.57142857142856</v>
      </c>
      <c r="K230" s="38">
        <v>436.15769230769229</v>
      </c>
      <c r="L230" s="1">
        <v>0.14583333333333334</v>
      </c>
      <c r="M230" s="1">
        <v>0.13194444444444445</v>
      </c>
      <c r="N230" s="1">
        <v>0.125</v>
      </c>
      <c r="O230" s="1">
        <v>0.13425925925925927</v>
      </c>
      <c r="P230">
        <v>86</v>
      </c>
      <c r="Q230">
        <v>90</v>
      </c>
      <c r="R230">
        <v>84</v>
      </c>
      <c r="S230">
        <v>260</v>
      </c>
      <c r="T230">
        <v>123</v>
      </c>
      <c r="U230">
        <v>125</v>
      </c>
      <c r="V230">
        <v>126</v>
      </c>
      <c r="W230">
        <v>374</v>
      </c>
    </row>
    <row r="231" spans="2:23">
      <c r="B231">
        <v>216</v>
      </c>
      <c r="C231" s="50">
        <v>0.35135135135135137</v>
      </c>
      <c r="D231" s="50">
        <v>0.37719298245614036</v>
      </c>
      <c r="E231" s="50">
        <v>0.30357142857142855</v>
      </c>
      <c r="F231" s="50">
        <v>0.33482142857142855</v>
      </c>
      <c r="G231" s="1">
        <v>0.34421364985163205</v>
      </c>
      <c r="H231" s="38">
        <v>417.73611111111109</v>
      </c>
      <c r="I231" s="38">
        <v>420.64788732394368</v>
      </c>
      <c r="J231" s="38">
        <v>417.65384615384613</v>
      </c>
      <c r="K231" s="38">
        <v>418.6425339366516</v>
      </c>
      <c r="L231" s="1">
        <v>0.22916666666666666</v>
      </c>
      <c r="M231" s="1">
        <v>0.20833333333333334</v>
      </c>
      <c r="N231" s="1">
        <v>0.22222222222222221</v>
      </c>
      <c r="O231" s="1">
        <v>0.21990740740740741</v>
      </c>
      <c r="P231">
        <v>72</v>
      </c>
      <c r="Q231">
        <v>71</v>
      </c>
      <c r="R231">
        <v>78</v>
      </c>
      <c r="S231">
        <v>221</v>
      </c>
      <c r="T231">
        <v>111</v>
      </c>
      <c r="U231">
        <v>114</v>
      </c>
      <c r="V231">
        <v>112</v>
      </c>
      <c r="W231">
        <v>337</v>
      </c>
    </row>
    <row r="232" spans="2:23">
      <c r="B232">
        <v>217</v>
      </c>
      <c r="C232" s="50">
        <v>0.43243243243243246</v>
      </c>
      <c r="D232" s="50">
        <v>0.4</v>
      </c>
      <c r="E232" s="50">
        <v>0.34210526315789475</v>
      </c>
      <c r="F232" s="50">
        <v>0.34210526315789475</v>
      </c>
      <c r="G232" s="1">
        <v>0.39117647058823529</v>
      </c>
      <c r="H232" s="38">
        <v>446.82539682539681</v>
      </c>
      <c r="I232" s="38">
        <v>428.98550724637681</v>
      </c>
      <c r="J232" s="38">
        <v>433.8</v>
      </c>
      <c r="K232" s="38">
        <v>436.15942028985506</v>
      </c>
      <c r="L232" s="1">
        <v>0.22916666666666666</v>
      </c>
      <c r="M232" s="1">
        <v>0.2013888888888889</v>
      </c>
      <c r="N232" s="1">
        <v>0.20833333333333334</v>
      </c>
      <c r="O232" s="1">
        <v>0.21296296296296297</v>
      </c>
      <c r="P232">
        <v>63</v>
      </c>
      <c r="Q232">
        <v>69</v>
      </c>
      <c r="R232">
        <v>75</v>
      </c>
      <c r="S232">
        <v>207</v>
      </c>
      <c r="T232">
        <v>111</v>
      </c>
      <c r="U232">
        <v>115</v>
      </c>
      <c r="V232">
        <v>114</v>
      </c>
      <c r="W232">
        <v>340</v>
      </c>
    </row>
    <row r="233" spans="2:23">
      <c r="B233">
        <v>218</v>
      </c>
      <c r="C233" s="50">
        <v>0.1875</v>
      </c>
      <c r="D233" s="50">
        <v>0.33858267716535434</v>
      </c>
      <c r="E233" s="50">
        <v>0.27192982456140352</v>
      </c>
      <c r="F233" s="50">
        <v>0.25</v>
      </c>
      <c r="G233" s="1">
        <v>0.26558265582655827</v>
      </c>
      <c r="H233" s="38">
        <v>446.03846153846155</v>
      </c>
      <c r="I233" s="38">
        <v>434.92857142857144</v>
      </c>
      <c r="J233" s="38">
        <v>436.57831325301203</v>
      </c>
      <c r="K233" s="38">
        <v>439.69741697416976</v>
      </c>
      <c r="L233" s="1">
        <v>0.1111111111111111</v>
      </c>
      <c r="M233" s="1">
        <v>0.11805555555555555</v>
      </c>
      <c r="N233" s="1">
        <v>0.20833333333333334</v>
      </c>
      <c r="O233" s="1">
        <v>0.14583333333333334</v>
      </c>
      <c r="P233">
        <v>104</v>
      </c>
      <c r="Q233">
        <v>84</v>
      </c>
      <c r="R233">
        <v>83</v>
      </c>
      <c r="S233">
        <v>271</v>
      </c>
      <c r="T233">
        <v>128</v>
      </c>
      <c r="U233">
        <v>127</v>
      </c>
      <c r="V233">
        <v>114</v>
      </c>
      <c r="W233">
        <v>369</v>
      </c>
    </row>
    <row r="234" spans="2:23">
      <c r="B234">
        <v>219</v>
      </c>
      <c r="C234" s="50">
        <v>0.39473684210526316</v>
      </c>
      <c r="D234" s="50">
        <v>0.19277108433734941</v>
      </c>
      <c r="E234" s="50">
        <v>0.33333333333333331</v>
      </c>
      <c r="F234" s="50">
        <v>0.375</v>
      </c>
      <c r="G234" s="1">
        <v>0.30452674897119342</v>
      </c>
      <c r="H234" s="38">
        <v>436.19565217391306</v>
      </c>
      <c r="I234" s="38">
        <v>422.16417910447763</v>
      </c>
      <c r="J234" s="38">
        <v>422.01785714285717</v>
      </c>
      <c r="K234" s="38">
        <v>425.93491124260356</v>
      </c>
      <c r="L234" s="1">
        <v>0.47222222222222221</v>
      </c>
      <c r="M234" s="1">
        <v>0.4236111111111111</v>
      </c>
      <c r="N234" s="1">
        <v>0.41666666666666669</v>
      </c>
      <c r="O234" s="1">
        <v>0.4375</v>
      </c>
      <c r="P234">
        <v>46</v>
      </c>
      <c r="Q234">
        <v>67</v>
      </c>
      <c r="R234">
        <v>56</v>
      </c>
      <c r="S234">
        <v>169</v>
      </c>
      <c r="T234">
        <v>76</v>
      </c>
      <c r="U234">
        <v>83</v>
      </c>
      <c r="V234">
        <v>84</v>
      </c>
      <c r="W234">
        <v>243</v>
      </c>
    </row>
    <row r="235" spans="2:23">
      <c r="B235">
        <v>220</v>
      </c>
      <c r="C235" s="50">
        <v>0.37719298245614036</v>
      </c>
      <c r="D235" s="50">
        <v>0.40517241379310343</v>
      </c>
      <c r="E235" s="50">
        <v>0.36363636363636365</v>
      </c>
      <c r="F235" s="50">
        <v>0.22727272727272729</v>
      </c>
      <c r="G235" s="1">
        <v>0.38297872340425532</v>
      </c>
      <c r="H235" s="38">
        <v>417.85915492957747</v>
      </c>
      <c r="I235" s="38">
        <v>418.72463768115944</v>
      </c>
      <c r="J235" s="38">
        <v>434.47619047619048</v>
      </c>
      <c r="K235" s="38">
        <v>423.31034482758622</v>
      </c>
      <c r="L235" s="1">
        <v>0.20833333333333334</v>
      </c>
      <c r="M235" s="1">
        <v>0.19444444444444445</v>
      </c>
      <c r="N235" s="1">
        <v>0.3125</v>
      </c>
      <c r="O235" s="1">
        <v>0.23842592592592593</v>
      </c>
      <c r="P235">
        <v>71</v>
      </c>
      <c r="Q235">
        <v>69</v>
      </c>
      <c r="R235">
        <v>63</v>
      </c>
      <c r="S235">
        <v>203</v>
      </c>
      <c r="T235">
        <v>114</v>
      </c>
      <c r="U235">
        <v>116</v>
      </c>
      <c r="V235">
        <v>99</v>
      </c>
      <c r="W235">
        <v>329</v>
      </c>
    </row>
    <row r="236" spans="2:23">
      <c r="B236">
        <v>221</v>
      </c>
      <c r="C236" s="50">
        <v>0.39130434782608697</v>
      </c>
      <c r="D236" s="50">
        <v>0.45112781954887216</v>
      </c>
      <c r="E236" s="50">
        <v>0.52517985611510787</v>
      </c>
      <c r="F236" s="50">
        <v>0.5071942446043165</v>
      </c>
      <c r="G236" s="1">
        <v>0.45609756097560977</v>
      </c>
      <c r="H236" s="38">
        <v>398.70238095238096</v>
      </c>
      <c r="I236" s="38">
        <v>398.3150684931507</v>
      </c>
      <c r="J236" s="38">
        <v>382.68181818181819</v>
      </c>
      <c r="K236" s="38">
        <v>393.8340807174888</v>
      </c>
      <c r="L236" s="1">
        <v>4.1666666666666664E-2</v>
      </c>
      <c r="M236" s="1">
        <v>7.6388888888888895E-2</v>
      </c>
      <c r="N236" s="1">
        <v>3.4722222222222224E-2</v>
      </c>
      <c r="O236" s="1">
        <v>5.0925925925925923E-2</v>
      </c>
      <c r="P236">
        <v>84</v>
      </c>
      <c r="Q236">
        <v>73</v>
      </c>
      <c r="R236">
        <v>66</v>
      </c>
      <c r="S236">
        <v>223</v>
      </c>
      <c r="T236">
        <v>138</v>
      </c>
      <c r="U236">
        <v>133</v>
      </c>
      <c r="V236">
        <v>139</v>
      </c>
      <c r="W236">
        <v>410</v>
      </c>
    </row>
    <row r="237" spans="2:23">
      <c r="B237">
        <v>222</v>
      </c>
      <c r="C237" s="50">
        <v>0.40151515151515149</v>
      </c>
      <c r="D237" s="50">
        <v>0.35772357723577236</v>
      </c>
      <c r="E237" s="50">
        <v>0.40336134453781514</v>
      </c>
      <c r="F237" s="50">
        <v>0.34033613445378152</v>
      </c>
      <c r="G237" s="1">
        <v>0.38770053475935828</v>
      </c>
      <c r="H237" s="38">
        <v>421.50632911392404</v>
      </c>
      <c r="I237" s="38">
        <v>427.22784810126581</v>
      </c>
      <c r="J237" s="38">
        <v>433.07042253521126</v>
      </c>
      <c r="K237" s="38">
        <v>427.06550218340612</v>
      </c>
      <c r="L237" s="1">
        <v>8.3333333333333329E-2</v>
      </c>
      <c r="M237" s="1">
        <v>0.14583333333333334</v>
      </c>
      <c r="N237" s="1">
        <v>0.1736111111111111</v>
      </c>
      <c r="O237" s="1">
        <v>0.13425925925925927</v>
      </c>
      <c r="P237">
        <v>79</v>
      </c>
      <c r="Q237">
        <v>79</v>
      </c>
      <c r="R237">
        <v>71</v>
      </c>
      <c r="S237">
        <v>229</v>
      </c>
      <c r="T237">
        <v>132</v>
      </c>
      <c r="U237">
        <v>123</v>
      </c>
      <c r="V237">
        <v>119</v>
      </c>
      <c r="W237">
        <v>374</v>
      </c>
    </row>
    <row r="238" spans="2:23">
      <c r="B238">
        <v>223</v>
      </c>
      <c r="C238" s="50">
        <v>0.56730769230769229</v>
      </c>
      <c r="D238" s="50">
        <v>0.5855855855855856</v>
      </c>
      <c r="E238" s="50">
        <v>0.56730769230769229</v>
      </c>
      <c r="F238" s="50">
        <v>0.51923076923076916</v>
      </c>
      <c r="G238" s="1">
        <v>0.57366771159874608</v>
      </c>
      <c r="H238" s="38">
        <v>420.66666666666669</v>
      </c>
      <c r="I238" s="38">
        <v>435.47826086956519</v>
      </c>
      <c r="J238" s="38">
        <v>390.15555555555557</v>
      </c>
      <c r="K238" s="38">
        <v>415.58088235294116</v>
      </c>
      <c r="L238" s="1">
        <v>0.27777777777777779</v>
      </c>
      <c r="M238" s="1">
        <v>0.22916666666666666</v>
      </c>
      <c r="N238" s="1">
        <v>0.27777777777777779</v>
      </c>
      <c r="O238" s="1">
        <v>0.26157407407407407</v>
      </c>
      <c r="P238">
        <v>45</v>
      </c>
      <c r="Q238">
        <v>46</v>
      </c>
      <c r="R238">
        <v>45</v>
      </c>
      <c r="S238">
        <v>136</v>
      </c>
      <c r="T238">
        <v>104</v>
      </c>
      <c r="U238">
        <v>111</v>
      </c>
      <c r="V238">
        <v>104</v>
      </c>
      <c r="W238">
        <v>319</v>
      </c>
    </row>
    <row r="239" spans="2:23">
      <c r="B239">
        <v>224</v>
      </c>
      <c r="C239" s="50">
        <v>0.28888888888888886</v>
      </c>
      <c r="D239" s="50">
        <v>0.34375</v>
      </c>
      <c r="E239" s="50">
        <v>0.37234042553191488</v>
      </c>
      <c r="F239" s="50">
        <v>0.36702127659574463</v>
      </c>
      <c r="G239" s="1">
        <v>0.33571428571428569</v>
      </c>
      <c r="H239" s="38">
        <v>422.078125</v>
      </c>
      <c r="I239" s="38">
        <v>423.20634920634922</v>
      </c>
      <c r="J239" s="38">
        <v>428.47457627118644</v>
      </c>
      <c r="K239" s="38">
        <v>424.48924731182797</v>
      </c>
      <c r="L239" s="1">
        <v>0.375</v>
      </c>
      <c r="M239" s="1">
        <v>0.33333333333333331</v>
      </c>
      <c r="N239" s="1">
        <v>0.34722222222222221</v>
      </c>
      <c r="O239" s="1">
        <v>0.35185185185185186</v>
      </c>
      <c r="P239">
        <v>64</v>
      </c>
      <c r="Q239">
        <v>63</v>
      </c>
      <c r="R239">
        <v>59</v>
      </c>
      <c r="S239">
        <v>186</v>
      </c>
      <c r="T239">
        <v>90</v>
      </c>
      <c r="U239">
        <v>96</v>
      </c>
      <c r="V239">
        <v>94</v>
      </c>
      <c r="W239">
        <v>280</v>
      </c>
    </row>
    <row r="240" spans="2:23">
      <c r="B240">
        <v>225</v>
      </c>
      <c r="C240" s="50">
        <v>0.38333333333333336</v>
      </c>
      <c r="D240" s="50">
        <v>0.29357798165137616</v>
      </c>
      <c r="E240" s="50">
        <v>0.35964912280701755</v>
      </c>
      <c r="F240" s="50">
        <v>0.35526315789473684</v>
      </c>
      <c r="G240" s="1">
        <v>0.34693877551020408</v>
      </c>
      <c r="H240" s="38">
        <v>449.54054054054052</v>
      </c>
      <c r="I240" s="38">
        <v>440.35064935064935</v>
      </c>
      <c r="J240" s="38">
        <v>409.45205479452056</v>
      </c>
      <c r="K240" s="38">
        <v>433.31696428571428</v>
      </c>
      <c r="L240" s="1">
        <v>0.16666666666666666</v>
      </c>
      <c r="M240" s="1">
        <v>0.24305555555555555</v>
      </c>
      <c r="N240" s="1">
        <v>0.20833333333333334</v>
      </c>
      <c r="O240" s="1">
        <v>0.20601851851851852</v>
      </c>
      <c r="P240">
        <v>74</v>
      </c>
      <c r="Q240">
        <v>77</v>
      </c>
      <c r="R240">
        <v>73</v>
      </c>
      <c r="S240">
        <v>224</v>
      </c>
      <c r="T240">
        <v>120</v>
      </c>
      <c r="U240">
        <v>109</v>
      </c>
      <c r="V240">
        <v>114</v>
      </c>
      <c r="W240">
        <v>343</v>
      </c>
    </row>
    <row r="241" spans="2:23">
      <c r="B241">
        <v>226</v>
      </c>
      <c r="C241" s="50">
        <v>0.22807017543859648</v>
      </c>
      <c r="D241" s="50">
        <v>0.26415094339622641</v>
      </c>
      <c r="E241" s="50">
        <v>0.27586206896551724</v>
      </c>
      <c r="F241" s="50">
        <v>0.23275862068965519</v>
      </c>
      <c r="G241" s="1">
        <v>0.25595238095238093</v>
      </c>
      <c r="H241" s="38">
        <v>451.11363636363637</v>
      </c>
      <c r="I241" s="38">
        <v>448.64102564102564</v>
      </c>
      <c r="J241" s="38">
        <v>441.23809523809524</v>
      </c>
      <c r="K241" s="38">
        <v>447.024</v>
      </c>
      <c r="L241" s="1">
        <v>0.60416666666666663</v>
      </c>
      <c r="M241" s="1">
        <v>0.63194444444444442</v>
      </c>
      <c r="N241" s="1">
        <v>0.59722222222222221</v>
      </c>
      <c r="O241" s="1">
        <v>0.61111111111111116</v>
      </c>
      <c r="P241">
        <v>44</v>
      </c>
      <c r="Q241">
        <v>39</v>
      </c>
      <c r="R241">
        <v>42</v>
      </c>
      <c r="S241">
        <v>125</v>
      </c>
      <c r="T241">
        <v>57</v>
      </c>
      <c r="U241">
        <v>53</v>
      </c>
      <c r="V241">
        <v>58</v>
      </c>
      <c r="W241">
        <v>168</v>
      </c>
    </row>
    <row r="242" spans="2:23">
      <c r="B242">
        <v>227</v>
      </c>
      <c r="C242" s="50">
        <v>0.15503875968992248</v>
      </c>
      <c r="D242" s="50">
        <v>0.17829457364341086</v>
      </c>
      <c r="E242" s="50">
        <v>0.18939393939393939</v>
      </c>
      <c r="F242" s="50">
        <v>0.14772727272727271</v>
      </c>
      <c r="G242" s="1">
        <v>0.17435897435897435</v>
      </c>
      <c r="H242" s="38">
        <v>439.14678899082571</v>
      </c>
      <c r="I242" s="38">
        <v>425.8679245283019</v>
      </c>
      <c r="J242" s="38">
        <v>425.69158878504675</v>
      </c>
      <c r="K242" s="38">
        <v>430.30434782608694</v>
      </c>
      <c r="L242" s="1">
        <v>0.10416666666666667</v>
      </c>
      <c r="M242" s="1">
        <v>0.10416666666666667</v>
      </c>
      <c r="N242" s="1">
        <v>8.3333333333333329E-2</v>
      </c>
      <c r="O242" s="1">
        <v>9.7222222222222224E-2</v>
      </c>
      <c r="P242">
        <v>109</v>
      </c>
      <c r="Q242">
        <v>106</v>
      </c>
      <c r="R242">
        <v>107</v>
      </c>
      <c r="S242">
        <v>322</v>
      </c>
      <c r="T242">
        <v>129</v>
      </c>
      <c r="U242">
        <v>129</v>
      </c>
      <c r="V242">
        <v>132</v>
      </c>
      <c r="W242">
        <v>390</v>
      </c>
    </row>
    <row r="243" spans="2:23">
      <c r="B243">
        <v>228</v>
      </c>
      <c r="C243" s="50">
        <v>0.34782608695652173</v>
      </c>
      <c r="D243" s="50">
        <v>0.32773109243697479</v>
      </c>
      <c r="E243" s="50">
        <v>0.35537190082644626</v>
      </c>
      <c r="F243" s="50">
        <v>0.3223140495867769</v>
      </c>
      <c r="G243" s="1">
        <v>0.3436619718309859</v>
      </c>
      <c r="H243" s="38">
        <v>400.78666666666669</v>
      </c>
      <c r="I243" s="38">
        <v>414.3125</v>
      </c>
      <c r="J243" s="38">
        <v>413.41025641025641</v>
      </c>
      <c r="K243" s="38">
        <v>409.65665236051501</v>
      </c>
      <c r="L243" s="1">
        <v>0.2013888888888889</v>
      </c>
      <c r="M243" s="1">
        <v>0.1736111111111111</v>
      </c>
      <c r="N243" s="1">
        <v>0.15972222222222221</v>
      </c>
      <c r="O243" s="1">
        <v>0.17824074074074073</v>
      </c>
      <c r="P243">
        <v>75</v>
      </c>
      <c r="Q243">
        <v>80</v>
      </c>
      <c r="R243">
        <v>78</v>
      </c>
      <c r="S243">
        <v>233</v>
      </c>
      <c r="T243">
        <v>115</v>
      </c>
      <c r="U243">
        <v>119</v>
      </c>
      <c r="V243">
        <v>121</v>
      </c>
      <c r="W243">
        <v>355</v>
      </c>
    </row>
    <row r="244" spans="2:23">
      <c r="B244">
        <v>229</v>
      </c>
      <c r="C244" s="50">
        <v>0.48461538461538461</v>
      </c>
      <c r="D244" s="50">
        <v>0.47692307692307695</v>
      </c>
      <c r="E244" s="50">
        <v>0.4453125</v>
      </c>
      <c r="F244" s="50">
        <v>0.48046875</v>
      </c>
      <c r="G244" s="1">
        <v>0.46907216494845361</v>
      </c>
      <c r="H244" s="38">
        <v>404.32835820895525</v>
      </c>
      <c r="I244" s="38">
        <v>393.0735294117647</v>
      </c>
      <c r="J244" s="38">
        <v>376.19718309859155</v>
      </c>
      <c r="K244" s="38">
        <v>390.91747572815535</v>
      </c>
      <c r="L244" s="1">
        <v>9.7222222222222224E-2</v>
      </c>
      <c r="M244" s="1">
        <v>9.7222222222222224E-2</v>
      </c>
      <c r="N244" s="1">
        <v>0.1111111111111111</v>
      </c>
      <c r="O244" s="1">
        <v>0.10185185185185185</v>
      </c>
      <c r="P244">
        <v>67</v>
      </c>
      <c r="Q244">
        <v>68</v>
      </c>
      <c r="R244">
        <v>71</v>
      </c>
      <c r="S244">
        <v>206</v>
      </c>
      <c r="T244">
        <v>130</v>
      </c>
      <c r="U244">
        <v>130</v>
      </c>
      <c r="V244">
        <v>128</v>
      </c>
      <c r="W244">
        <v>388</v>
      </c>
    </row>
    <row r="245" spans="2:23">
      <c r="B245">
        <v>230</v>
      </c>
      <c r="C245" s="50">
        <v>0.47252747252747251</v>
      </c>
      <c r="D245" s="50">
        <v>0.42268041237113402</v>
      </c>
      <c r="E245" s="50">
        <v>0.41489361702127658</v>
      </c>
      <c r="F245" s="50">
        <v>0.36702127659574468</v>
      </c>
      <c r="G245" s="1">
        <v>0.43617021276595747</v>
      </c>
      <c r="H245" s="38">
        <v>417.60416666666669</v>
      </c>
      <c r="I245" s="38">
        <v>409.98214285714283</v>
      </c>
      <c r="J245" s="38">
        <v>425.10909090909092</v>
      </c>
      <c r="K245" s="38">
        <v>417.51572327044028</v>
      </c>
      <c r="L245" s="1">
        <v>0.36805555555555558</v>
      </c>
      <c r="M245" s="1">
        <v>0.3263888888888889</v>
      </c>
      <c r="N245" s="1">
        <v>0.34722222222222221</v>
      </c>
      <c r="O245" s="1">
        <v>0.34722222222222221</v>
      </c>
      <c r="P245">
        <v>48</v>
      </c>
      <c r="Q245">
        <v>56</v>
      </c>
      <c r="R245">
        <v>55</v>
      </c>
      <c r="S245">
        <v>159</v>
      </c>
      <c r="T245">
        <v>91</v>
      </c>
      <c r="U245">
        <v>97</v>
      </c>
      <c r="V245">
        <v>94</v>
      </c>
      <c r="W245">
        <v>282</v>
      </c>
    </row>
    <row r="246" spans="2:23">
      <c r="B246">
        <v>231</v>
      </c>
      <c r="C246" s="50">
        <v>0.36153846153846153</v>
      </c>
      <c r="D246" s="50">
        <v>0.36434108527131781</v>
      </c>
      <c r="E246" s="50">
        <v>0.31746031746031744</v>
      </c>
      <c r="F246" s="50">
        <v>0.29761904761904762</v>
      </c>
      <c r="G246" s="1">
        <v>0.34805194805194806</v>
      </c>
      <c r="H246" s="38">
        <v>419.3855421686747</v>
      </c>
      <c r="I246" s="38">
        <v>429.14634146341461</v>
      </c>
      <c r="J246" s="38">
        <v>405.43023255813955</v>
      </c>
      <c r="K246" s="38">
        <v>417.79282868525894</v>
      </c>
      <c r="L246" s="1">
        <v>9.7222222222222224E-2</v>
      </c>
      <c r="M246" s="1">
        <v>0.10416666666666667</v>
      </c>
      <c r="N246" s="1">
        <v>0.125</v>
      </c>
      <c r="O246" s="1">
        <v>0.10879629629629629</v>
      </c>
      <c r="P246">
        <v>83</v>
      </c>
      <c r="Q246">
        <v>82</v>
      </c>
      <c r="R246">
        <v>86</v>
      </c>
      <c r="S246">
        <v>251</v>
      </c>
      <c r="T246">
        <v>130</v>
      </c>
      <c r="U246">
        <v>129</v>
      </c>
      <c r="V246">
        <v>126</v>
      </c>
      <c r="W246">
        <v>385</v>
      </c>
    </row>
    <row r="247" spans="2:23">
      <c r="B247">
        <v>232</v>
      </c>
      <c r="C247" s="50">
        <v>0.27642276422764228</v>
      </c>
      <c r="D247" s="50">
        <v>0.32558139534883723</v>
      </c>
      <c r="E247" s="50">
        <v>0.2857142857142857</v>
      </c>
      <c r="F247" s="50">
        <v>0.32773109243697474</v>
      </c>
      <c r="G247" s="1">
        <v>0.29649595687331537</v>
      </c>
      <c r="H247" s="38">
        <v>405.86516853932585</v>
      </c>
      <c r="I247" s="38">
        <v>408.90804597701151</v>
      </c>
      <c r="J247" s="38">
        <v>425.21176470588233</v>
      </c>
      <c r="K247" s="38">
        <v>413.18007662835248</v>
      </c>
      <c r="L247" s="1">
        <v>0.14583333333333334</v>
      </c>
      <c r="M247" s="1">
        <v>0.10416666666666667</v>
      </c>
      <c r="N247" s="1">
        <v>0.1736111111111111</v>
      </c>
      <c r="O247" s="1">
        <v>0.14120370370370369</v>
      </c>
      <c r="P247">
        <v>89</v>
      </c>
      <c r="Q247">
        <v>87</v>
      </c>
      <c r="R247">
        <v>85</v>
      </c>
      <c r="S247">
        <v>261</v>
      </c>
      <c r="T247">
        <v>123</v>
      </c>
      <c r="U247">
        <v>129</v>
      </c>
      <c r="V247">
        <v>119</v>
      </c>
      <c r="W247">
        <v>371</v>
      </c>
    </row>
    <row r="248" spans="2:23">
      <c r="B248">
        <v>233</v>
      </c>
      <c r="C248" s="50">
        <v>0.330188679245283</v>
      </c>
      <c r="D248" s="50">
        <v>0.39285714285714285</v>
      </c>
      <c r="E248" s="50">
        <v>0.26785714285714285</v>
      </c>
      <c r="F248" s="50">
        <v>0.2544642857142857</v>
      </c>
      <c r="G248" s="1">
        <v>0.33030303030303032</v>
      </c>
      <c r="H248" s="38">
        <v>441.88732394366195</v>
      </c>
      <c r="I248" s="38">
        <v>426.5735294117647</v>
      </c>
      <c r="J248" s="38">
        <v>448.5609756097561</v>
      </c>
      <c r="K248" s="38">
        <v>439.65158371040724</v>
      </c>
      <c r="L248" s="1">
        <v>0.2638888888888889</v>
      </c>
      <c r="M248" s="1">
        <v>0.22222222222222221</v>
      </c>
      <c r="N248" s="1">
        <v>0.22222222222222221</v>
      </c>
      <c r="O248" s="1">
        <v>0.2361111111111111</v>
      </c>
      <c r="P248">
        <v>71</v>
      </c>
      <c r="Q248">
        <v>68</v>
      </c>
      <c r="R248">
        <v>82</v>
      </c>
      <c r="S248">
        <v>221</v>
      </c>
      <c r="T248">
        <v>106</v>
      </c>
      <c r="U248">
        <v>112</v>
      </c>
      <c r="V248">
        <v>112</v>
      </c>
      <c r="W248">
        <v>330</v>
      </c>
    </row>
    <row r="249" spans="2:23">
      <c r="B249">
        <v>234</v>
      </c>
      <c r="C249" s="50">
        <v>0.26618705035971224</v>
      </c>
      <c r="D249" s="50">
        <v>0.26277372262773724</v>
      </c>
      <c r="E249" s="50">
        <v>0.21323529411764705</v>
      </c>
      <c r="F249" s="50">
        <v>0.23161764705882348</v>
      </c>
      <c r="G249" s="1">
        <v>0.24757281553398058</v>
      </c>
      <c r="H249" s="38">
        <v>417.76470588235293</v>
      </c>
      <c r="I249" s="38">
        <v>427.77227722772278</v>
      </c>
      <c r="J249" s="38">
        <v>416.9158878504673</v>
      </c>
      <c r="K249" s="38">
        <v>420.73225806451615</v>
      </c>
      <c r="L249" s="1">
        <v>3.4722222222222224E-2</v>
      </c>
      <c r="M249" s="1">
        <v>4.8611111111111112E-2</v>
      </c>
      <c r="N249" s="1">
        <v>5.5555555555555552E-2</v>
      </c>
      <c r="O249" s="1">
        <v>4.6296296296296294E-2</v>
      </c>
      <c r="P249">
        <v>102</v>
      </c>
      <c r="Q249">
        <v>101</v>
      </c>
      <c r="R249">
        <v>107</v>
      </c>
      <c r="S249">
        <v>310</v>
      </c>
      <c r="T249">
        <v>139</v>
      </c>
      <c r="U249">
        <v>137</v>
      </c>
      <c r="V249">
        <v>136</v>
      </c>
      <c r="W249">
        <v>412</v>
      </c>
    </row>
    <row r="250" spans="2:23">
      <c r="B250">
        <v>235</v>
      </c>
      <c r="C250" s="50">
        <v>0.16513761467889909</v>
      </c>
      <c r="D250" s="50">
        <v>0.19230769230769232</v>
      </c>
      <c r="E250" s="50">
        <v>0.19230769230769232</v>
      </c>
      <c r="F250" s="50">
        <v>0.21634615384615383</v>
      </c>
      <c r="G250" s="1">
        <v>0.18296529968454259</v>
      </c>
      <c r="H250" s="38">
        <v>443.50549450549448</v>
      </c>
      <c r="I250" s="38">
        <v>451.75</v>
      </c>
      <c r="J250" s="38">
        <v>446.77380952380952</v>
      </c>
      <c r="K250" s="38">
        <v>447.23938223938222</v>
      </c>
      <c r="L250" s="1">
        <v>0.24305555555555555</v>
      </c>
      <c r="M250" s="1">
        <v>0.27777777777777779</v>
      </c>
      <c r="N250" s="1">
        <v>0.27777777777777779</v>
      </c>
      <c r="O250" s="1">
        <v>0.26620370370370372</v>
      </c>
      <c r="P250">
        <v>91</v>
      </c>
      <c r="Q250">
        <v>84</v>
      </c>
      <c r="R250">
        <v>84</v>
      </c>
      <c r="S250">
        <v>259</v>
      </c>
      <c r="T250">
        <v>109</v>
      </c>
      <c r="U250">
        <v>104</v>
      </c>
      <c r="V250">
        <v>104</v>
      </c>
      <c r="W250">
        <v>317</v>
      </c>
    </row>
    <row r="251" spans="2:23">
      <c r="B251">
        <v>236</v>
      </c>
      <c r="C251" s="50">
        <v>0.19834710743801653</v>
      </c>
      <c r="D251" s="50">
        <v>0.31092436974789917</v>
      </c>
      <c r="E251" s="50">
        <v>0.1834862385321101</v>
      </c>
      <c r="F251" s="50">
        <v>0.15137614678899086</v>
      </c>
      <c r="G251" s="1">
        <v>0.23209169054441262</v>
      </c>
      <c r="H251" s="38">
        <v>453.98969072164948</v>
      </c>
      <c r="I251" s="38">
        <v>422.7560975609756</v>
      </c>
      <c r="J251" s="38">
        <v>450.89887640449439</v>
      </c>
      <c r="K251" s="38">
        <v>443.40671641791045</v>
      </c>
      <c r="L251" s="1">
        <v>0.15972222222222221</v>
      </c>
      <c r="M251" s="1">
        <v>0.1736111111111111</v>
      </c>
      <c r="N251" s="1">
        <v>0.24305555555555555</v>
      </c>
      <c r="O251" s="1">
        <v>0.19212962962962962</v>
      </c>
      <c r="P251">
        <v>97</v>
      </c>
      <c r="Q251">
        <v>82</v>
      </c>
      <c r="R251">
        <v>89</v>
      </c>
      <c r="S251">
        <v>268</v>
      </c>
      <c r="T251">
        <v>121</v>
      </c>
      <c r="U251">
        <v>119</v>
      </c>
      <c r="V251">
        <v>109</v>
      </c>
      <c r="W251">
        <v>349</v>
      </c>
    </row>
    <row r="252" spans="2:23">
      <c r="B252">
        <v>237</v>
      </c>
      <c r="C252" s="50">
        <v>0.22142857142857142</v>
      </c>
      <c r="D252" s="50">
        <v>0.28244274809160308</v>
      </c>
      <c r="E252" s="50">
        <v>0.2868217054263566</v>
      </c>
      <c r="F252" s="50">
        <v>0.23255813953488372</v>
      </c>
      <c r="G252" s="1">
        <v>0.26250000000000001</v>
      </c>
      <c r="H252" s="38">
        <v>425.69724770642199</v>
      </c>
      <c r="I252" s="38">
        <v>421.77659574468083</v>
      </c>
      <c r="J252" s="38">
        <v>412.80434782608694</v>
      </c>
      <c r="K252" s="38">
        <v>420.42711864406778</v>
      </c>
      <c r="L252" s="1">
        <v>2.7777777777777776E-2</v>
      </c>
      <c r="M252" s="1">
        <v>9.0277777777777776E-2</v>
      </c>
      <c r="N252" s="1">
        <v>0.10416666666666667</v>
      </c>
      <c r="O252" s="1">
        <v>7.407407407407407E-2</v>
      </c>
      <c r="P252">
        <v>109</v>
      </c>
      <c r="Q252">
        <v>94</v>
      </c>
      <c r="R252">
        <v>92</v>
      </c>
      <c r="S252">
        <v>295</v>
      </c>
      <c r="T252">
        <v>140</v>
      </c>
      <c r="U252">
        <v>131</v>
      </c>
      <c r="V252">
        <v>129</v>
      </c>
      <c r="W252">
        <v>400</v>
      </c>
    </row>
    <row r="253" spans="2:23">
      <c r="B253">
        <v>238</v>
      </c>
      <c r="C253" s="50">
        <v>0.33606557377049179</v>
      </c>
      <c r="D253" s="50">
        <v>0.34126984126984128</v>
      </c>
      <c r="E253" s="50">
        <v>0.42399999999999999</v>
      </c>
      <c r="F253" s="50">
        <v>0.372</v>
      </c>
      <c r="G253" s="1">
        <v>0.36729222520107241</v>
      </c>
      <c r="H253" s="38">
        <v>388.61728395061726</v>
      </c>
      <c r="I253" s="38">
        <v>402.50602409638554</v>
      </c>
      <c r="J253" s="38">
        <v>374.38888888888891</v>
      </c>
      <c r="K253" s="38">
        <v>389.16101694915255</v>
      </c>
      <c r="L253" s="1">
        <v>0.15277777777777779</v>
      </c>
      <c r="M253" s="1">
        <v>0.125</v>
      </c>
      <c r="N253" s="1">
        <v>0.13194444444444445</v>
      </c>
      <c r="O253" s="1">
        <v>0.13657407407407407</v>
      </c>
      <c r="P253">
        <v>81</v>
      </c>
      <c r="Q253">
        <v>83</v>
      </c>
      <c r="R253">
        <v>72</v>
      </c>
      <c r="S253">
        <v>236</v>
      </c>
      <c r="T253">
        <v>122</v>
      </c>
      <c r="U253">
        <v>126</v>
      </c>
      <c r="V253">
        <v>125</v>
      </c>
      <c r="W253">
        <v>373</v>
      </c>
    </row>
    <row r="254" spans="2:23">
      <c r="B254">
        <v>239</v>
      </c>
      <c r="C254" s="50">
        <v>0.47945205479452052</v>
      </c>
      <c r="D254" s="50">
        <v>0.41666666666666669</v>
      </c>
      <c r="E254" s="50">
        <v>0.58108108108108103</v>
      </c>
      <c r="F254" s="50">
        <v>0.56756756756756754</v>
      </c>
      <c r="G254" s="1">
        <v>0.49315068493150682</v>
      </c>
      <c r="H254" s="38">
        <v>387.63157894736844</v>
      </c>
      <c r="I254" s="38">
        <v>354.45238095238096</v>
      </c>
      <c r="J254" s="38">
        <v>387.54838709677421</v>
      </c>
      <c r="K254" s="38">
        <v>375.05405405405406</v>
      </c>
      <c r="L254" s="1">
        <v>0.49305555555555558</v>
      </c>
      <c r="M254" s="1">
        <v>0.5</v>
      </c>
      <c r="N254" s="1">
        <v>0.4861111111111111</v>
      </c>
      <c r="O254" s="1">
        <v>0.49305555555555558</v>
      </c>
      <c r="P254">
        <v>38</v>
      </c>
      <c r="Q254">
        <v>42</v>
      </c>
      <c r="R254">
        <v>31</v>
      </c>
      <c r="S254">
        <v>111</v>
      </c>
      <c r="T254">
        <v>73</v>
      </c>
      <c r="U254">
        <v>72</v>
      </c>
      <c r="V254">
        <v>74</v>
      </c>
      <c r="W254">
        <v>219</v>
      </c>
    </row>
    <row r="255" spans="2:23">
      <c r="B255">
        <v>240</v>
      </c>
      <c r="C255" s="50">
        <v>0.29197080291970801</v>
      </c>
      <c r="D255" s="50">
        <v>0.35971223021582732</v>
      </c>
      <c r="E255" s="50">
        <v>0.38805970149253732</v>
      </c>
      <c r="F255" s="50">
        <v>0.34701492537313433</v>
      </c>
      <c r="G255" s="1">
        <v>0.34634146341463412</v>
      </c>
      <c r="H255" s="38">
        <v>393.77319587628864</v>
      </c>
      <c r="I255" s="38">
        <v>402.41573033707863</v>
      </c>
      <c r="J255" s="38">
        <v>399.09756097560978</v>
      </c>
      <c r="K255" s="38">
        <v>398.27238805970148</v>
      </c>
      <c r="L255" s="1">
        <v>4.8611111111111112E-2</v>
      </c>
      <c r="M255" s="1">
        <v>3.4722222222222224E-2</v>
      </c>
      <c r="N255" s="1">
        <v>6.9444444444444448E-2</v>
      </c>
      <c r="O255" s="1">
        <v>5.0925925925925923E-2</v>
      </c>
      <c r="P255">
        <v>97</v>
      </c>
      <c r="Q255">
        <v>89</v>
      </c>
      <c r="R255">
        <v>82</v>
      </c>
      <c r="S255">
        <v>268</v>
      </c>
      <c r="T255">
        <v>137</v>
      </c>
      <c r="U255">
        <v>139</v>
      </c>
      <c r="V255">
        <v>134</v>
      </c>
      <c r="W255">
        <v>410</v>
      </c>
    </row>
    <row r="256" spans="2:23">
      <c r="B256">
        <v>241</v>
      </c>
      <c r="C256" s="50">
        <v>0.27731092436974791</v>
      </c>
      <c r="D256" s="50">
        <v>0.30434782608695654</v>
      </c>
      <c r="E256" s="50">
        <v>0.31404958677685951</v>
      </c>
      <c r="F256" s="50">
        <v>0.3223140495867769</v>
      </c>
      <c r="G256" s="1">
        <v>0.29859154929577464</v>
      </c>
      <c r="H256" s="38">
        <v>442.32558139534882</v>
      </c>
      <c r="I256" s="38">
        <v>425.22500000000002</v>
      </c>
      <c r="J256" s="38">
        <v>436.66265060240966</v>
      </c>
      <c r="K256" s="38">
        <v>434.94377510040158</v>
      </c>
      <c r="L256" s="1">
        <v>0.1736111111111111</v>
      </c>
      <c r="M256" s="1">
        <v>0.2013888888888889</v>
      </c>
      <c r="N256" s="1">
        <v>0.15972222222222221</v>
      </c>
      <c r="O256" s="1">
        <v>0.17824074074074073</v>
      </c>
      <c r="P256">
        <v>86</v>
      </c>
      <c r="Q256">
        <v>80</v>
      </c>
      <c r="R256">
        <v>83</v>
      </c>
      <c r="S256">
        <v>249</v>
      </c>
      <c r="T256">
        <v>119</v>
      </c>
      <c r="U256">
        <v>115</v>
      </c>
      <c r="V256">
        <v>121</v>
      </c>
      <c r="W256">
        <v>355</v>
      </c>
    </row>
    <row r="257" spans="2:23">
      <c r="B257">
        <v>242</v>
      </c>
      <c r="C257" s="50">
        <v>0.57281553398058249</v>
      </c>
      <c r="D257" s="50">
        <v>0.61702127659574468</v>
      </c>
      <c r="E257" s="50">
        <v>0.55319148936170215</v>
      </c>
      <c r="F257" s="50">
        <v>0.54255319148936165</v>
      </c>
      <c r="G257" s="1">
        <v>0.58075601374570451</v>
      </c>
      <c r="H257" s="38">
        <v>418.31818181818181</v>
      </c>
      <c r="I257" s="38">
        <v>394.61111111111109</v>
      </c>
      <c r="J257" s="38">
        <v>390.14285714285717</v>
      </c>
      <c r="K257" s="38">
        <v>401.62295081967216</v>
      </c>
      <c r="L257" s="1">
        <v>0.28472222222222221</v>
      </c>
      <c r="M257" s="1">
        <v>0.34722222222222221</v>
      </c>
      <c r="N257" s="1">
        <v>0.34722222222222221</v>
      </c>
      <c r="O257" s="1">
        <v>0.3263888888888889</v>
      </c>
      <c r="P257">
        <v>44</v>
      </c>
      <c r="Q257">
        <v>36</v>
      </c>
      <c r="R257">
        <v>42</v>
      </c>
      <c r="S257">
        <v>122</v>
      </c>
      <c r="T257">
        <v>103</v>
      </c>
      <c r="U257">
        <v>94</v>
      </c>
      <c r="V257">
        <v>94</v>
      </c>
      <c r="W257">
        <v>291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opLeftCell="A2" workbookViewId="0">
      <selection activeCell="A9" sqref="A9:XFD12"/>
    </sheetView>
  </sheetViews>
  <sheetFormatPr baseColWidth="10" defaultRowHeight="15" x14ac:dyDescent="0"/>
  <sheetData>
    <row r="1" spans="1:24">
      <c r="A1" t="s">
        <v>76</v>
      </c>
    </row>
    <row r="7" spans="1:24" ht="20">
      <c r="A7" s="2" t="s">
        <v>71</v>
      </c>
      <c r="C7" s="3" t="s">
        <v>42</v>
      </c>
      <c r="D7" s="3"/>
      <c r="E7" s="3"/>
      <c r="F7" s="3"/>
      <c r="G7" s="3"/>
      <c r="H7" s="5" t="s">
        <v>67</v>
      </c>
      <c r="I7" s="5"/>
      <c r="J7" s="5"/>
      <c r="K7" s="5"/>
      <c r="L7" s="7" t="s">
        <v>44</v>
      </c>
      <c r="M7" s="7"/>
      <c r="N7" s="7"/>
      <c r="O7" s="7"/>
      <c r="P7" s="9" t="s">
        <v>46</v>
      </c>
      <c r="Q7" s="9"/>
      <c r="R7" s="9"/>
      <c r="S7" s="9"/>
      <c r="T7" s="12" t="s">
        <v>47</v>
      </c>
      <c r="U7" s="12"/>
      <c r="V7" s="12"/>
      <c r="W7" s="12"/>
      <c r="X7" s="23"/>
    </row>
    <row r="8" spans="1:24" ht="20">
      <c r="B8" s="2" t="s">
        <v>69</v>
      </c>
      <c r="C8" s="4" t="s">
        <v>38</v>
      </c>
      <c r="D8" s="4" t="s">
        <v>37</v>
      </c>
      <c r="E8" s="4" t="s">
        <v>36</v>
      </c>
      <c r="F8" s="4" t="s">
        <v>45</v>
      </c>
      <c r="G8" s="4" t="s">
        <v>43</v>
      </c>
      <c r="H8" s="6" t="s">
        <v>38</v>
      </c>
      <c r="I8" s="6" t="s">
        <v>37</v>
      </c>
      <c r="J8" s="6" t="s">
        <v>36</v>
      </c>
      <c r="K8" s="6" t="s">
        <v>43</v>
      </c>
      <c r="L8" s="8" t="s">
        <v>38</v>
      </c>
      <c r="M8" s="8" t="s">
        <v>37</v>
      </c>
      <c r="N8" s="8" t="s">
        <v>36</v>
      </c>
      <c r="O8" s="8" t="s">
        <v>43</v>
      </c>
      <c r="P8" s="10" t="s">
        <v>38</v>
      </c>
      <c r="Q8" s="10" t="s">
        <v>37</v>
      </c>
      <c r="R8" s="10" t="s">
        <v>36</v>
      </c>
      <c r="S8" s="10" t="s">
        <v>43</v>
      </c>
      <c r="T8" s="13" t="s">
        <v>38</v>
      </c>
      <c r="U8" s="13" t="s">
        <v>37</v>
      </c>
      <c r="V8" s="13" t="s">
        <v>36</v>
      </c>
      <c r="W8" s="13" t="s">
        <v>43</v>
      </c>
      <c r="X8" s="23"/>
    </row>
    <row r="9" spans="1:24">
      <c r="B9">
        <v>30</v>
      </c>
      <c r="C9" s="1">
        <v>0.84615384615384615</v>
      </c>
      <c r="D9" s="1">
        <v>0.52380952380952384</v>
      </c>
      <c r="E9" s="1">
        <v>0.66666666666666663</v>
      </c>
      <c r="F9" s="1">
        <v>0.66666666666666663</v>
      </c>
      <c r="G9" s="1">
        <v>0.65116279069767447</v>
      </c>
      <c r="H9" s="38">
        <v>399.5</v>
      </c>
      <c r="I9" s="38">
        <v>393.5</v>
      </c>
      <c r="J9" s="38">
        <v>505</v>
      </c>
      <c r="K9" s="38">
        <v>416.6</v>
      </c>
      <c r="L9" s="1">
        <v>0.90972222222222221</v>
      </c>
      <c r="M9" s="1">
        <v>0.85416666666666663</v>
      </c>
      <c r="N9" s="1">
        <v>0.9375</v>
      </c>
      <c r="O9" s="1">
        <v>0.90046296296296291</v>
      </c>
      <c r="P9">
        <v>2</v>
      </c>
      <c r="Q9">
        <v>10</v>
      </c>
      <c r="R9">
        <v>3</v>
      </c>
      <c r="S9">
        <v>15</v>
      </c>
      <c r="T9">
        <v>13</v>
      </c>
      <c r="U9">
        <v>21</v>
      </c>
      <c r="V9">
        <v>9</v>
      </c>
      <c r="W9">
        <v>43</v>
      </c>
    </row>
    <row r="10" spans="1:24">
      <c r="B10">
        <v>88</v>
      </c>
      <c r="C10" s="1">
        <v>0.27272727272727271</v>
      </c>
      <c r="D10" s="1">
        <v>0.3125</v>
      </c>
      <c r="E10" s="1">
        <v>0.33333333333333331</v>
      </c>
      <c r="F10" s="1">
        <v>0.3125</v>
      </c>
      <c r="G10" s="1">
        <v>0.30645161290322581</v>
      </c>
      <c r="H10" s="38">
        <v>389.125</v>
      </c>
      <c r="I10" s="38">
        <v>442.81818181818181</v>
      </c>
      <c r="J10" s="38">
        <v>448.6875</v>
      </c>
      <c r="K10" s="38">
        <v>425.02325581395348</v>
      </c>
      <c r="L10" s="1">
        <v>0.84722222222222221</v>
      </c>
      <c r="M10" s="1">
        <v>0.88888888888888884</v>
      </c>
      <c r="N10" s="1">
        <v>0.83333333333333337</v>
      </c>
      <c r="O10" s="1">
        <v>0.85648148148148151</v>
      </c>
      <c r="P10">
        <v>16</v>
      </c>
      <c r="Q10">
        <v>11</v>
      </c>
      <c r="R10">
        <v>16</v>
      </c>
      <c r="S10">
        <v>43</v>
      </c>
      <c r="T10">
        <v>22</v>
      </c>
      <c r="U10">
        <v>16</v>
      </c>
      <c r="V10">
        <v>24</v>
      </c>
      <c r="W10">
        <v>62</v>
      </c>
    </row>
    <row r="11" spans="1:24">
      <c r="B11">
        <v>91</v>
      </c>
      <c r="C11" s="1">
        <v>0.37037037037037035</v>
      </c>
      <c r="D11" s="1">
        <v>0.39285714285714285</v>
      </c>
      <c r="E11" s="1">
        <v>0.58064516129032262</v>
      </c>
      <c r="F11" s="1">
        <v>0.532258064516129</v>
      </c>
      <c r="G11" s="1">
        <v>0.45348837209302323</v>
      </c>
      <c r="H11" s="38">
        <v>399</v>
      </c>
      <c r="I11" s="38">
        <v>407.94117647058823</v>
      </c>
      <c r="J11" s="38">
        <v>429</v>
      </c>
      <c r="K11" s="38">
        <v>410.531914893617</v>
      </c>
      <c r="L11" s="1">
        <v>0.8125</v>
      </c>
      <c r="M11" s="1">
        <v>0.80555555555555558</v>
      </c>
      <c r="N11" s="1">
        <v>0.78472222222222221</v>
      </c>
      <c r="O11" s="1">
        <v>0.80092592592592593</v>
      </c>
      <c r="P11">
        <v>17</v>
      </c>
      <c r="Q11">
        <v>17</v>
      </c>
      <c r="R11">
        <v>13</v>
      </c>
      <c r="S11">
        <v>47</v>
      </c>
      <c r="T11">
        <v>27</v>
      </c>
      <c r="U11">
        <v>28</v>
      </c>
      <c r="V11">
        <v>31</v>
      </c>
      <c r="W11">
        <v>86</v>
      </c>
    </row>
    <row r="12" spans="1:24">
      <c r="B12">
        <v>106</v>
      </c>
      <c r="C12" s="1">
        <v>0.25</v>
      </c>
      <c r="D12" s="1">
        <v>0.5</v>
      </c>
      <c r="E12" s="1">
        <v>0.75</v>
      </c>
      <c r="F12" s="1">
        <v>1.125</v>
      </c>
      <c r="G12" s="1">
        <v>0.5</v>
      </c>
      <c r="H12" s="38">
        <v>289</v>
      </c>
      <c r="I12" s="38">
        <v>495</v>
      </c>
      <c r="J12" s="38">
        <v>418</v>
      </c>
      <c r="K12" s="38">
        <v>356</v>
      </c>
      <c r="L12" s="1">
        <v>0.97222222222222221</v>
      </c>
      <c r="M12" s="1">
        <v>0.98611111111111116</v>
      </c>
      <c r="N12" s="1">
        <v>0.97222222222222221</v>
      </c>
      <c r="O12" s="1">
        <v>0.97685185185185186</v>
      </c>
      <c r="P12">
        <v>3</v>
      </c>
      <c r="Q12">
        <v>1</v>
      </c>
      <c r="R12">
        <v>1</v>
      </c>
      <c r="S12">
        <v>5</v>
      </c>
      <c r="T12">
        <v>4</v>
      </c>
      <c r="U12">
        <v>2</v>
      </c>
      <c r="V12">
        <v>4</v>
      </c>
      <c r="W12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 Data Paste for Calculation</vt:lpstr>
      <vt:lpstr>Calculated Data</vt:lpstr>
      <vt:lpstr>Bad data</vt:lpstr>
      <vt:lpstr>Chart of errors</vt:lpstr>
    </vt:vector>
  </TitlesOfParts>
  <Company>Lock Haven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Cloud</dc:creator>
  <cp:lastModifiedBy>Mark Cloud</cp:lastModifiedBy>
  <dcterms:created xsi:type="dcterms:W3CDTF">2014-09-26T00:13:30Z</dcterms:created>
  <dcterms:modified xsi:type="dcterms:W3CDTF">2014-11-25T02:35:10Z</dcterms:modified>
</cp:coreProperties>
</file>