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integia.sharepoint.com/sites/Q-IT/Documenti condivisi/General/"/>
    </mc:Choice>
  </mc:AlternateContent>
  <xr:revisionPtr revIDLastSave="1550" documentId="8_{D5774EE5-0C35-4772-94E1-4D2F116B28E1}" xr6:coauthVersionLast="47" xr6:coauthVersionMax="47" xr10:uidLastSave="{EB448087-F340-4936-83B2-07C0FF746F86}"/>
  <bookViews>
    <workbookView xWindow="4815" yWindow="16080" windowWidth="29040" windowHeight="16440" firstSheet="2" activeTab="8" xr2:uid="{6C307742-33E1-423F-AC73-18CEDED22199}"/>
  </bookViews>
  <sheets>
    <sheet name="Oggetti" sheetId="1" r:id="rId1"/>
    <sheet name="Classi x Oggetti" sheetId="3" r:id="rId2"/>
    <sheet name="Classi" sheetId="5" r:id="rId3"/>
    <sheet name="Classi x Classi Derivate" sheetId="7" r:id="rId4"/>
    <sheet name="Classi Derivate non principali" sheetId="8" r:id="rId5"/>
    <sheet name="Classi Derivate" sheetId="6" r:id="rId6"/>
    <sheet name="Entripoints" sheetId="4" r:id="rId7"/>
    <sheet name="Not found in Prod" sheetId="10" r:id="rId8"/>
    <sheet name="Destructive Changes" sheetId="11" r:id="rId9"/>
  </sheets>
  <definedNames>
    <definedName name="DatiEsterni_1" localSheetId="7" hidden="1">'Not found in Prod'!$A$1:$B$101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2" i="11" l="1"/>
  <c r="M71" i="11"/>
  <c r="M70" i="11"/>
  <c r="M66" i="11"/>
  <c r="M6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25" i="11"/>
  <c r="D71" i="11"/>
  <c r="D67" i="11"/>
  <c r="D65" i="11"/>
  <c r="D61" i="11"/>
  <c r="D55" i="11"/>
  <c r="D53" i="11"/>
  <c r="D50" i="11"/>
  <c r="D48" i="11"/>
  <c r="D46" i="11"/>
  <c r="D44" i="11"/>
  <c r="D42" i="11"/>
  <c r="D39" i="11"/>
  <c r="D37" i="11"/>
  <c r="D31" i="11"/>
  <c r="D28" i="11"/>
  <c r="D21" i="11"/>
  <c r="D13" i="11"/>
  <c r="D8" i="11"/>
  <c r="D4" i="11"/>
  <c r="D72" i="11"/>
  <c r="D70" i="11"/>
  <c r="D69" i="11"/>
  <c r="D66" i="11"/>
  <c r="D64" i="11"/>
  <c r="D60" i="11"/>
  <c r="D59" i="11"/>
  <c r="D58" i="11"/>
  <c r="D57" i="11"/>
  <c r="D56" i="11"/>
  <c r="D54" i="11"/>
  <c r="D52" i="11"/>
  <c r="D51" i="11"/>
  <c r="D49" i="11"/>
  <c r="D47" i="11"/>
  <c r="D45" i="11"/>
  <c r="D43" i="11"/>
  <c r="D41" i="11"/>
  <c r="D40" i="11"/>
  <c r="D38" i="11"/>
  <c r="D36" i="11"/>
  <c r="D35" i="11"/>
  <c r="D34" i="11"/>
  <c r="D33" i="11"/>
  <c r="D32" i="11"/>
  <c r="D30" i="11"/>
  <c r="D29" i="11"/>
  <c r="D27" i="11"/>
  <c r="D26" i="11"/>
  <c r="D25" i="11"/>
  <c r="D24" i="11"/>
  <c r="D23" i="11"/>
  <c r="D22" i="11"/>
  <c r="D20" i="11"/>
  <c r="D19" i="11"/>
  <c r="D18" i="11"/>
  <c r="D17" i="11"/>
  <c r="D16" i="11"/>
  <c r="D15" i="11"/>
  <c r="D14" i="11"/>
  <c r="D12" i="11"/>
  <c r="D11" i="11"/>
  <c r="D10" i="11"/>
  <c r="D9" i="11"/>
  <c r="D7" i="11"/>
  <c r="D6" i="11"/>
  <c r="D5" i="11"/>
  <c r="D3" i="11"/>
  <c r="D63" i="11"/>
  <c r="D68" i="11"/>
  <c r="F36" i="5"/>
  <c r="B13" i="6"/>
  <c r="B14" i="6"/>
  <c r="B15" i="6"/>
  <c r="B16" i="6"/>
  <c r="B9" i="6"/>
  <c r="B10" i="6"/>
  <c r="B11" i="6"/>
  <c r="B12" i="6"/>
  <c r="B5" i="6"/>
  <c r="B6" i="6"/>
  <c r="B7" i="6"/>
  <c r="B8" i="6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2" i="7"/>
  <c r="B4" i="6"/>
  <c r="D23" i="8"/>
  <c r="D13" i="8"/>
  <c r="D17" i="8"/>
  <c r="D27" i="8"/>
  <c r="D28" i="8"/>
  <c r="D26" i="8"/>
  <c r="D21" i="8"/>
  <c r="D20" i="8"/>
  <c r="D19" i="8"/>
  <c r="D16" i="8"/>
  <c r="D15" i="8"/>
  <c r="D14" i="8"/>
  <c r="D2" i="8"/>
  <c r="D29" i="8"/>
  <c r="D30" i="8"/>
  <c r="D12" i="8"/>
  <c r="D11" i="8"/>
  <c r="D10" i="8"/>
  <c r="D6" i="8"/>
  <c r="D9" i="8"/>
  <c r="D8" i="8"/>
  <c r="D7" i="8"/>
  <c r="D22" i="8"/>
  <c r="D18" i="8"/>
  <c r="D3" i="8"/>
  <c r="D5" i="8"/>
  <c r="D4" i="8"/>
  <c r="D24" i="8"/>
  <c r="E3" i="3"/>
  <c r="A23" i="8"/>
  <c r="F23" i="8" s="1"/>
  <c r="A13" i="8"/>
  <c r="F13" i="8" s="1"/>
  <c r="A17" i="8"/>
  <c r="F17" i="8" s="1"/>
  <c r="A27" i="8"/>
  <c r="F27" i="8" s="1"/>
  <c r="A28" i="8"/>
  <c r="F28" i="8" s="1"/>
  <c r="A26" i="8"/>
  <c r="F26" i="8" s="1"/>
  <c r="A21" i="8"/>
  <c r="F21" i="8" s="1"/>
  <c r="A20" i="8"/>
  <c r="F20" i="8" s="1"/>
  <c r="A19" i="8"/>
  <c r="F19" i="8" s="1"/>
  <c r="A16" i="8"/>
  <c r="F16" i="8" s="1"/>
  <c r="A15" i="8"/>
  <c r="F15" i="8" s="1"/>
  <c r="A14" i="8"/>
  <c r="F14" i="8" s="1"/>
  <c r="A2" i="8"/>
  <c r="F2" i="8" s="1"/>
  <c r="A29" i="8"/>
  <c r="F29" i="8" s="1"/>
  <c r="A30" i="8"/>
  <c r="F30" i="8" s="1"/>
  <c r="A12" i="8"/>
  <c r="F12" i="8" s="1"/>
  <c r="A11" i="8"/>
  <c r="F11" i="8" s="1"/>
  <c r="A10" i="8"/>
  <c r="F10" i="8" s="1"/>
  <c r="A6" i="8"/>
  <c r="F6" i="8" s="1"/>
  <c r="A9" i="8"/>
  <c r="F9" i="8" s="1"/>
  <c r="A8" i="8"/>
  <c r="F8" i="8" s="1"/>
  <c r="A7" i="8"/>
  <c r="F7" i="8" s="1"/>
  <c r="A22" i="8"/>
  <c r="F22" i="8" s="1"/>
  <c r="A18" i="8"/>
  <c r="F18" i="8" s="1"/>
  <c r="A3" i="8"/>
  <c r="F3" i="8" s="1"/>
  <c r="A5" i="8"/>
  <c r="F5" i="8" s="1"/>
  <c r="A4" i="8"/>
  <c r="F4" i="8" s="1"/>
  <c r="A24" i="8"/>
  <c r="F24" i="8" s="1"/>
  <c r="D25" i="8"/>
  <c r="A25" i="8"/>
  <c r="F25" i="8" s="1"/>
  <c r="B138" i="3"/>
  <c r="E2" i="7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E3" i="6"/>
  <c r="B3" i="6"/>
  <c r="E2" i="6"/>
  <c r="B2" i="6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G3" i="3"/>
  <c r="F3" i="5" s="1"/>
  <c r="G4" i="3"/>
  <c r="F4" i="5" s="1"/>
  <c r="G5" i="3"/>
  <c r="F5" i="5" s="1"/>
  <c r="G6" i="3"/>
  <c r="F6" i="5" s="1"/>
  <c r="G7" i="3"/>
  <c r="F7" i="5" s="1"/>
  <c r="G8" i="3"/>
  <c r="F8" i="5" s="1"/>
  <c r="G9" i="3"/>
  <c r="F9" i="5" s="1"/>
  <c r="G10" i="3"/>
  <c r="F10" i="5" s="1"/>
  <c r="G11" i="3"/>
  <c r="F11" i="5" s="1"/>
  <c r="G12" i="3"/>
  <c r="F12" i="5" s="1"/>
  <c r="G13" i="3"/>
  <c r="F13" i="5" s="1"/>
  <c r="G14" i="3"/>
  <c r="F14" i="5" s="1"/>
  <c r="G15" i="3"/>
  <c r="F15" i="5" s="1"/>
  <c r="G16" i="3"/>
  <c r="F16" i="5" s="1"/>
  <c r="G17" i="3"/>
  <c r="F17" i="5" s="1"/>
  <c r="G18" i="3"/>
  <c r="F18" i="5" s="1"/>
  <c r="G19" i="3"/>
  <c r="F19" i="5" s="1"/>
  <c r="G20" i="3"/>
  <c r="F20" i="5" s="1"/>
  <c r="G21" i="3"/>
  <c r="F21" i="5" s="1"/>
  <c r="G22" i="3"/>
  <c r="F22" i="5" s="1"/>
  <c r="G23" i="3"/>
  <c r="F23" i="5" s="1"/>
  <c r="G24" i="3"/>
  <c r="F24" i="5" s="1"/>
  <c r="G25" i="3"/>
  <c r="F25" i="5" s="1"/>
  <c r="G26" i="3"/>
  <c r="F26" i="5" s="1"/>
  <c r="G27" i="3"/>
  <c r="F27" i="5" s="1"/>
  <c r="G28" i="3"/>
  <c r="F28" i="5" s="1"/>
  <c r="G29" i="3"/>
  <c r="F29" i="5" s="1"/>
  <c r="G30" i="3"/>
  <c r="F30" i="5" s="1"/>
  <c r="G31" i="3"/>
  <c r="F31" i="5" s="1"/>
  <c r="G32" i="3"/>
  <c r="F32" i="5" s="1"/>
  <c r="G33" i="3"/>
  <c r="F33" i="5" s="1"/>
  <c r="G34" i="3"/>
  <c r="F34" i="5" s="1"/>
  <c r="G35" i="3"/>
  <c r="F35" i="5" s="1"/>
  <c r="G36" i="3"/>
  <c r="F37" i="5" s="1"/>
  <c r="G37" i="3"/>
  <c r="F38" i="5" s="1"/>
  <c r="G38" i="3"/>
  <c r="F39" i="5" s="1"/>
  <c r="G39" i="3"/>
  <c r="F40" i="5" s="1"/>
  <c r="G40" i="3"/>
  <c r="F41" i="5" s="1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2" i="3"/>
  <c r="F2" i="5" s="1"/>
  <c r="B142" i="3"/>
  <c r="B139" i="3"/>
  <c r="B140" i="3"/>
  <c r="B141" i="3"/>
  <c r="B137" i="3"/>
  <c r="B133" i="3"/>
  <c r="B134" i="3"/>
  <c r="B135" i="3"/>
  <c r="B136" i="3"/>
  <c r="B129" i="3"/>
  <c r="B130" i="3"/>
  <c r="B131" i="3"/>
  <c r="B132" i="3"/>
  <c r="E125" i="3"/>
  <c r="E126" i="3"/>
  <c r="E127" i="3"/>
  <c r="E128" i="3"/>
  <c r="B125" i="3"/>
  <c r="B126" i="3"/>
  <c r="B127" i="3"/>
  <c r="B128" i="3"/>
  <c r="E116" i="3"/>
  <c r="E117" i="3"/>
  <c r="E118" i="3"/>
  <c r="E119" i="3"/>
  <c r="E120" i="3"/>
  <c r="E121" i="3"/>
  <c r="E122" i="3"/>
  <c r="E123" i="3"/>
  <c r="E124" i="3"/>
  <c r="B116" i="3"/>
  <c r="B117" i="3"/>
  <c r="B118" i="3"/>
  <c r="B119" i="3"/>
  <c r="B120" i="3"/>
  <c r="B121" i="3"/>
  <c r="B122" i="3"/>
  <c r="B123" i="3"/>
  <c r="B124" i="3"/>
  <c r="E111" i="3"/>
  <c r="E112" i="3"/>
  <c r="E113" i="3"/>
  <c r="E114" i="3"/>
  <c r="E115" i="3"/>
  <c r="E108" i="3"/>
  <c r="E109" i="3"/>
  <c r="E110" i="3"/>
  <c r="B111" i="3"/>
  <c r="B112" i="3"/>
  <c r="B113" i="3"/>
  <c r="B114" i="3"/>
  <c r="B115" i="3"/>
  <c r="E105" i="3"/>
  <c r="E106" i="3"/>
  <c r="E107" i="3"/>
  <c r="E103" i="3"/>
  <c r="E104" i="3"/>
  <c r="B105" i="3"/>
  <c r="B106" i="3"/>
  <c r="B107" i="3"/>
  <c r="B108" i="3"/>
  <c r="B109" i="3"/>
  <c r="B110" i="3"/>
  <c r="B103" i="3"/>
  <c r="E91" i="3"/>
  <c r="E92" i="3"/>
  <c r="E93" i="3"/>
  <c r="E94" i="3"/>
  <c r="E95" i="3"/>
  <c r="E96" i="3"/>
  <c r="E97" i="3"/>
  <c r="E98" i="3"/>
  <c r="E99" i="3"/>
  <c r="E100" i="3"/>
  <c r="E101" i="3"/>
  <c r="E102" i="3"/>
  <c r="B100" i="3"/>
  <c r="B101" i="3"/>
  <c r="B102" i="3"/>
  <c r="B104" i="3"/>
  <c r="B95" i="3" l="1"/>
  <c r="B96" i="3"/>
  <c r="B97" i="3"/>
  <c r="B98" i="3"/>
  <c r="B99" i="3"/>
  <c r="B94" i="3"/>
  <c r="B91" i="3"/>
  <c r="B92" i="3"/>
  <c r="B93" i="3"/>
  <c r="E86" i="3"/>
  <c r="E87" i="3"/>
  <c r="E88" i="3"/>
  <c r="E89" i="3"/>
  <c r="E90" i="3"/>
  <c r="B86" i="3"/>
  <c r="B87" i="3"/>
  <c r="B88" i="3"/>
  <c r="B89" i="3"/>
  <c r="B90" i="3"/>
  <c r="E85" i="3"/>
  <c r="B85" i="3"/>
  <c r="E78" i="3"/>
  <c r="E79" i="3"/>
  <c r="E80" i="3"/>
  <c r="E81" i="3"/>
  <c r="E82" i="3"/>
  <c r="E83" i="3"/>
  <c r="E84" i="3"/>
  <c r="B78" i="3"/>
  <c r="B79" i="3"/>
  <c r="B80" i="3"/>
  <c r="B81" i="3"/>
  <c r="B82" i="3"/>
  <c r="B83" i="3"/>
  <c r="B84" i="3"/>
  <c r="E69" i="3"/>
  <c r="E70" i="3"/>
  <c r="E71" i="3"/>
  <c r="E72" i="3"/>
  <c r="E73" i="3"/>
  <c r="E74" i="3"/>
  <c r="E75" i="3"/>
  <c r="E76" i="3"/>
  <c r="E77" i="3"/>
  <c r="B71" i="3"/>
  <c r="B72" i="3"/>
  <c r="B73" i="3"/>
  <c r="B74" i="3"/>
  <c r="B75" i="3"/>
  <c r="B76" i="3"/>
  <c r="B77" i="3"/>
  <c r="B69" i="3"/>
  <c r="B70" i="3"/>
  <c r="B53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B52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E51" i="3"/>
  <c r="B43" i="3"/>
  <c r="E50" i="3"/>
  <c r="E49" i="3"/>
  <c r="E48" i="3"/>
  <c r="E47" i="3"/>
  <c r="E46" i="3"/>
  <c r="E45" i="3"/>
  <c r="E44" i="3"/>
  <c r="E43" i="3"/>
  <c r="B51" i="3"/>
  <c r="B50" i="3"/>
  <c r="B49" i="3"/>
  <c r="B48" i="3"/>
  <c r="B47" i="3"/>
  <c r="B46" i="3"/>
  <c r="B45" i="3"/>
  <c r="B44" i="3"/>
  <c r="B33" i="3"/>
  <c r="B31" i="3"/>
  <c r="B29" i="3"/>
  <c r="E31" i="3"/>
  <c r="E32" i="3"/>
  <c r="E33" i="3"/>
  <c r="E34" i="3"/>
  <c r="E35" i="3"/>
  <c r="E36" i="3"/>
  <c r="E37" i="3"/>
  <c r="E38" i="3"/>
  <c r="E39" i="3"/>
  <c r="E40" i="3"/>
  <c r="E41" i="3"/>
  <c r="E42" i="3"/>
  <c r="B32" i="3"/>
  <c r="B34" i="3"/>
  <c r="B35" i="3"/>
  <c r="B36" i="3"/>
  <c r="B37" i="3"/>
  <c r="B38" i="3"/>
  <c r="B39" i="3"/>
  <c r="B40" i="3"/>
  <c r="B41" i="3"/>
  <c r="B42" i="3"/>
  <c r="B15" i="3" l="1"/>
  <c r="E13" i="3"/>
  <c r="B13" i="3"/>
  <c r="B14" i="3"/>
  <c r="B16" i="3"/>
  <c r="B17" i="3"/>
  <c r="B18" i="3"/>
  <c r="E4" i="3"/>
  <c r="E5" i="3"/>
  <c r="E6" i="3"/>
  <c r="E7" i="3"/>
  <c r="E8" i="3"/>
  <c r="E9" i="3"/>
  <c r="E10" i="3"/>
  <c r="E11" i="3"/>
  <c r="E12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2" i="3"/>
  <c r="B3" i="3"/>
  <c r="B4" i="3"/>
  <c r="B5" i="3"/>
  <c r="B6" i="3"/>
  <c r="B7" i="3"/>
  <c r="B8" i="3"/>
  <c r="B9" i="3"/>
  <c r="B10" i="3"/>
  <c r="B11" i="3"/>
  <c r="B12" i="3"/>
  <c r="B19" i="3"/>
  <c r="B20" i="3"/>
  <c r="B21" i="3"/>
  <c r="B22" i="3"/>
  <c r="B23" i="3"/>
  <c r="B24" i="3"/>
  <c r="B25" i="3"/>
  <c r="B26" i="3"/>
  <c r="B27" i="3"/>
  <c r="B28" i="3"/>
  <c r="B30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AA590D-C03A-46F8-A46B-0A776EC840D2}" keepAlive="1" name="Query - not_found_classes" description="Connessione alla query 'not_found_classes' nella cartella di lavoro." type="5" refreshedVersion="8" background="1" saveData="1">
    <dbPr connection="Provider=Microsoft.Mashup.OleDb.1;Data Source=$Workbook$;Location=not_found_classes;Extended Properties=&quot;&quot;" command="SELECT * FROM [not_found_classes]"/>
  </connection>
</connections>
</file>

<file path=xl/sharedStrings.xml><?xml version="1.0" encoding="utf-8"?>
<sst xmlns="http://schemas.openxmlformats.org/spreadsheetml/2006/main" count="1682" uniqueCount="584">
  <si>
    <t>App</t>
  </si>
  <si>
    <t>Accesso</t>
  </si>
  <si>
    <t>Accesso__c</t>
  </si>
  <si>
    <t>Voce Menu</t>
  </si>
  <si>
    <t>Utenti Custom</t>
  </si>
  <si>
    <t>Utente__c</t>
  </si>
  <si>
    <t>App__c</t>
  </si>
  <si>
    <t>API Name</t>
  </si>
  <si>
    <t>Utenti Gruppi</t>
  </si>
  <si>
    <t>Utente_Gruppo__c</t>
  </si>
  <si>
    <t>Gruppi</t>
  </si>
  <si>
    <t>Gruppo__c</t>
  </si>
  <si>
    <t>Gruppo_Articolo__c</t>
  </si>
  <si>
    <t>Gruppi Articoli</t>
  </si>
  <si>
    <t>Utente_Articolo__c</t>
  </si>
  <si>
    <t>Utenti Articoli</t>
  </si>
  <si>
    <t>Articolo__c</t>
  </si>
  <si>
    <t>Articoli</t>
  </si>
  <si>
    <t>Notifiche__c</t>
  </si>
  <si>
    <t>Notifiche</t>
  </si>
  <si>
    <t>Dispositivo__c</t>
  </si>
  <si>
    <t>Dispositivi</t>
  </si>
  <si>
    <t>Insieme_Opzioni_Domanda__c</t>
  </si>
  <si>
    <t>Insieme Opzioni Domande</t>
  </si>
  <si>
    <t>Opzione_Domanda__c</t>
  </si>
  <si>
    <t>Opzioni Domande</t>
  </si>
  <si>
    <t>Risposta_Questionario__c</t>
  </si>
  <si>
    <t>Risposte Questionario</t>
  </si>
  <si>
    <t>Univoco ONEToyota</t>
  </si>
  <si>
    <t>Questionario__c</t>
  </si>
  <si>
    <t>Questionari</t>
  </si>
  <si>
    <t>Domanda_Questionario__c</t>
  </si>
  <si>
    <t>Domande Questionario</t>
  </si>
  <si>
    <t>Raggruppamento__c</t>
  </si>
  <si>
    <t>Raggruppamenti</t>
  </si>
  <si>
    <t>Configurazione_App__c</t>
  </si>
  <si>
    <t>Configurazioni App</t>
  </si>
  <si>
    <t>Chat__c</t>
  </si>
  <si>
    <t>Chat</t>
  </si>
  <si>
    <t>Utente_Chat__c</t>
  </si>
  <si>
    <t>Utente Chat</t>
  </si>
  <si>
    <t>BRiT_Aree_KPI__c</t>
  </si>
  <si>
    <t>BRiT Aree KPI</t>
  </si>
  <si>
    <t>BRiT_KPI__c</t>
  </si>
  <si>
    <t>BRiT KPI</t>
  </si>
  <si>
    <t>BRiT_Risultati__c</t>
  </si>
  <si>
    <t>BRiT Risultati</t>
  </si>
  <si>
    <t>BRiT_Visualizzazioni__c</t>
  </si>
  <si>
    <t>BRiT Visualizzazioni</t>
  </si>
  <si>
    <t xml:space="preserve">Object API Name </t>
  </si>
  <si>
    <t>AppInfoResource.cls</t>
  </si>
  <si>
    <t>ChatUtils.cls</t>
  </si>
  <si>
    <t>DealerDashboardResource.cls</t>
  </si>
  <si>
    <t>ManagerDashboardResource.cls</t>
  </si>
  <si>
    <t>ManagerInsightResource.cls</t>
  </si>
  <si>
    <t>PasswordResetResource.cls</t>
  </si>
  <si>
    <t>QCloudFunctions.cls</t>
  </si>
  <si>
    <t>RESTAPI.cls</t>
  </si>
  <si>
    <t>UserData.cls</t>
  </si>
  <si>
    <t>UserResource.cls</t>
  </si>
  <si>
    <t>UtenteChatUtils.cls</t>
  </si>
  <si>
    <t>ManagerDashboardResourceTest</t>
  </si>
  <si>
    <t>Nome Classe</t>
  </si>
  <si>
    <t>File Classe</t>
  </si>
  <si>
    <t>Nome Classe di Test</t>
  </si>
  <si>
    <t>File Classe di Test</t>
  </si>
  <si>
    <t>ManagerInsightResourceTest</t>
  </si>
  <si>
    <t>PasswordResetResourceTest</t>
  </si>
  <si>
    <t>Aggiornamento_App__c</t>
  </si>
  <si>
    <t>AppInfoResourceTest</t>
  </si>
  <si>
    <t>URL Mapping</t>
  </si>
  <si>
    <t>/user/*</t>
  </si>
  <si>
    <t>AccessTokenResource.cls</t>
  </si>
  <si>
    <t>BritResultResource.cls</t>
  </si>
  <si>
    <t>ManagerHomeResource.cls</t>
  </si>
  <si>
    <t>RefreshTokenResource.cls</t>
  </si>
  <si>
    <t>/access_token/*</t>
  </si>
  <si>
    <t>AccessTokenResourceTest</t>
  </si>
  <si>
    <t>/britresult/*</t>
  </si>
  <si>
    <t>/dealer_dashboard/*</t>
  </si>
  <si>
    <t>/manager_dashboard/*</t>
  </si>
  <si>
    <t>/manager_insight/*</t>
  </si>
  <si>
    <t>/password_reset/*</t>
  </si>
  <si>
    <t>ManagerHomeResourceTest</t>
  </si>
  <si>
    <t>RefreshTokenResourceTest</t>
  </si>
  <si>
    <t>/articles/*</t>
  </si>
  <si>
    <t>AnswerData.cls</t>
  </si>
  <si>
    <t>ArticleLike.cls</t>
  </si>
  <si>
    <t>ArticleResource.cls</t>
  </si>
  <si>
    <t>ArticleView.cls</t>
  </si>
  <si>
    <t>CustomAuthentication.cls</t>
  </si>
  <si>
    <t>DealerMoreResultsResource.cls</t>
  </si>
  <si>
    <t>ManagerMoreResultsResource.cls</t>
  </si>
  <si>
    <t>ManagerSuggestionsResource.cls</t>
  </si>
  <si>
    <t>NotificationResource.cls</t>
  </si>
  <si>
    <t>QuestionResource.cls</t>
  </si>
  <si>
    <t>RCCUtils.cls</t>
  </si>
  <si>
    <t>ArticleResourceTest</t>
  </si>
  <si>
    <t>CustomAuthenticationTest</t>
  </si>
  <si>
    <t>/dealer_more_results/*</t>
  </si>
  <si>
    <t>/manager_home/*</t>
  </si>
  <si>
    <t>/manager_more_results/*</t>
  </si>
  <si>
    <t>ManagerMoreResultsResourceTest</t>
  </si>
  <si>
    <t>/manager_suggestions/*</t>
  </si>
  <si>
    <t>ManagerSuggestionsResourceTest</t>
  </si>
  <si>
    <t>/notifications/*</t>
  </si>
  <si>
    <t>NotificationResourceTest</t>
  </si>
  <si>
    <t>/questions/*</t>
  </si>
  <si>
    <t>QuestionResourceTest</t>
  </si>
  <si>
    <t>RCCUtilsTest</t>
  </si>
  <si>
    <t>/refresh_token/*</t>
  </si>
  <si>
    <t>UserResourceTest</t>
  </si>
  <si>
    <t>accessTokenPath</t>
  </si>
  <si>
    <t>refreshTokenPath</t>
  </si>
  <si>
    <t>appInfoPath</t>
  </si>
  <si>
    <t>userPath</t>
  </si>
  <si>
    <t>resetPasswordPath</t>
  </si>
  <si>
    <t>questionsPath</t>
  </si>
  <si>
    <t>questionsCountPath</t>
  </si>
  <si>
    <t>notifications</t>
  </si>
  <si>
    <t>articlesPath</t>
  </si>
  <si>
    <t>chatsPath</t>
  </si>
  <si>
    <t>chatsMembersPath</t>
  </si>
  <si>
    <t>dealerDashboardPath</t>
  </si>
  <si>
    <t>dealerMoreResultsPath</t>
  </si>
  <si>
    <t>dealerBritPath</t>
  </si>
  <si>
    <t>managerDashboardPath</t>
  </si>
  <si>
    <t>managerSuggestionsPath</t>
  </si>
  <si>
    <t>managerInsightPath</t>
  </si>
  <si>
    <t>managerMoreResultsPath</t>
  </si>
  <si>
    <t>managerHomePath</t>
  </si>
  <si>
    <t>setChatLastAccessPath</t>
  </si>
  <si>
    <t>addMessagesPath</t>
  </si>
  <si>
    <t>addFileMessagePath</t>
  </si>
  <si>
    <t>Nome</t>
  </si>
  <si>
    <t>API</t>
  </si>
  <si>
    <t>DealerMoreResultsResourceTest</t>
  </si>
  <si>
    <t>BatchEsportazioneCompletaContatti.cls</t>
  </si>
  <si>
    <t>Brit.cls</t>
  </si>
  <si>
    <t>BritResource.cls</t>
  </si>
  <si>
    <t>BritResult.cls</t>
  </si>
  <si>
    <t>GroupData.cls</t>
  </si>
  <si>
    <t>BatchEsportazioneCompletaContattiTest</t>
  </si>
  <si>
    <t>/brit/*</t>
  </si>
  <si>
    <t>BritResourceTest</t>
  </si>
  <si>
    <t>DealerDashboardResourceTest</t>
  </si>
  <si>
    <t>Article.cls</t>
  </si>
  <si>
    <t>ArticleComment.cls</t>
  </si>
  <si>
    <t>QuestionData.cls</t>
  </si>
  <si>
    <t>QuestionOptionData.cls</t>
  </si>
  <si>
    <t>StatisticheQuestionariController.cls</t>
  </si>
  <si>
    <t>StatisticheQuestionariController1.cls</t>
  </si>
  <si>
    <t>Promisqua</t>
  </si>
  <si>
    <t>/app_info/*</t>
  </si>
  <si>
    <t>UtenteChatTrigger.trigger</t>
  </si>
  <si>
    <t>BritAreaKpi</t>
  </si>
  <si>
    <t>BritAreaKpi.cls</t>
  </si>
  <si>
    <t>BritKpi.cls</t>
  </si>
  <si>
    <t>AppInfoResource</t>
  </si>
  <si>
    <t>AppInfoResourceTest.cls</t>
  </si>
  <si>
    <t>ChatUtils</t>
  </si>
  <si>
    <t/>
  </si>
  <si>
    <t>DealerDashboardResource</t>
  </si>
  <si>
    <t>DealerDashboardResourceTest.cls</t>
  </si>
  <si>
    <t>ManagerDashboardResource</t>
  </si>
  <si>
    <t>ManagerDashboardResourceTest.cls</t>
  </si>
  <si>
    <t>ManagerInsightResource</t>
  </si>
  <si>
    <t>ManagerInsightResourceTest.cls</t>
  </si>
  <si>
    <t>PasswordResetResource</t>
  </si>
  <si>
    <t>PasswordResetResourceTest.cls</t>
  </si>
  <si>
    <t>QCloudFunctions</t>
  </si>
  <si>
    <t>RESTAPI</t>
  </si>
  <si>
    <t>UserData</t>
  </si>
  <si>
    <t>UserResource</t>
  </si>
  <si>
    <t>UtenteChatUtils</t>
  </si>
  <si>
    <t>AccessTokenResource</t>
  </si>
  <si>
    <t>AccessTokenResourceTest.cls</t>
  </si>
  <si>
    <t>BritResultResource</t>
  </si>
  <si>
    <t>ManagerHomeResource</t>
  </si>
  <si>
    <t>ManagerHomeResourceTest.cls</t>
  </si>
  <si>
    <t>RefreshTokenResource</t>
  </si>
  <si>
    <t>RefreshTokenResourceTest.cls</t>
  </si>
  <si>
    <t>AnswerData</t>
  </si>
  <si>
    <t>ArticleLike</t>
  </si>
  <si>
    <t>ArticleResource</t>
  </si>
  <si>
    <t>ArticleResourceTest.cls</t>
  </si>
  <si>
    <t>ArticleView</t>
  </si>
  <si>
    <t>CustomAuthentication</t>
  </si>
  <si>
    <t>CustomAuthenticationTest.cls</t>
  </si>
  <si>
    <t>DealerMoreResultsResource</t>
  </si>
  <si>
    <t>DealerMoreResultsResourceTest.cls</t>
  </si>
  <si>
    <t>ManagerMoreResultsResource</t>
  </si>
  <si>
    <t>ManagerMoreResultsResourceTest.cls</t>
  </si>
  <si>
    <t>ManagerSuggestionsResource</t>
  </si>
  <si>
    <t>ManagerSuggestionsResourceTest.cls</t>
  </si>
  <si>
    <t>NotificationResource</t>
  </si>
  <si>
    <t>NotificationResourceTest.cls</t>
  </si>
  <si>
    <t>QuestionResource</t>
  </si>
  <si>
    <t>QuestionResourceTest.cls</t>
  </si>
  <si>
    <t>RCCUtils</t>
  </si>
  <si>
    <t>RCCUtilsTest.cls</t>
  </si>
  <si>
    <t>UserResourceTest.cls</t>
  </si>
  <si>
    <t>BatchEsportazioneCompletaContatti</t>
  </si>
  <si>
    <t>BatchEsportazioneCompletaContattiTest.cls</t>
  </si>
  <si>
    <t>Brit</t>
  </si>
  <si>
    <t>BritResource</t>
  </si>
  <si>
    <t>BritResourceTest.cls</t>
  </si>
  <si>
    <t>BritResult</t>
  </si>
  <si>
    <t>GroupData</t>
  </si>
  <si>
    <t>Article</t>
  </si>
  <si>
    <t>ArticleComment</t>
  </si>
  <si>
    <t>QuestionData</t>
  </si>
  <si>
    <t>QuestionOptionData</t>
  </si>
  <si>
    <t>StatisticheQuestionariController1</t>
  </si>
  <si>
    <t>UtenteChatTrigger</t>
  </si>
  <si>
    <t>BritKpi</t>
  </si>
  <si>
    <t>Univoco</t>
  </si>
  <si>
    <t>Trovato</t>
  </si>
  <si>
    <t>/questions/get_count/*</t>
  </si>
  <si>
    <t>/chats/*</t>
  </si>
  <si>
    <t>/chats/members/*</t>
  </si>
  <si>
    <t>/setChatLastAccess/*</t>
  </si>
  <si>
    <t>/addMessages/*</t>
  </si>
  <si>
    <t>/addFileMessage/*</t>
  </si>
  <si>
    <t>Derivazione</t>
  </si>
  <si>
    <t>Entrypoints</t>
  </si>
  <si>
    <t>ChatResource.cls</t>
  </si>
  <si>
    <t>ChatResourceTest</t>
  </si>
  <si>
    <t>TrovatoDerivate</t>
  </si>
  <si>
    <t>Gestione Terzi</t>
  </si>
  <si>
    <t>Firestore</t>
  </si>
  <si>
    <t>Classe Utilizzata</t>
  </si>
  <si>
    <t>RCCResources.cls</t>
  </si>
  <si>
    <t>/resources/*</t>
  </si>
  <si>
    <t>Già individuata</t>
  </si>
  <si>
    <t>Derivate</t>
  </si>
  <si>
    <t>TMI_RCC__c</t>
  </si>
  <si>
    <t>CustomResponse.cls</t>
  </si>
  <si>
    <t>AppInfoData.cls</t>
  </si>
  <si>
    <t>NotificationData.cls</t>
  </si>
  <si>
    <t>BubbleChartLabelsData.cls</t>
  </si>
  <si>
    <t>BubbleChartData.cls</t>
  </si>
  <si>
    <t>BubbleChartDotData.cls</t>
  </si>
  <si>
    <t>BarChartData.cls</t>
  </si>
  <si>
    <t>BarChartBarData.cls</t>
  </si>
  <si>
    <t>CustomTimeSeriesChart.cls</t>
  </si>
  <si>
    <t>QCustomPeriod.cls</t>
  </si>
  <si>
    <t>CustomTimeSeriesChartSerie.cls</t>
  </si>
  <si>
    <t>CustomTimeSeriesChartSerieValue.cls</t>
  </si>
  <si>
    <t>StatisticheQuestionariController</t>
  </si>
  <si>
    <t>AggiornamentoCategorieAzienda</t>
  </si>
  <si>
    <t>ApexClass  Entity of type 'ApexClass' named 'AggiornamentoCategorieAzienda' cannot be found</t>
  </si>
  <si>
    <t>FeedbackValutazioniBadge</t>
  </si>
  <si>
    <t>ApexClass  Entity of type 'ApexClass' named 'FeedbackValutazioniBadge' cannot be found</t>
  </si>
  <si>
    <t>ChartModels</t>
  </si>
  <si>
    <t>ApexClass  Entity of type 'ApexClass' named 'ChartModels' cannot be found</t>
  </si>
  <si>
    <t>HelloWorld</t>
  </si>
  <si>
    <t>ApexClass  Entity of type 'ApexClass' named 'HelloWorld' cannot be found</t>
  </si>
  <si>
    <t>AggiornamentoTagAziendaReferente</t>
  </si>
  <si>
    <t>ApexClass  Entity of type 'ApexClass' named 'AggiornamentoTagAziendaReferente' cannot be found</t>
  </si>
  <si>
    <t>MailMarketingConnectorController</t>
  </si>
  <si>
    <t>ApexClass  Entity of type 'ApexClass' named 'MailMarketingConnectorController' cannot be found</t>
  </si>
  <si>
    <t>creaPartecipazioniWSController</t>
  </si>
  <si>
    <t>ApexClass  Entity of type 'ApexClass' named 'creaPartecipazioniWSController' cannot be found</t>
  </si>
  <si>
    <t>ZZTutorialTest</t>
  </si>
  <si>
    <t>ApexClass  Entity of type 'ApexClass' named 'ZZTutorialTest' cannot be found</t>
  </si>
  <si>
    <t>IAggiornamentoAzienda</t>
  </si>
  <si>
    <t>ApexClass  Entity of type 'ApexClass' named 'IAggiornamentoAzienda' cannot be found</t>
  </si>
  <si>
    <t>PaymentQuintegiaUpdateOrder</t>
  </si>
  <si>
    <t>ApexClass  Entity of type 'ApexClass' named 'PaymentQuintegiaUpdateOrder' cannot be found</t>
  </si>
  <si>
    <t>AutosignOrdersController</t>
  </si>
  <si>
    <t>ApexClass  Entity of type 'ApexClass' named 'AutosignOrdersController' cannot be found</t>
  </si>
  <si>
    <t>QliAndProdHtmlDescComponent_Test</t>
  </si>
  <si>
    <t>ApexClass  Entity of type 'ApexClass' named 'QliAndProdHtmlDescComponent_Test' cannot be found</t>
  </si>
  <si>
    <t>QLookupComponentController</t>
  </si>
  <si>
    <t>ApexClass  Entity of type 'ApexClass' named 'QLookupComponentController' cannot be found</t>
  </si>
  <si>
    <t>AutosignSelfRegController</t>
  </si>
  <si>
    <t>ApexClass  Entity of type 'ApexClass' named 'AutosignSelfRegController' cannot be found</t>
  </si>
  <si>
    <t>AutosignSelfRegControllerBak</t>
  </si>
  <si>
    <t>ApexClass  Entity of type 'ApexClass' named 'AutosignSelfRegControllerBak' cannot be found</t>
  </si>
  <si>
    <t>AutosignOrderQueue</t>
  </si>
  <si>
    <t>ApexClass  Entity of type 'ApexClass' named 'AutosignOrderQueue' cannot be found</t>
  </si>
  <si>
    <t>QuintegiaNewsletterController</t>
  </si>
  <si>
    <t>ApexClass  Entity of type 'ApexClass' named 'QuintegiaNewsletterController' cannot be found</t>
  </si>
  <si>
    <t>EmailManager</t>
  </si>
  <si>
    <t>ApexClass  Entity of type 'ApexClass' named 'EmailManager' cannot be found</t>
  </si>
  <si>
    <t>prodUpsertDeleteTrigger_Test</t>
  </si>
  <si>
    <t>ApexClass  Entity of type 'ApexClass' named 'prodUpsertDeleteTrigger_Test' cannot be found</t>
  </si>
  <si>
    <t>OrderUtilities</t>
  </si>
  <si>
    <t>ApexClass  Entity of type 'ApexClass' named 'OrderUtilities' cannot be found</t>
  </si>
  <si>
    <t>QuintegiaNewsletterTest</t>
  </si>
  <si>
    <t>ApexClass  Entity of type 'ApexClass' named 'QuintegiaNewsletterTest' cannot be found</t>
  </si>
  <si>
    <t>ScheduledNewsletterSyncQueue</t>
  </si>
  <si>
    <t>ApexClass  Entity of type 'ApexClass' named 'ScheduledNewsletterSyncQueue' cannot be found</t>
  </si>
  <si>
    <t>prodUpsertDeleteTriggerHandler</t>
  </si>
  <si>
    <t>ApexClass  Entity of type 'ApexClass' named 'prodUpsertDeleteTriggerHandler' cannot be found</t>
  </si>
  <si>
    <t>AggPartEventBadge</t>
  </si>
  <si>
    <t>ApexClass  Entity of type 'ApexClass' named 'AggPartEventBadge' cannot be found</t>
  </si>
  <si>
    <t>RCCResources</t>
  </si>
  <si>
    <t>ApexClass  Entity of type 'ApexClass' named 'RCCResources' cannot be found</t>
  </si>
  <si>
    <t>UpdateQLIchild</t>
  </si>
  <si>
    <t>ApexClass  Entity of type 'ApexClass' named 'UpdateQLIchild' cannot be found</t>
  </si>
  <si>
    <t>TestLeadConversionTrigger</t>
  </si>
  <si>
    <t>ApexClass  Entity of type 'ApexClass' named 'TestLeadConversionTrigger' cannot be found</t>
  </si>
  <si>
    <t>MassMailingConnectorController</t>
  </si>
  <si>
    <t>ApexClass  Entity of type 'ApexClass' named 'MassMailingConnectorController' cannot be found</t>
  </si>
  <si>
    <t>BaseUrlCacheController</t>
  </si>
  <si>
    <t>ApexClass  Entity of type 'ApexClass' named 'BaseUrlCacheController' cannot be found</t>
  </si>
  <si>
    <t>CustomLineChartValue</t>
  </si>
  <si>
    <t>ApexClass  Entity of type 'ApexClass' named 'CustomLineChartValue' cannot be found</t>
  </si>
  <si>
    <t>Fitness</t>
  </si>
  <si>
    <t>ApexClass  Entity of type 'ApexClass' named 'Fitness' cannot be found</t>
  </si>
  <si>
    <t>FitnessTest</t>
  </si>
  <si>
    <t>ApexClass  Entity of type 'ApexClass' named 'FitnessTest' cannot be found</t>
  </si>
  <si>
    <t>creaBigliettoSponsorizzatoController</t>
  </si>
  <si>
    <t>ApexClass  Entity of type 'ApexClass' named 'creaBigliettoSponsorizzatoController' cannot be found</t>
  </si>
  <si>
    <t>QSendGrid</t>
  </si>
  <si>
    <t>ApexClass  Entity of type 'ApexClass' named 'QSendGrid' cannot be found</t>
  </si>
  <si>
    <t>ApexClass  Entity of type 'ApexClass' named 'RESTAPI' cannot be found</t>
  </si>
  <si>
    <t>CCLoginFormController</t>
  </si>
  <si>
    <t>ApexClass  Entity of type 'ApexClass' named 'CCLoginFormController' cannot be found</t>
  </si>
  <si>
    <t>BatchAggBusnessUnitContatto</t>
  </si>
  <si>
    <t>ApexClass  Entity of type 'ApexClass' named 'BatchAggBusnessUnitContatto' cannot be found</t>
  </si>
  <si>
    <t>QStripeInvoiceQueue</t>
  </si>
  <si>
    <t>ApexClass  Entity of type 'ApexClass' named 'QStripeInvoiceQueue' cannot be found</t>
  </si>
  <si>
    <t>Contactsextension</t>
  </si>
  <si>
    <t>ApexClass  Entity of type 'ApexClass' named 'Contactsextension' cannot be found</t>
  </si>
  <si>
    <t>PagamentiController</t>
  </si>
  <si>
    <t>ApexClass  Entity of type 'ApexClass' named 'PagamentiController' cannot be found</t>
  </si>
  <si>
    <t>TriggerAggPartEventBadgeHandlerTest</t>
  </si>
  <si>
    <t>ApexClass  Entity of type 'ApexClass' named 'TriggerAggPartEventBadgeHandlerTest' cannot be found</t>
  </si>
  <si>
    <t>BatchUpdateMarchiAccount</t>
  </si>
  <si>
    <t>ApexClass  Entity of type 'ApexClass' named 'BatchUpdateMarchiAccount' cannot be found</t>
  </si>
  <si>
    <t>creaBigliettoSponsorizzatoControllerTest</t>
  </si>
  <si>
    <t>ApexClass  Entity of type 'ApexClass' named 'creaBigliettoSponsorizzatoControllerTest' cannot be foun</t>
  </si>
  <si>
    <t>QSendGridMock</t>
  </si>
  <si>
    <t>ApexClass  Entity of type 'ApexClass' named 'QSendGridMock' cannot be found</t>
  </si>
  <si>
    <t>IAggiornamento</t>
  </si>
  <si>
    <t>ApexClass  Entity of type 'ApexClass' named 'IAggiornamento' cannot be found</t>
  </si>
  <si>
    <t>AvvioBatchController</t>
  </si>
  <si>
    <t>ApexClass  Entity of type 'ApexClass' named 'AvvioBatchController' cannot be found</t>
  </si>
  <si>
    <t>quote_init_Test</t>
  </si>
  <si>
    <t>ApexClass  Entity of type 'ApexClass' named 'quote_init_Test' cannot be found</t>
  </si>
  <si>
    <t>ScheduledNewsletterSyncBatch</t>
  </si>
  <si>
    <t>ApexClass  Entity of type 'ApexClass' named 'ScheduledNewsletterSyncBatch' cannot be found</t>
  </si>
  <si>
    <t>MassDeleteExtensionTest</t>
  </si>
  <si>
    <t>ApexClass  Entity of type 'ApexClass' named 'MassDeleteExtensionTest' cannot be found</t>
  </si>
  <si>
    <t>AutosignSubscriptionQueue</t>
  </si>
  <si>
    <t>ApexClass  Entity of type 'ApexClass' named 'AutosignSubscriptionQueue' cannot be found</t>
  </si>
  <si>
    <t>MassDeleteExtension</t>
  </si>
  <si>
    <t>ApexClass  Entity of type 'ApexClass' named 'MassDeleteExtension' cannot be found</t>
  </si>
  <si>
    <t>RESTAccreditamento</t>
  </si>
  <si>
    <t>ApexClass  Entity of type 'ApexClass' named 'RESTAccreditamento' cannot be found</t>
  </si>
  <si>
    <t>AutosignForgotPasswordController</t>
  </si>
  <si>
    <t>ApexClass  Entity of type 'ApexClass' named 'AutosignForgotPasswordController' cannot be found</t>
  </si>
  <si>
    <t>getOrderFromUrl</t>
  </si>
  <si>
    <t>ApexClass  Entity of type 'ApexClass' named 'getOrderFromUrl' cannot be found</t>
  </si>
  <si>
    <t>ScheduledNewsletterSync</t>
  </si>
  <si>
    <t>ApexClass  Entity of type 'ApexClass' named 'ScheduledNewsletterSync' cannot be found</t>
  </si>
  <si>
    <t>registrazioniWSControl</t>
  </si>
  <si>
    <t>ApexClass  Entity of type 'ApexClass' named 'registrazioniWSControl' cannot be found</t>
  </si>
  <si>
    <t>SubscriptionEmailTest</t>
  </si>
  <si>
    <t>ApexClass  Entity of type 'ApexClass' named 'SubscriptionEmailTest' cannot be found</t>
  </si>
  <si>
    <t>RESTPartecipazioniEventoV2</t>
  </si>
  <si>
    <t>ApexClass  Entity of type 'ApexClass' named 'RESTPartecipazioniEventoV2' cannot be found</t>
  </si>
  <si>
    <t>TestApi</t>
  </si>
  <si>
    <t>ApexClass  Entity of type 'ApexClass' named 'TestApi' cannot be found</t>
  </si>
  <si>
    <t>EmailSender</t>
  </si>
  <si>
    <t>ApexClass  Entity of type 'ApexClass' named 'EmailSender' cannot be found</t>
  </si>
  <si>
    <t>OrderComponentController</t>
  </si>
  <si>
    <t>ApexClass  Entity of type 'ApexClass' named 'OrderComponentController' cannot be found</t>
  </si>
  <si>
    <t>BatchReferente</t>
  </si>
  <si>
    <t>ApexClass  Entity of type 'ApexClass' named 'BatchReferente' cannot be found</t>
  </si>
  <si>
    <t>RegistrazioneQPMController</t>
  </si>
  <si>
    <t>ApexClass  Entity of type 'ApexClass' named 'RegistrazioneQPMController' cannot be found</t>
  </si>
  <si>
    <t>CustomerCommunityLoginFormController</t>
  </si>
  <si>
    <t>ApexClass  Entity of type 'ApexClass' named 'CustomerCommunityLoginFormController' cannot be found</t>
  </si>
  <si>
    <t>AutosignLoginController</t>
  </si>
  <si>
    <t>ApexClass  Entity of type 'ApexClass' named 'AutosignLoginController' cannot be found</t>
  </si>
  <si>
    <t>CreaFeedback</t>
  </si>
  <si>
    <t>ApexClass  Entity of type 'ApexClass' named 'CreaFeedback' cannot be found</t>
  </si>
  <si>
    <t>TestBatch</t>
  </si>
  <si>
    <t>ApexClass  Entity of type 'ApexClass' named 'TestBatch' cannot be found</t>
  </si>
  <si>
    <t>FMTestClass</t>
  </si>
  <si>
    <t>ApexClass  Entity of type 'ApexClass' named 'FMTestClass' cannot be found</t>
  </si>
  <si>
    <t>TMIModelsTest</t>
  </si>
  <si>
    <t>ApexClass  Entity of type 'ApexClass' named 'TMIModelsTest' cannot be found</t>
  </si>
  <si>
    <t>CustomLineChart</t>
  </si>
  <si>
    <t>ApexClass  Entity of type 'ApexClass' named 'CustomLineChart' cannot be found</t>
  </si>
  <si>
    <t>ScheduledNewsletterSyncTest</t>
  </si>
  <si>
    <t>ApexClass  Entity of type 'ApexClass' named 'ScheduledNewsletterSyncTest' cannot be found</t>
  </si>
  <si>
    <t>TriggerAggPartEventBadgeHandler</t>
  </si>
  <si>
    <t>ApexClass  Entity of type 'ApexClass' named 'TriggerAggPartEventBadgeHandler' cannot be found</t>
  </si>
  <si>
    <t>GeneraBase64DocumentoTriggerTest</t>
  </si>
  <si>
    <t>ApexClass  Entity of type 'ApexClass' named 'GeneraBase64DocumentoTriggerTest' cannot be found</t>
  </si>
  <si>
    <t>CustomAPIAuthentication</t>
  </si>
  <si>
    <t>ApexClass  Entity of type 'ApexClass' named 'CustomAPIAuthentication' cannot be found</t>
  </si>
  <si>
    <t>PartEvNTriggerTest</t>
  </si>
  <si>
    <t>ApexClass  Entity of type 'ApexClass' named 'PartEvNTriggerTest' cannot be found</t>
  </si>
  <si>
    <t>RegistrationHandlerTemplate</t>
  </si>
  <si>
    <t>ApexClass  Entity of type 'ApexClass' named 'RegistrationHandlerTemplate' cannot be found</t>
  </si>
  <si>
    <t>TokenUtilities</t>
  </si>
  <si>
    <t>ApexClass  Entity of type 'ApexClass' named 'TokenUtilities' cannot be found</t>
  </si>
  <si>
    <t>QunitegiaNewsletterEmailTrigger</t>
  </si>
  <si>
    <t>ApexClass  Entity of type 'ApexClass' named 'QunitegiaNewsletterEmailTrigger' cannot be found</t>
  </si>
  <si>
    <t>QliTriggerHandler</t>
  </si>
  <si>
    <t>ApexClass  Entity of type 'ApexClass' named 'QliTriggerHandler' cannot be found</t>
  </si>
  <si>
    <t>ShowPicture</t>
  </si>
  <si>
    <t>ApexClass  Entity of type 'ApexClass' named 'ShowPicture' cannot be found</t>
  </si>
  <si>
    <t>BorisApex</t>
  </si>
  <si>
    <t>ApexClass  Entity of type 'ApexClass' named 'BorisApex' cannot be found</t>
  </si>
  <si>
    <t>menuCommunitySponsorTest</t>
  </si>
  <si>
    <t>ApexClass  Entity of type 'ApexClass' named 'menuCommunitySponsorTest' cannot be found</t>
  </si>
  <si>
    <t>BatchAggiornamentoInfoAzienda</t>
  </si>
  <si>
    <t>ApexClass  Entity of type 'ApexClass' named 'BatchAggiornamentoInfoAzienda' cannot be found</t>
  </si>
  <si>
    <t>SocialController</t>
  </si>
  <si>
    <t>ApexClass  Entity of type 'ApexClass' named 'SocialController' cannot be found</t>
  </si>
  <si>
    <t>CiaoMamma</t>
  </si>
  <si>
    <t>ApexClass  Entity of type 'ApexClass' named 'CiaoMamma' cannot be found</t>
  </si>
  <si>
    <t>EventParticipantsController</t>
  </si>
  <si>
    <t>ApexClass  Entity of type 'ApexClass' named 'EventParticipantsController' cannot be found</t>
  </si>
  <si>
    <t>AutosignSelfRegConfirmController</t>
  </si>
  <si>
    <t>ApexClass  Entity of type 'ApexClass' named 'AutosignSelfRegConfirmController' cannot be found</t>
  </si>
  <si>
    <t>AccessToken</t>
  </si>
  <si>
    <t>ApexClass  Entity of type 'ApexClass' named 'AccessToken' cannot be found</t>
  </si>
  <si>
    <t>AutosignTrigger</t>
  </si>
  <si>
    <t>ApexClass  Entity of type 'ApexClass' named 'AutosignTrigger' cannot be found</t>
  </si>
  <si>
    <t>AutocreatedConfigSelfReg1616678391749</t>
  </si>
  <si>
    <t>ApexClass  Entity of type 'ApexClass' named 'AutocreatedConfigSelfReg1616678391749' cannot be found</t>
  </si>
  <si>
    <t>ScriviLinkFattura</t>
  </si>
  <si>
    <t>ApexClass  Entity of type 'ApexClass' named 'ScriviLinkFattura' cannot be found</t>
  </si>
  <si>
    <t>AutosignInvoiceQueue</t>
  </si>
  <si>
    <t>ApexClass  Entity of type 'ApexClass' named 'AutosignInvoiceQueue' cannot be found</t>
  </si>
  <si>
    <t>PartnerLoginController</t>
  </si>
  <si>
    <t>ApexClass  Entity of type 'ApexClass' named 'PartnerLoginController' cannot be found</t>
  </si>
  <si>
    <t>CCForgotPasswordController</t>
  </si>
  <si>
    <t>ApexClass  Entity of type 'ApexClass' named 'CCForgotPasswordController' cannot be found</t>
  </si>
  <si>
    <t>ResetPasswordResource</t>
  </si>
  <si>
    <t>ApexClass  Entity of type 'ApexClass' named 'ResetPasswordResource' cannot be found</t>
  </si>
  <si>
    <t>AutosignLegalPack</t>
  </si>
  <si>
    <t>ApexClass  Entity of type 'ApexClass' named 'AutosignLegalPack' cannot be found</t>
  </si>
  <si>
    <t>PartnerUtilities</t>
  </si>
  <si>
    <t>ApexClass  Entity of type 'ApexClass' named 'PartnerUtilities' cannot be found</t>
  </si>
  <si>
    <t>AutocreatedConfigSelfReg1616680535943</t>
  </si>
  <si>
    <t>ApexClass  Entity of type 'ApexClass' named 'AutocreatedConfigSelfReg1616680535943' cannot be found</t>
  </si>
  <si>
    <t>TestUtilities</t>
  </si>
  <si>
    <t>ApexClass  Entity of type 'ApexClass' named 'TestUtilities' cannot be found</t>
  </si>
  <si>
    <t>ZZTutorial</t>
  </si>
  <si>
    <t>ApexClass  Entity of type 'ApexClass' named 'ZZTutorial' cannot be found</t>
  </si>
  <si>
    <t>Errore</t>
  </si>
  <si>
    <t>ChatResource</t>
  </si>
  <si>
    <t>ChatResourceTest.cls</t>
  </si>
  <si>
    <t>CustomResponse</t>
  </si>
  <si>
    <t>AppInfoData</t>
  </si>
  <si>
    <t>NotificationData</t>
  </si>
  <si>
    <t>BubbleChartLabelsData</t>
  </si>
  <si>
    <t>BubbleChartData</t>
  </si>
  <si>
    <t>BubbleChartDotData</t>
  </si>
  <si>
    <t>BarChartData</t>
  </si>
  <si>
    <t>BarChartBarData</t>
  </si>
  <si>
    <t>CustomTimeSeriesChart</t>
  </si>
  <si>
    <t>QCustomPeriod</t>
  </si>
  <si>
    <t>CustomTimeSeriesChartSerie</t>
  </si>
  <si>
    <t>CustomTimeSeriesChartSerieValue</t>
  </si>
  <si>
    <t>Oggetti</t>
  </si>
  <si>
    <t>Solo live</t>
  </si>
  <si>
    <t>Trigger</t>
  </si>
  <si>
    <t>Classi</t>
  </si>
  <si>
    <t>BRIT__c</t>
  </si>
  <si>
    <t>Gruppo_Raggruppamento__c</t>
  </si>
  <si>
    <t>Organizzazione</t>
  </si>
  <si>
    <t>Entrambe</t>
  </si>
  <si>
    <t>Sandbox</t>
  </si>
  <si>
    <t>Rimozione Campi</t>
  </si>
  <si>
    <t>Formula</t>
  </si>
  <si>
    <t>Domanda_questionario__c</t>
  </si>
  <si>
    <t>Etichetta_Raggruppamento__c</t>
  </si>
  <si>
    <t>Etichetta Raggruppamento</t>
  </si>
  <si>
    <t>Raggruppamento__r.Etichetta_IT__c</t>
  </si>
  <si>
    <t>Etichetta Raggruppamento Genitore</t>
  </si>
  <si>
    <t>Etichetta_Raggruppamento_Genitore__c</t>
  </si>
  <si>
    <t>Formula (Text)</t>
  </si>
  <si>
    <t>Raggruppamento__r.Etichetta_Genitore__c</t>
  </si>
  <si>
    <t>Raggruppamento__r.Gruppo__r.Name</t>
  </si>
  <si>
    <t>Data Type</t>
  </si>
  <si>
    <t>API Name Oggetto</t>
  </si>
  <si>
    <t>Gruppo Raggruppamento</t>
  </si>
  <si>
    <t>Ragg Indice Visualizzabile da dealer in</t>
  </si>
  <si>
    <t>Ragg_Indice_Visualizzabile_da_dealer_in__c</t>
  </si>
  <si>
    <t>IF(ISPICKVAL(Raggruppamento__r.Visualizzabile_da_dealer_in__c,"Dealer Map"),"Dealer Map","")</t>
  </si>
  <si>
    <t>TEXT(Raggruppamento__r.Visualizzabile_da_dealer_in__c)</t>
  </si>
  <si>
    <t>Ragg_Visualizzabile_da_dealer_in__c</t>
  </si>
  <si>
    <t>Ragg Visualizzabile da dealer in</t>
  </si>
  <si>
    <t>Ragg Visualizzabile da manager in</t>
  </si>
  <si>
    <t>Ragg_Visualizzabile_da_manager_in__c</t>
  </si>
  <si>
    <t>TEXT(Raggruppamento__r.Visualizzabile_da_manager_in__c)</t>
  </si>
  <si>
    <t>Produzione</t>
  </si>
  <si>
    <t>Raggruppamento</t>
  </si>
  <si>
    <t>Lookup(Raggruppamento)</t>
  </si>
  <si>
    <t>Ordine Risultati Dealer Raggruppamento</t>
  </si>
  <si>
    <t>Formula (Number)</t>
  </si>
  <si>
    <t>Raggruppamento__r.Ordine_Risultati_Dealer__c</t>
  </si>
  <si>
    <t>Risposta_questionario__c</t>
  </si>
  <si>
    <t>Valore Numerico Per Peso Raggruppamento</t>
  </si>
  <si>
    <t>Valore_Numerico_Per_Peso_Raggruppamento__c</t>
  </si>
  <si>
    <t>Valore_Numerico__c * Domanda_questionario__r.Raggruppamento__r.Peso_Genitore__c</t>
  </si>
  <si>
    <t>Utente Custom</t>
  </si>
  <si>
    <t>Lookup(Utente Custom)</t>
  </si>
  <si>
    <t>Insieme Opzioni Domanda</t>
  </si>
  <si>
    <t>Lookup(Insieme Opzioni Domanda)</t>
  </si>
  <si>
    <t>Utente_Marchio__c</t>
  </si>
  <si>
    <t>Gruppo_Domanda__c</t>
  </si>
  <si>
    <t>Report</t>
  </si>
  <si>
    <t>ONEToyota</t>
  </si>
  <si>
    <t>Articoli_visualizzazioni_e_like.report-meta.xml</t>
  </si>
  <si>
    <t>Copia_di_ONEToyota_TL_DashInsig_9FF.report-meta.xml</t>
  </si>
  <si>
    <t>Marchi_Utenti_Gruppi_Con_Utenti_Custom_SQp.report-meta.xml</t>
  </si>
  <si>
    <t>ONEToyota_Accessi_Dealer_xMa.report-meta.xml</t>
  </si>
  <si>
    <t>ONEToyota_Accessi_lsM.report-meta.xml</t>
  </si>
  <si>
    <t>ONEToyota_Accessi_Manager_UW0.report-meta.xml</t>
  </si>
  <si>
    <t>ONEToyota_Accessi_Manager_X_GG_nyp.report-meta.xml</t>
  </si>
  <si>
    <t>ONEToyota_Accessi_tutti_M1P.report-meta.xml</t>
  </si>
  <si>
    <t>ONEToyota_BRiT_Lexus_Agosto_2021_QYb.report-meta.xml</t>
  </si>
  <si>
    <t>ONEToyota_BRiT_Lexus_Giugno_2021_ebe.report-meta.xml</t>
  </si>
  <si>
    <t>ONEToyota_BRiT_Lexus.report-meta.xml</t>
  </si>
  <si>
    <t>ONEToyota_BRiT_Results_v1.report-meta.xml</t>
  </si>
  <si>
    <t>ONEToyota_BRiT_Toyota_Agosto_9iG.report-meta.xml</t>
  </si>
  <si>
    <t>ONEToyota_BRiT_Toyota_Giugno_2021_Q4g.report-meta.xml</t>
  </si>
  <si>
    <t>ONEToyota_BRiT_Toyota.report-meta.xml</t>
  </si>
  <si>
    <t>ONEToyota_Commenti_per_Dealer_Toyota_zhD.report-meta.xml</t>
  </si>
  <si>
    <t>ONEToyota_Lexus_Business_con_Casa_1Qf.report-meta.xml</t>
  </si>
  <si>
    <t>ONEToyota_Lexus_Commenti_kBc.report-meta.xml</t>
  </si>
  <si>
    <t>ONEToyota_Lexus_Dealer_Motivation_91o.report-meta.xml</t>
  </si>
  <si>
    <t>ONEToyota_Lexus_Risultati_54G.report-meta.xml</t>
  </si>
  <si>
    <t>ONEToyota_Risposte_Dealel_NIZ.report-meta.xml</t>
  </si>
  <si>
    <t>ONEToyota_Risultati_per_Dealer_Lexus_hvD.report-meta.xml</t>
  </si>
  <si>
    <t>ONEToyota_Risultati_per_Dealer_Toyota.report-meta.xml</t>
  </si>
  <si>
    <t>ONEToyota_solo_TMI_Risultati_w8W.report-meta.xml</t>
  </si>
  <si>
    <t>ONEToyota_TMI_Commenti_dSn.report-meta.xml</t>
  </si>
  <si>
    <t>ONEToyota_TMI_DashInsig_ZLo.report-meta.xml</t>
  </si>
  <si>
    <t>ONEToyota_Toyota_Business_con_Casa_Cq3.report-meta.xml</t>
  </si>
  <si>
    <t>ONEToyota_Toyota_Dealer_Motivation_qQh.report-meta.xml</t>
  </si>
  <si>
    <t>OneToyota_Utenti_Gruppi.report-meta.xml</t>
  </si>
  <si>
    <t>TMI_P4O.report-meta.xml</t>
  </si>
  <si>
    <t>TMI_RCC_Accessi_Utente_Eno.report-meta.xml</t>
  </si>
  <si>
    <t>TMI_RCC_Accessi_Utente_per_Giorno_x2A.report-meta.xml</t>
  </si>
  <si>
    <t>TMI_RCC_Per_Giorno_Accessi_Utente_kpr.report-meta.xml</t>
  </si>
  <si>
    <t>TMI_RCC_Risposte_Domande_Toyota_mI9.report-meta.xml</t>
  </si>
  <si>
    <t>TMI_RCC_Risposte_Indici_Toyota.report-meta.xml</t>
  </si>
  <si>
    <t>TMI_RCC_Utenti_Custom_per_Gruppo.report-meta.xml</t>
  </si>
  <si>
    <t>TMI_RCC_X_Giorno_Accessi_Utente_NonCon_bQc.report-meta.xml</t>
  </si>
  <si>
    <t>Directory</t>
  </si>
  <si>
    <t>Nome File</t>
  </si>
  <si>
    <t>Nome Report</t>
  </si>
  <si>
    <t>Esclusiva ONEToyota</t>
  </si>
  <si>
    <t>Report Types</t>
  </si>
  <si>
    <t>Type</t>
  </si>
  <si>
    <t>Report Type Filename</t>
  </si>
  <si>
    <t>Report Type Name</t>
  </si>
  <si>
    <t>Other</t>
  </si>
  <si>
    <t>BRiT_Risultati_con_KPI_e_Aree.reportType-meta.xml</t>
  </si>
  <si>
    <t>Risposte_Domande_Raggruppamenti.reportType-meta.xml</t>
  </si>
  <si>
    <t>Ordine_Risultati_Dealer_Raggruppamento__c</t>
  </si>
  <si>
    <t>Dashboards</t>
  </si>
  <si>
    <t>znimmaslIsvbqUtBfPgaVGPAOmYRRS.dashboard-meta.xml</t>
  </si>
  <si>
    <t>TMIRCC</t>
  </si>
  <si>
    <t>Nome Dashboard</t>
  </si>
  <si>
    <t>EqCdYWeVsJewixTiKhlDTAkKPWBnWk.dashboard-meta.xml</t>
  </si>
  <si>
    <t>RCCModelsTest</t>
  </si>
  <si>
    <t>RCCModelsTest.cls</t>
  </si>
  <si>
    <t>Utente_Lexus__c</t>
  </si>
  <si>
    <t>Utente Lexus</t>
  </si>
  <si>
    <t>Utente__r.Lexus__c</t>
  </si>
  <si>
    <t>Formula (Checkbox)</t>
  </si>
  <si>
    <t>Non_Considerare_Analisi_Utente__c</t>
  </si>
  <si>
    <t>Non Considerare Analisi Utente</t>
  </si>
  <si>
    <t>Field Label</t>
  </si>
  <si>
    <t>Utente__r.Non_Considerare_Analisi__c</t>
  </si>
  <si>
    <t>Utente_Toyota__c</t>
  </si>
  <si>
    <t>Utente Toyota</t>
  </si>
  <si>
    <t>Utente__r.Toyota__c</t>
  </si>
  <si>
    <t>RS_Nome_Cognome_Utente__c</t>
  </si>
  <si>
    <t>RS Nome Cognome Utente</t>
  </si>
  <si>
    <t>Utente__r.Nome_Commerciale__c + " - " + Utente__r.Nome__c + " " + Utente__r.Cognome__c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</si>
</sst>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o&quot;;&quot;Vero&quot;;&quot;Falso&quot;"/>
  </numFmts>
  <fonts count="6" x14ac:knownFonts="1">
    <font>
      <sz val="11"/>
      <color theme="1"/>
      <name val="Calibri"/>
      <family val="2"/>
      <scheme val="minor"/>
    </font>
    <font>
      <sz val="11"/>
      <color rgb="FF181818"/>
      <name val="Segoe UI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2" borderId="0" xfId="0" applyFill="1"/>
    <xf numFmtId="0" fontId="0" fillId="0" borderId="0" xfId="0" applyFont="1" applyAlignment="1">
      <alignment vertical="center"/>
    </xf>
    <xf numFmtId="0" fontId="0" fillId="0" borderId="0" xfId="0" applyNumberFormat="1"/>
    <xf numFmtId="0" fontId="0" fillId="4" borderId="1" xfId="0" applyFont="1" applyFill="1" applyBorder="1"/>
    <xf numFmtId="0" fontId="0" fillId="0" borderId="1" xfId="0" applyFont="1" applyBorder="1"/>
    <xf numFmtId="0" fontId="1" fillId="4" borderId="1" xfId="0" applyFont="1" applyFill="1" applyBorder="1"/>
    <xf numFmtId="164" fontId="0" fillId="4" borderId="1" xfId="0" applyNumberFormat="1" applyFont="1" applyFill="1" applyBorder="1"/>
    <xf numFmtId="164" fontId="0" fillId="0" borderId="1" xfId="0" applyNumberFormat="1" applyFont="1" applyBorder="1"/>
    <xf numFmtId="0" fontId="4" fillId="3" borderId="2" xfId="0" applyFont="1" applyFill="1" applyBorder="1"/>
    <xf numFmtId="0" fontId="4" fillId="3" borderId="4" xfId="0" applyFont="1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0" fontId="0" fillId="0" borderId="3" xfId="0" applyFont="1" applyFill="1" applyBorder="1"/>
    <xf numFmtId="164" fontId="0" fillId="0" borderId="3" xfId="0" applyNumberFormat="1" applyFont="1" applyFill="1" applyBorder="1"/>
    <xf numFmtId="164" fontId="0" fillId="4" borderId="2" xfId="0" applyNumberFormat="1" applyFont="1" applyFill="1" applyBorder="1"/>
    <xf numFmtId="164" fontId="0" fillId="0" borderId="2" xfId="0" applyNumberFormat="1" applyFont="1" applyFill="1" applyBorder="1"/>
    <xf numFmtId="0" fontId="0" fillId="0" borderId="0" xfId="0" applyFill="1"/>
    <xf numFmtId="0" fontId="5" fillId="0" borderId="0" xfId="0" applyFont="1"/>
  </cellXfs>
  <cellStyles count="1">
    <cellStyle name="Normale" xfId="0" builtinId="0"/>
  </cellStyles>
  <dxfs count="24"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Vero&quot;;&quot;Vero&quot;;&quot;Falso&quot;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Vero&quot;;&quot;Vero&quot;;&quot;Falso&quot;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64" formatCode="&quot;Vero&quot;;&quot;Vero&quot;;&quot;Falso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31489D3-C00C-4770-8BC1-67871DEB542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F5C817-0B21-4C9F-83F1-1184EA361B75}" name="Tabella2" displayName="Tabella2" ref="A1:C25" totalsRowShown="0">
  <autoFilter ref="A1:C25" xr:uid="{3DF5C817-0B21-4C9F-83F1-1184EA361B75}">
    <filterColumn colId="2">
      <filters>
        <filter val="VERO"/>
      </filters>
    </filterColumn>
  </autoFilter>
  <sortState xmlns:xlrd2="http://schemas.microsoft.com/office/spreadsheetml/2017/richdata2" ref="A2:C24">
    <sortCondition ref="A1:A24"/>
  </sortState>
  <tableColumns count="3">
    <tableColumn id="1" xr3:uid="{06269845-6DC2-470F-9B94-7B6E6DC32649}" name="API Name"/>
    <tableColumn id="2" xr3:uid="{20F239E2-5C6D-4D80-A854-D769386C633F}" name="Voce Menu"/>
    <tableColumn id="3" xr3:uid="{2BF0164E-CB41-4E55-835B-6BED83230012}" name="Univoco ONEToyota" dataDxfId="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9ECC073-315E-4A40-9B53-F8F57FFB7A75}" name="Tabella12" displayName="Tabella12" ref="F6:I33" totalsRowShown="0" headerRowDxfId="11" headerRowBorderDxfId="10" tableBorderDxfId="9" totalsRowBorderDxfId="8">
  <autoFilter ref="F6:I33" xr:uid="{99ECC073-315E-4A40-9B53-F8F57FFB7A75}"/>
  <sortState xmlns:xlrd2="http://schemas.microsoft.com/office/spreadsheetml/2017/richdata2" ref="F7:I33">
    <sortCondition ref="F6:F33"/>
  </sortState>
  <tableColumns count="4">
    <tableColumn id="1" xr3:uid="{AFBE2DBA-A5B8-45A5-B9BC-82606A961A8A}" name="API Name" dataDxfId="7"/>
    <tableColumn id="2" xr3:uid="{73E82FAE-6A3D-49D8-9F68-B0678F09B525}" name="Voce Menu" dataDxfId="6"/>
    <tableColumn id="3" xr3:uid="{248A5659-EA35-433F-BF87-1546DE097301}" name="Univoco ONEToyota" dataDxfId="5"/>
    <tableColumn id="4" xr3:uid="{8611E32B-ED9B-4EC7-9BE3-971B399F9768}" name="Organizzazione" dataDxf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ED357E3-ED8D-452B-BCB6-99203D1B042A}" name="Tabella13" displayName="Tabella13" ref="F2:I3" totalsRowShown="0" headerRowDxfId="3" headerRowBorderDxfId="2" tableBorderDxfId="1">
  <autoFilter ref="F2:I3" xr:uid="{4ED357E3-ED8D-452B-BCB6-99203D1B042A}"/>
  <tableColumns count="4">
    <tableColumn id="1" xr3:uid="{5FAF007B-7CF3-4FC0-B738-48DEB76F178E}" name="Nome Classe"/>
    <tableColumn id="2" xr3:uid="{009C395C-819C-421C-8168-65B08917BF53}" name="File Classe"/>
    <tableColumn id="3" xr3:uid="{6816D653-9387-4CF1-8581-C3B16C19B050}" name="Nome Classe di Test"/>
    <tableColumn id="4" xr3:uid="{5742FD79-5934-4EAF-B08D-0352C27929C1}" name="File Classe di Tes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FDC0E6-4444-4BBE-9DB5-696354F8CA40}" name="Tabella4" displayName="Tabella4" ref="K6:P21" totalsRowShown="0" dataCellStyle="Normale">
  <autoFilter ref="K6:P21" xr:uid="{61FDC0E6-4444-4BBE-9DB5-696354F8CA40}"/>
  <tableColumns count="6">
    <tableColumn id="1" xr3:uid="{36F28903-28F4-4594-9232-44B0B20ABF98}" name="API Name Oggetto" dataCellStyle="Normale"/>
    <tableColumn id="2" xr3:uid="{4A05BB9E-80AF-4C88-916E-396C413421A5}" name="Field Label" dataCellStyle="Normale"/>
    <tableColumn id="3" xr3:uid="{61EB41F8-98F3-40C9-AD2A-5EA2B3A51570}" name="API Name" dataCellStyle="Normale"/>
    <tableColumn id="4" xr3:uid="{0FF5D1F6-C150-43D0-BF55-EF52224EF996}" name="Data Type" dataCellStyle="Normale"/>
    <tableColumn id="5" xr3:uid="{75CF69D9-A8CB-440A-BA87-3C8803281F54}" name="Formula" dataCellStyle="Normale"/>
    <tableColumn id="6" xr3:uid="{178D617B-237D-4F33-9398-31441A594C6C}" name="Organizzazione" dataCellStyle="Normal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07C60E8-791D-4BDC-A3DD-D3C4686F4DAA}" name="Tabella15" displayName="Tabella15" ref="K24:N61" totalsRowShown="0">
  <autoFilter ref="K24:N61" xr:uid="{607C60E8-791D-4BDC-A3DD-D3C4686F4DAA}"/>
  <tableColumns count="4">
    <tableColumn id="1" xr3:uid="{12CEC3A6-F535-489F-A823-523C404CE2D8}" name="Directory"/>
    <tableColumn id="2" xr3:uid="{14E2D77B-A23F-4076-B2E8-8E724E0BDB6F}" name="Nome File"/>
    <tableColumn id="3" xr3:uid="{2CA30CEC-D109-4463-ACFF-C9256222306B}" name="Nome Report">
      <calculatedColumnFormula>SUBSTITUTE(L25,".report-meta.xml","")</calculatedColumnFormula>
    </tableColumn>
    <tableColumn id="4" xr3:uid="{DEFCDE09-A846-49DD-8DCC-80C7FD328CAA}" name="Esclusiva ONEToyota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64F05DB-B06C-4124-8FB5-9B353C90673D}" name="Tabella16" displayName="Tabella16" ref="K64:M66" totalsRowShown="0">
  <autoFilter ref="K64:M66" xr:uid="{964F05DB-B06C-4124-8FB5-9B353C90673D}"/>
  <tableColumns count="3">
    <tableColumn id="1" xr3:uid="{8AC3CC7F-C6D8-48F2-B1B2-96508D991DC4}" name="Type"/>
    <tableColumn id="2" xr3:uid="{5575CC66-8541-4D52-BCE4-737E8A492D75}" name="Report Type Filename"/>
    <tableColumn id="3" xr3:uid="{A8AE6B22-25B1-4F0B-BFB7-7E018A404576}" name="Report Type Name">
      <calculatedColumnFormula>SUBSTITUTE(L65,".reportType-meta.xml","")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75B5DCE-35BA-4A90-BAAD-EF14C62952FB}" name="Tabella17" displayName="Tabella17" ref="K69:M71" totalsRowShown="0">
  <autoFilter ref="K69:M71" xr:uid="{F75B5DCE-35BA-4A90-BAAD-EF14C62952FB}"/>
  <tableColumns count="3">
    <tableColumn id="1" xr3:uid="{7F82F4BA-0737-4056-84D0-1FA392D5A4EA}" name="Directory"/>
    <tableColumn id="2" xr3:uid="{C2216204-A387-41AB-A4BF-3788E5EFDD0A}" name="Nome File"/>
    <tableColumn id="3" xr3:uid="{100FF70A-56BB-4E1A-8294-BC3D0ADC7AE6}" name="Nome Dashboard" dataDxfId="0">
      <calculatedColumnFormula>SUBSTITUTE(L70,".dashboard-meta.xml","")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DACE65-E32E-4A58-BE3C-2A30D77B4351}" name="Classi_x_Oggetti_table" displayName="Classi_x_Oggetti_table" ref="A1:G142" totalsRowShown="0">
  <autoFilter ref="A1:G142" xr:uid="{C2DACE65-E32E-4A58-BE3C-2A30D77B4351}"/>
  <tableColumns count="7">
    <tableColumn id="1" xr3:uid="{F3266DFA-CF8F-4C1E-B447-136B64860F6C}" name="Object API Name "/>
    <tableColumn id="2" xr3:uid="{7C5046B2-19BE-4556-B247-F48ED19BAC0E}" name="Nome Classe">
      <calculatedColumnFormula>SUBSTITUTE(SUBSTITUTE(C2,".cls",""),".trigger","")</calculatedColumnFormula>
    </tableColumn>
    <tableColumn id="3" xr3:uid="{2B7CA856-0519-4033-BA8F-A56778A6DCAE}" name="File Classe"/>
    <tableColumn id="4" xr3:uid="{CE7CEE5D-BFE4-4EA8-9ED9-04095EC19B32}" name="Nome Classe di Test"/>
    <tableColumn id="5" xr3:uid="{D94BD63B-09C9-494A-82B9-B4B20F3DCA24}" name="File Classe di Test"/>
    <tableColumn id="6" xr3:uid="{47193696-62A7-4053-A429-2DC162D6B674}" name="URL Mapping"/>
    <tableColumn id="7" xr3:uid="{0F7998C9-027D-4F37-9216-E10CF2BB5027}" name="Univoco">
      <calculatedColumnFormula>VLOOKUP(A2,Tabella2[],3,FALSE)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4D2B55-130D-4B4C-9732-F8E809A86CDB}" name="Tabella5" displayName="Tabella5" ref="A1:F41" totalsRowShown="0">
  <autoFilter ref="A1:F41" xr:uid="{D74D2B55-130D-4B4C-9732-F8E809A86CDB}"/>
  <sortState xmlns:xlrd2="http://schemas.microsoft.com/office/spreadsheetml/2017/richdata2" ref="A2:E41">
    <sortCondition ref="A1:A41"/>
  </sortState>
  <tableColumns count="6">
    <tableColumn id="1" xr3:uid="{2942327A-0EB3-48E4-9F10-AFD92673E5ED}" name="Nome Classe"/>
    <tableColumn id="2" xr3:uid="{5D20612F-81D6-4D2F-B58E-286C1A7E1276}" name="File Classe"/>
    <tableColumn id="3" xr3:uid="{83B55A2D-14C4-4A5A-9089-BDAABBCB3D4C}" name="Nome Classe di Test"/>
    <tableColumn id="4" xr3:uid="{44C03CE4-A533-49A8-8E96-B51C2D3D76AF}" name="File Classe di Test"/>
    <tableColumn id="5" xr3:uid="{3D98FA9A-6A6C-41EB-9C8E-2738C96C5162}" name="URL Mapping"/>
    <tableColumn id="8" xr3:uid="{881A211A-9435-4E68-ABF4-59E423DC46DE}" name="Promisqua" dataDxfId="22">
      <calculatedColumnFormula>VLOOKUP(Tabella5[[#This Row],[Nome Classe]],'Classi x Oggetti'!$B$2:$G$142,'Classi x Oggetti'!G2,FALSE)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E4DD224-6889-4B6A-BD95-B13888BB3565}" name="Classi_x_ClassiDerivate_table" displayName="Classi_x_ClassiDerivate_table" ref="A1:F73" totalsRowShown="0">
  <autoFilter ref="A1:F73" xr:uid="{6E4DD224-6889-4B6A-BD95-B13888BB3565}"/>
  <tableColumns count="6">
    <tableColumn id="1" xr3:uid="{3C442C48-8097-4CC9-B033-EAC48FBFF7CA}" name="Classe Utilizzata"/>
    <tableColumn id="2" xr3:uid="{601107E6-33E4-477B-AB46-0D4208AE2C8D}" name="Nome Classe">
      <calculatedColumnFormula>SUBSTITUTE(SUBSTITUTE(C2,".cls",""),".trigger","")</calculatedColumnFormula>
    </tableColumn>
    <tableColumn id="3" xr3:uid="{D85D4C97-B280-4BEC-A67E-6A59AAACB58F}" name="File Classe"/>
    <tableColumn id="4" xr3:uid="{F353E2B7-300F-45A8-B4D2-78227E578AB5}" name="Nome Classe di Test"/>
    <tableColumn id="5" xr3:uid="{93817370-FA8B-4A18-9EDF-F351ED6493DC}" name="File Classe di Test"/>
    <tableColumn id="6" xr3:uid="{83CF8319-369F-4DCD-975C-A92E85956D9B}" name="URL Mappin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9EDF44-3659-431F-BC89-1970AE9BAECC}" name="Tabella6" displayName="Tabella6" ref="A1:F30" totalsRowShown="0">
  <autoFilter ref="A1:F30" xr:uid="{7C9EDF44-3659-431F-BC89-1970AE9BAECC}"/>
  <sortState xmlns:xlrd2="http://schemas.microsoft.com/office/spreadsheetml/2017/richdata2" ref="A2:F30">
    <sortCondition ref="A1:A30"/>
  </sortState>
  <tableColumns count="6">
    <tableColumn id="1" xr3:uid="{31D72727-10A4-4B2B-B0B8-4CD810DC3D3E}" name="Nome Classe">
      <calculatedColumnFormula>SUBSTITUTE(SUBSTITUTE(B2,".cls",""),".trigger","")</calculatedColumnFormula>
    </tableColumn>
    <tableColumn id="2" xr3:uid="{597A0CDF-1F79-49D8-97FE-3332F7DEB29B}" name="File Classe"/>
    <tableColumn id="3" xr3:uid="{0FED4307-AB4D-41B0-864B-517843EA86C2}" name="Nome Classe di Test"/>
    <tableColumn id="4" xr3:uid="{0E57E0A5-1840-4F94-9292-EB04D35F25A8}" name="File Classe di Test"/>
    <tableColumn id="5" xr3:uid="{332AA124-699C-4964-BE06-6EBEC9F008A3}" name="URL Mapping"/>
    <tableColumn id="6" xr3:uid="{D56571C8-A0D9-4021-A972-10393E4C8E3B}" name="Già individuata">
      <calculatedColumnFormula>VLOOKUP(A2,Tabella5[],1,FALSE)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262CD6-5978-41A0-8171-C15642BA26DC}" name="Classi_Derivate_table" displayName="Classi_Derivate_table" ref="A1:F16" totalsRowShown="0">
  <autoFilter ref="A1:F16" xr:uid="{47262CD6-5978-41A0-8171-C15642BA26DC}"/>
  <tableColumns count="6">
    <tableColumn id="1" xr3:uid="{7F474D9A-357D-4E9C-94BA-AFC5D9F73009}" name="Derivazione"/>
    <tableColumn id="2" xr3:uid="{559137B0-5727-416B-B302-361AC284AC34}" name="Nome Classe">
      <calculatedColumnFormula>SUBSTITUTE(C2,".cls","")</calculatedColumnFormula>
    </tableColumn>
    <tableColumn id="3" xr3:uid="{33AE69C0-C9EA-4A59-8CD5-A84FA7964FEF}" name="File Classe"/>
    <tableColumn id="4" xr3:uid="{1FBE8BB0-64A9-45F4-9577-02B2689D32A4}" name="Nome Classe di Test"/>
    <tableColumn id="5" xr3:uid="{6CF67ECC-59E3-43E2-A4B7-BD0EEB5AD61E}" name="File Classe di Test"/>
    <tableColumn id="6" xr3:uid="{4D92A6BA-1336-4268-A966-6DC21652EE1F}" name="URL Mappin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F2B89B-D2C0-494A-AC20-9E61FD206B32}" name="Entrypoints_table" displayName="Entrypoints_table" ref="A1:E23" totalsRowShown="0" headerRowDxfId="21" dataDxfId="20">
  <autoFilter ref="A1:E23" xr:uid="{2CF2B89B-D2C0-494A-AC20-9E61FD206B32}"/>
  <tableColumns count="5">
    <tableColumn id="1" xr3:uid="{D24C211C-33DD-45F2-BFE0-045D07707A75}" name="Nome" dataDxfId="19"/>
    <tableColumn id="2" xr3:uid="{AB9328E7-B55E-4B9E-87A7-8EADA7551549}" name="API" dataDxfId="18"/>
    <tableColumn id="3" xr3:uid="{C12E19A1-94C9-4399-BAF6-4B589B8D03AB}" name="Trovato" dataDxfId="17">
      <calculatedColumnFormula>VLOOKUP(Entrypoints_table[[#This Row],[API]],'Classi x Oggetti'!$F$2:$F$142,1,FALSE)</calculatedColumnFormula>
    </tableColumn>
    <tableColumn id="4" xr3:uid="{7D300F1D-84F0-48AE-A4D3-4AE0A78C312D}" name="TrovatoDerivate" dataDxfId="16">
      <calculatedColumnFormula>VLOOKUP(Entrypoints_table[[#This Row],[API]],'Classi Derivate'!$F$2:$F$46,1,FALSE)</calculatedColumnFormula>
    </tableColumn>
    <tableColumn id="5" xr3:uid="{41A98614-1B7F-4521-8ABC-6CF0AB099128}" name="Gestione Terzi" dataDxfId="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0C21-08CA-47AA-B196-2E1BC0E1678F}" name="not_found_classes" displayName="not_found_classes" ref="A1:B101" tableType="queryTable" totalsRowShown="0">
  <autoFilter ref="A1:B101" xr:uid="{2FEE0C21-08CA-47AA-B196-2E1BC0E1678F}"/>
  <sortState xmlns:xlrd2="http://schemas.microsoft.com/office/spreadsheetml/2017/richdata2" ref="A2:B101">
    <sortCondition ref="A1:A101"/>
  </sortState>
  <tableColumns count="2">
    <tableColumn id="1" xr3:uid="{44448DA1-CA09-484C-92BF-3BBF8FD7C471}" uniqueName="1" name="Nome Classe" queryTableFieldId="1" dataDxfId="14"/>
    <tableColumn id="2" xr3:uid="{3BA62650-4AF5-44C7-8B1C-C45914B04C9B}" uniqueName="2" name="Errore" queryTableFieldId="2" dataDxfId="1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AB6BA41-5733-4B52-BEEC-0603BD4CB7F0}" name="Tabella11" displayName="Tabella11" ref="A2:D72" totalsRowShown="0">
  <autoFilter ref="A2:D72" xr:uid="{4AB6BA41-5733-4B52-BEEC-0603BD4CB7F0}">
    <filterColumn colId="3">
      <filters>
        <filter val="#N/D"/>
      </filters>
    </filterColumn>
  </autoFilter>
  <sortState xmlns:xlrd2="http://schemas.microsoft.com/office/spreadsheetml/2017/richdata2" ref="A3:D72">
    <sortCondition ref="A2:A72"/>
  </sortState>
  <tableColumns count="4">
    <tableColumn id="1" xr3:uid="{6FA39D3F-F566-4DD6-BF9D-AA75D785C912}" name="Nome Classe"/>
    <tableColumn id="2" xr3:uid="{C92E2418-0545-456A-A19A-2700C5B3B888}" name="File Classe"/>
    <tableColumn id="5" xr3:uid="{18C13E28-7A29-4C8D-B606-485A0101B7BB}" name="URL Mapping"/>
    <tableColumn id="6" xr3:uid="{293E4005-FFAA-4733-8AE8-48EDC686FFD4}" name="Solo live" dataDxfId="12">
      <calculatedColumnFormula>VLOOKUP(Tabella11[[#This Row],[Nome Classe]],not_found_classes[],1,FALSE)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EE3A-1947-4564-B659-FFAE4DD26C52}">
  <dimension ref="A1:D25"/>
  <sheetViews>
    <sheetView workbookViewId="0">
      <selection activeCell="B43" sqref="B43"/>
    </sheetView>
  </sheetViews>
  <sheetFormatPr defaultColWidth="18.5703125" defaultRowHeight="15" x14ac:dyDescent="0.25"/>
  <cols>
    <col min="1" max="1" width="28.85546875" bestFit="1" customWidth="1"/>
    <col min="2" max="2" width="24.85546875" bestFit="1" customWidth="1"/>
    <col min="3" max="3" width="20.7109375" customWidth="1"/>
  </cols>
  <sheetData>
    <row r="1" spans="1:4" x14ac:dyDescent="0.25">
      <c r="A1" t="s">
        <v>7</v>
      </c>
      <c r="B1" t="s">
        <v>3</v>
      </c>
      <c r="C1" t="s">
        <v>28</v>
      </c>
    </row>
    <row r="2" spans="1:4" ht="16.5" x14ac:dyDescent="0.3">
      <c r="A2" s="5" t="s">
        <v>2</v>
      </c>
      <c r="B2" t="s">
        <v>1</v>
      </c>
      <c r="C2" s="3" t="b">
        <v>1</v>
      </c>
    </row>
    <row r="3" spans="1:4" x14ac:dyDescent="0.25">
      <c r="A3" s="4" t="s">
        <v>6</v>
      </c>
      <c r="B3" t="s">
        <v>0</v>
      </c>
      <c r="C3" s="3" t="b">
        <v>1</v>
      </c>
    </row>
    <row r="4" spans="1:4" x14ac:dyDescent="0.25">
      <c r="A4" t="s">
        <v>16</v>
      </c>
      <c r="B4" t="s">
        <v>17</v>
      </c>
      <c r="C4" s="3" t="b">
        <v>1</v>
      </c>
    </row>
    <row r="5" spans="1:4" x14ac:dyDescent="0.25">
      <c r="A5" t="s">
        <v>41</v>
      </c>
      <c r="B5" t="s">
        <v>42</v>
      </c>
      <c r="C5" s="3" t="b">
        <v>1</v>
      </c>
    </row>
    <row r="6" spans="1:4" x14ac:dyDescent="0.25">
      <c r="A6" s="4" t="s">
        <v>43</v>
      </c>
      <c r="B6" t="s">
        <v>44</v>
      </c>
      <c r="C6" s="3" t="b">
        <v>1</v>
      </c>
    </row>
    <row r="7" spans="1:4" x14ac:dyDescent="0.25">
      <c r="A7" t="s">
        <v>45</v>
      </c>
      <c r="B7" t="s">
        <v>46</v>
      </c>
      <c r="C7" s="3" t="b">
        <v>1</v>
      </c>
      <c r="D7" s="1"/>
    </row>
    <row r="8" spans="1:4" x14ac:dyDescent="0.25">
      <c r="A8" t="s">
        <v>47</v>
      </c>
      <c r="B8" t="s">
        <v>48</v>
      </c>
      <c r="C8" s="3" t="b">
        <v>1</v>
      </c>
    </row>
    <row r="9" spans="1:4" x14ac:dyDescent="0.25">
      <c r="A9" t="s">
        <v>37</v>
      </c>
      <c r="B9" t="s">
        <v>38</v>
      </c>
      <c r="C9" s="3" t="b">
        <v>1</v>
      </c>
    </row>
    <row r="10" spans="1:4" x14ac:dyDescent="0.25">
      <c r="A10" t="s">
        <v>35</v>
      </c>
      <c r="B10" t="s">
        <v>36</v>
      </c>
      <c r="C10" s="3" t="b">
        <v>1</v>
      </c>
    </row>
    <row r="11" spans="1:4" x14ac:dyDescent="0.25">
      <c r="A11" t="s">
        <v>20</v>
      </c>
      <c r="B11" t="s">
        <v>21</v>
      </c>
      <c r="C11" s="3" t="b">
        <v>1</v>
      </c>
    </row>
    <row r="12" spans="1:4" hidden="1" x14ac:dyDescent="0.25">
      <c r="A12" t="s">
        <v>31</v>
      </c>
      <c r="B12" t="s">
        <v>32</v>
      </c>
      <c r="C12" s="3" t="b">
        <v>0</v>
      </c>
    </row>
    <row r="13" spans="1:4" x14ac:dyDescent="0.25">
      <c r="A13" s="6" t="s">
        <v>11</v>
      </c>
      <c r="B13" t="s">
        <v>10</v>
      </c>
      <c r="C13" s="3" t="b">
        <v>1</v>
      </c>
    </row>
    <row r="14" spans="1:4" x14ac:dyDescent="0.25">
      <c r="A14" t="s">
        <v>12</v>
      </c>
      <c r="B14" t="s">
        <v>13</v>
      </c>
      <c r="C14" s="3" t="b">
        <v>1</v>
      </c>
    </row>
    <row r="15" spans="1:4" x14ac:dyDescent="0.25">
      <c r="A15" t="s">
        <v>22</v>
      </c>
      <c r="B15" t="s">
        <v>23</v>
      </c>
      <c r="C15" s="3" t="b">
        <v>1</v>
      </c>
    </row>
    <row r="16" spans="1:4" x14ac:dyDescent="0.25">
      <c r="A16" t="s">
        <v>18</v>
      </c>
      <c r="B16" t="s">
        <v>19</v>
      </c>
      <c r="C16" s="3" t="b">
        <v>1</v>
      </c>
    </row>
    <row r="17" spans="1:3" x14ac:dyDescent="0.25">
      <c r="A17" t="s">
        <v>24</v>
      </c>
      <c r="B17" t="s">
        <v>25</v>
      </c>
      <c r="C17" s="3" t="b">
        <v>1</v>
      </c>
    </row>
    <row r="18" spans="1:3" hidden="1" x14ac:dyDescent="0.25">
      <c r="A18" t="s">
        <v>29</v>
      </c>
      <c r="B18" t="s">
        <v>30</v>
      </c>
      <c r="C18" s="3" t="b">
        <v>0</v>
      </c>
    </row>
    <row r="19" spans="1:3" x14ac:dyDescent="0.25">
      <c r="A19" t="s">
        <v>33</v>
      </c>
      <c r="B19" t="s">
        <v>34</v>
      </c>
      <c r="C19" s="3" t="b">
        <v>1</v>
      </c>
    </row>
    <row r="20" spans="1:3" hidden="1" x14ac:dyDescent="0.25">
      <c r="A20" t="s">
        <v>26</v>
      </c>
      <c r="B20" t="s">
        <v>27</v>
      </c>
      <c r="C20" s="3" t="b">
        <v>0</v>
      </c>
    </row>
    <row r="21" spans="1:3" x14ac:dyDescent="0.25">
      <c r="A21" t="s">
        <v>5</v>
      </c>
      <c r="B21" t="s">
        <v>4</v>
      </c>
      <c r="C21" s="3" t="b">
        <v>1</v>
      </c>
    </row>
    <row r="22" spans="1:3" x14ac:dyDescent="0.25">
      <c r="A22" t="s">
        <v>14</v>
      </c>
      <c r="B22" t="s">
        <v>15</v>
      </c>
      <c r="C22" s="3" t="b">
        <v>1</v>
      </c>
    </row>
    <row r="23" spans="1:3" x14ac:dyDescent="0.25">
      <c r="A23" t="s">
        <v>39</v>
      </c>
      <c r="B23" t="s">
        <v>40</v>
      </c>
      <c r="C23" s="3" t="b">
        <v>1</v>
      </c>
    </row>
    <row r="24" spans="1:3" x14ac:dyDescent="0.25">
      <c r="A24" t="s">
        <v>9</v>
      </c>
      <c r="B24" t="s">
        <v>8</v>
      </c>
      <c r="C24" s="3" t="b">
        <v>1</v>
      </c>
    </row>
    <row r="25" spans="1:3" x14ac:dyDescent="0.25">
      <c r="A25" s="4" t="s">
        <v>236</v>
      </c>
      <c r="C25" s="3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8DC6-DB7C-4890-8C72-EF65F314B469}">
  <dimension ref="A1:G143"/>
  <sheetViews>
    <sheetView workbookViewId="0">
      <selection activeCell="D19" sqref="D19"/>
    </sheetView>
  </sheetViews>
  <sheetFormatPr defaultRowHeight="15" x14ac:dyDescent="0.25"/>
  <cols>
    <col min="1" max="1" width="28.85546875" bestFit="1" customWidth="1"/>
    <col min="2" max="2" width="33.85546875" bestFit="1" customWidth="1"/>
    <col min="3" max="3" width="36.7109375" bestFit="1" customWidth="1"/>
    <col min="4" max="4" width="50.140625" bestFit="1" customWidth="1"/>
    <col min="5" max="5" width="40.5703125" bestFit="1" customWidth="1"/>
    <col min="6" max="6" width="24.5703125" bestFit="1" customWidth="1"/>
    <col min="7" max="7" width="13.42578125" bestFit="1" customWidth="1"/>
  </cols>
  <sheetData>
    <row r="1" spans="1:7" x14ac:dyDescent="0.25">
      <c r="A1" s="4" t="s">
        <v>49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70</v>
      </c>
      <c r="G1" s="2" t="s">
        <v>216</v>
      </c>
    </row>
    <row r="2" spans="1:7" x14ac:dyDescent="0.25">
      <c r="A2" s="4" t="s">
        <v>6</v>
      </c>
      <c r="B2" s="4" t="str">
        <f>SUBSTITUTE(C2,".cls","")</f>
        <v>AppInfoResource</v>
      </c>
      <c r="C2" s="4" t="s">
        <v>50</v>
      </c>
      <c r="D2" s="4" t="s">
        <v>69</v>
      </c>
      <c r="E2" s="4" t="str">
        <f>IF(AND(D2&lt;&gt;"#N/D",D2&lt;&gt;""),CONCATENATE(D2,".cls"),"")</f>
        <v>AppInfoResourceTest.cls</v>
      </c>
      <c r="F2" s="4"/>
      <c r="G2" t="b">
        <f>VLOOKUP(A2,Tabella2[],3,FALSE)</f>
        <v>1</v>
      </c>
    </row>
    <row r="3" spans="1:7" x14ac:dyDescent="0.25">
      <c r="A3" s="4" t="s">
        <v>6</v>
      </c>
      <c r="B3" s="4" t="str">
        <f t="shared" ref="B3:B65" si="0">SUBSTITUTE(C3,".cls","")</f>
        <v>ChatUtils</v>
      </c>
      <c r="C3" s="4" t="s">
        <v>51</v>
      </c>
      <c r="D3" s="4"/>
      <c r="E3" s="4" t="str">
        <f t="shared" ref="E3:E65" si="1">IF(AND(D3&lt;&gt;"#N/D",D3&lt;&gt;""),CONCATENATE(D3,".cls"),"")</f>
        <v/>
      </c>
      <c r="F3" s="4"/>
      <c r="G3" s="4" t="b">
        <f>VLOOKUP(A3,Tabella2[],3,FALSE)</f>
        <v>1</v>
      </c>
    </row>
    <row r="4" spans="1:7" x14ac:dyDescent="0.25">
      <c r="A4" s="4" t="s">
        <v>6</v>
      </c>
      <c r="B4" s="4" t="str">
        <f t="shared" si="0"/>
        <v>DealerDashboardResource</v>
      </c>
      <c r="C4" s="4" t="s">
        <v>52</v>
      </c>
      <c r="D4" s="4" t="s">
        <v>145</v>
      </c>
      <c r="E4" s="4" t="str">
        <f t="shared" si="1"/>
        <v>DealerDashboardResourceTest.cls</v>
      </c>
      <c r="F4" s="4" t="s">
        <v>79</v>
      </c>
      <c r="G4" s="4" t="b">
        <f>VLOOKUP(A4,Tabella2[],3,FALSE)</f>
        <v>1</v>
      </c>
    </row>
    <row r="5" spans="1:7" x14ac:dyDescent="0.25">
      <c r="A5" s="4" t="s">
        <v>6</v>
      </c>
      <c r="B5" s="4" t="str">
        <f t="shared" si="0"/>
        <v>ManagerDashboardResource</v>
      </c>
      <c r="C5" s="4" t="s">
        <v>53</v>
      </c>
      <c r="D5" s="4" t="s">
        <v>61</v>
      </c>
      <c r="E5" s="4" t="str">
        <f t="shared" si="1"/>
        <v>ManagerDashboardResourceTest.cls</v>
      </c>
      <c r="F5" s="4" t="s">
        <v>80</v>
      </c>
      <c r="G5" s="4" t="b">
        <f>VLOOKUP(A5,Tabella2[],3,FALSE)</f>
        <v>1</v>
      </c>
    </row>
    <row r="6" spans="1:7" x14ac:dyDescent="0.25">
      <c r="A6" s="4" t="s">
        <v>6</v>
      </c>
      <c r="B6" s="4" t="str">
        <f t="shared" si="0"/>
        <v>ManagerInsightResource</v>
      </c>
      <c r="C6" s="4" t="s">
        <v>54</v>
      </c>
      <c r="D6" s="4" t="s">
        <v>66</v>
      </c>
      <c r="E6" s="4" t="str">
        <f t="shared" si="1"/>
        <v>ManagerInsightResourceTest.cls</v>
      </c>
      <c r="F6" s="4" t="s">
        <v>81</v>
      </c>
      <c r="G6" s="4" t="b">
        <f>VLOOKUP(A6,Tabella2[],3,FALSE)</f>
        <v>1</v>
      </c>
    </row>
    <row r="7" spans="1:7" x14ac:dyDescent="0.25">
      <c r="A7" s="4" t="s">
        <v>6</v>
      </c>
      <c r="B7" s="4" t="str">
        <f t="shared" si="0"/>
        <v>PasswordResetResource</v>
      </c>
      <c r="C7" s="4" t="s">
        <v>55</v>
      </c>
      <c r="D7" s="4" t="s">
        <v>67</v>
      </c>
      <c r="E7" s="4" t="str">
        <f t="shared" si="1"/>
        <v>PasswordResetResourceTest.cls</v>
      </c>
      <c r="F7" s="4" t="s">
        <v>82</v>
      </c>
      <c r="G7" s="4" t="b">
        <f>VLOOKUP(A7,Tabella2[],3,FALSE)</f>
        <v>1</v>
      </c>
    </row>
    <row r="8" spans="1:7" x14ac:dyDescent="0.25">
      <c r="A8" s="4" t="s">
        <v>6</v>
      </c>
      <c r="B8" s="4" t="str">
        <f t="shared" si="0"/>
        <v>QCloudFunctions</v>
      </c>
      <c r="C8" s="4" t="s">
        <v>56</v>
      </c>
      <c r="D8" s="4"/>
      <c r="E8" s="4" t="str">
        <f t="shared" si="1"/>
        <v/>
      </c>
      <c r="F8" s="4"/>
      <c r="G8" s="4" t="b">
        <f>VLOOKUP(A8,Tabella2[],3,FALSE)</f>
        <v>1</v>
      </c>
    </row>
    <row r="9" spans="1:7" x14ac:dyDescent="0.25">
      <c r="A9" s="4" t="s">
        <v>68</v>
      </c>
      <c r="B9" s="4" t="str">
        <f t="shared" si="0"/>
        <v>RESTAPI</v>
      </c>
      <c r="C9" s="4" t="s">
        <v>57</v>
      </c>
      <c r="D9" s="4"/>
      <c r="E9" s="4" t="str">
        <f t="shared" si="1"/>
        <v/>
      </c>
      <c r="F9" s="4"/>
      <c r="G9" s="4" t="e">
        <f>VLOOKUP(A9,Tabella2[],3,FALSE)</f>
        <v>#N/A</v>
      </c>
    </row>
    <row r="10" spans="1:7" x14ac:dyDescent="0.25">
      <c r="A10" s="4" t="s">
        <v>6</v>
      </c>
      <c r="B10" s="4" t="str">
        <f t="shared" si="0"/>
        <v>UserData</v>
      </c>
      <c r="C10" s="4" t="s">
        <v>58</v>
      </c>
      <c r="D10" s="4"/>
      <c r="E10" s="4" t="str">
        <f t="shared" si="1"/>
        <v/>
      </c>
      <c r="F10" s="4"/>
      <c r="G10" s="4" t="b">
        <f>VLOOKUP(A10,Tabella2[],3,FALSE)</f>
        <v>1</v>
      </c>
    </row>
    <row r="11" spans="1:7" x14ac:dyDescent="0.25">
      <c r="A11" s="4" t="s">
        <v>6</v>
      </c>
      <c r="B11" s="4" t="str">
        <f t="shared" si="0"/>
        <v>UserResource</v>
      </c>
      <c r="C11" s="4" t="s">
        <v>59</v>
      </c>
      <c r="D11" s="4"/>
      <c r="E11" s="4" t="str">
        <f t="shared" si="1"/>
        <v/>
      </c>
      <c r="F11" s="4" t="s">
        <v>71</v>
      </c>
      <c r="G11" s="4" t="b">
        <f>VLOOKUP(A11,Tabella2[],3,FALSE)</f>
        <v>1</v>
      </c>
    </row>
    <row r="12" spans="1:7" x14ac:dyDescent="0.25">
      <c r="A12" s="4" t="s">
        <v>6</v>
      </c>
      <c r="B12" s="4" t="str">
        <f t="shared" si="0"/>
        <v>UtenteChatUtils</v>
      </c>
      <c r="C12" s="4" t="s">
        <v>60</v>
      </c>
      <c r="D12" s="4"/>
      <c r="E12" s="4" t="str">
        <f t="shared" si="1"/>
        <v/>
      </c>
      <c r="F12" s="4"/>
      <c r="G12" s="4" t="b">
        <f>VLOOKUP(A12,Tabella2[],3,FALSE)</f>
        <v>1</v>
      </c>
    </row>
    <row r="13" spans="1:7" x14ac:dyDescent="0.25">
      <c r="A13" s="4" t="s">
        <v>2</v>
      </c>
      <c r="B13" s="4" t="str">
        <f t="shared" si="0"/>
        <v>AccessTokenResource</v>
      </c>
      <c r="C13" s="4" t="s">
        <v>72</v>
      </c>
      <c r="D13" s="4" t="s">
        <v>77</v>
      </c>
      <c r="E13" s="4" t="str">
        <f t="shared" si="1"/>
        <v>AccessTokenResourceTest.cls</v>
      </c>
      <c r="F13" s="4" t="s">
        <v>76</v>
      </c>
      <c r="G13" s="4" t="b">
        <f>VLOOKUP(A13,Tabella2[],3,FALSE)</f>
        <v>1</v>
      </c>
    </row>
    <row r="14" spans="1:7" x14ac:dyDescent="0.25">
      <c r="A14" s="4" t="s">
        <v>2</v>
      </c>
      <c r="B14" s="4" t="str">
        <f t="shared" si="0"/>
        <v>BritResultResource</v>
      </c>
      <c r="C14" s="4" t="s">
        <v>73</v>
      </c>
      <c r="D14" s="4"/>
      <c r="E14" s="4" t="str">
        <f t="shared" si="1"/>
        <v/>
      </c>
      <c r="F14" s="4" t="s">
        <v>78</v>
      </c>
      <c r="G14" s="4" t="b">
        <f>VLOOKUP(A14,Tabella2[],3,FALSE)</f>
        <v>1</v>
      </c>
    </row>
    <row r="15" spans="1:7" x14ac:dyDescent="0.25">
      <c r="A15" s="4" t="s">
        <v>2</v>
      </c>
      <c r="B15" s="4" t="str">
        <f>SUBSTITUTE(C15,".cls","")</f>
        <v>ChatUtils</v>
      </c>
      <c r="C15" s="4" t="s">
        <v>51</v>
      </c>
      <c r="D15" s="4"/>
      <c r="E15" s="4" t="str">
        <f t="shared" si="1"/>
        <v/>
      </c>
      <c r="F15" s="4"/>
      <c r="G15" s="4" t="b">
        <f>VLOOKUP(A15,Tabella2[],3,FALSE)</f>
        <v>1</v>
      </c>
    </row>
    <row r="16" spans="1:7" x14ac:dyDescent="0.25">
      <c r="A16" s="4" t="s">
        <v>2</v>
      </c>
      <c r="B16" s="4" t="str">
        <f t="shared" si="0"/>
        <v>ManagerHomeResource</v>
      </c>
      <c r="C16" s="4" t="s">
        <v>74</v>
      </c>
      <c r="D16" s="4" t="s">
        <v>83</v>
      </c>
      <c r="E16" s="4" t="str">
        <f t="shared" si="1"/>
        <v>ManagerHomeResourceTest.cls</v>
      </c>
      <c r="F16" s="4"/>
      <c r="G16" s="4" t="b">
        <f>VLOOKUP(A16,Tabella2[],3,FALSE)</f>
        <v>1</v>
      </c>
    </row>
    <row r="17" spans="1:7" x14ac:dyDescent="0.25">
      <c r="A17" s="4" t="s">
        <v>2</v>
      </c>
      <c r="B17" s="4" t="str">
        <f t="shared" si="0"/>
        <v>RefreshTokenResource</v>
      </c>
      <c r="C17" s="4" t="s">
        <v>75</v>
      </c>
      <c r="D17" s="4" t="s">
        <v>84</v>
      </c>
      <c r="E17" s="4" t="str">
        <f t="shared" si="1"/>
        <v>RefreshTokenResourceTest.cls</v>
      </c>
      <c r="F17" s="4" t="s">
        <v>110</v>
      </c>
      <c r="G17" s="4" t="b">
        <f>VLOOKUP(A17,Tabella2[],3,FALSE)</f>
        <v>1</v>
      </c>
    </row>
    <row r="18" spans="1:7" x14ac:dyDescent="0.25">
      <c r="A18" s="4" t="s">
        <v>2</v>
      </c>
      <c r="B18" s="4" t="str">
        <f t="shared" si="0"/>
        <v>RESTAPI</v>
      </c>
      <c r="C18" s="4" t="s">
        <v>57</v>
      </c>
      <c r="D18" s="4"/>
      <c r="E18" s="4" t="str">
        <f t="shared" si="1"/>
        <v/>
      </c>
      <c r="F18" s="4"/>
      <c r="G18" s="4" t="b">
        <f>VLOOKUP(A18,Tabella2[],3,FALSE)</f>
        <v>1</v>
      </c>
    </row>
    <row r="19" spans="1:7" x14ac:dyDescent="0.25">
      <c r="A19" s="4" t="s">
        <v>5</v>
      </c>
      <c r="B19" s="4" t="str">
        <f t="shared" si="0"/>
        <v>AccessTokenResource</v>
      </c>
      <c r="C19" s="4" t="s">
        <v>72</v>
      </c>
      <c r="D19" s="4" t="s">
        <v>77</v>
      </c>
      <c r="E19" s="4" t="str">
        <f t="shared" si="1"/>
        <v>AccessTokenResourceTest.cls</v>
      </c>
      <c r="F19" s="4"/>
      <c r="G19" s="4" t="b">
        <f>VLOOKUP(A19,Tabella2[],3,FALSE)</f>
        <v>1</v>
      </c>
    </row>
    <row r="20" spans="1:7" x14ac:dyDescent="0.25">
      <c r="A20" s="4" t="s">
        <v>5</v>
      </c>
      <c r="B20" s="4" t="str">
        <f t="shared" si="0"/>
        <v>AnswerData</v>
      </c>
      <c r="C20" s="4" t="s">
        <v>86</v>
      </c>
      <c r="D20" s="4"/>
      <c r="E20" s="4" t="str">
        <f t="shared" si="1"/>
        <v/>
      </c>
      <c r="F20" s="4"/>
      <c r="G20" s="4" t="b">
        <f>VLOOKUP(A20,Tabella2[],3,FALSE)</f>
        <v>1</v>
      </c>
    </row>
    <row r="21" spans="1:7" x14ac:dyDescent="0.25">
      <c r="A21" s="4" t="s">
        <v>5</v>
      </c>
      <c r="B21" s="4" t="str">
        <f t="shared" si="0"/>
        <v>ArticleLike</v>
      </c>
      <c r="C21" s="4" t="s">
        <v>87</v>
      </c>
      <c r="D21" s="4"/>
      <c r="E21" s="4" t="str">
        <f t="shared" si="1"/>
        <v/>
      </c>
      <c r="F21" s="4"/>
      <c r="G21" s="4" t="b">
        <f>VLOOKUP(A21,Tabella2[],3,FALSE)</f>
        <v>1</v>
      </c>
    </row>
    <row r="22" spans="1:7" x14ac:dyDescent="0.25">
      <c r="A22" s="4" t="s">
        <v>5</v>
      </c>
      <c r="B22" s="4" t="str">
        <f t="shared" si="0"/>
        <v>ArticleResource</v>
      </c>
      <c r="C22" s="4" t="s">
        <v>88</v>
      </c>
      <c r="D22" s="4" t="s">
        <v>97</v>
      </c>
      <c r="E22" s="4" t="str">
        <f t="shared" si="1"/>
        <v>ArticleResourceTest.cls</v>
      </c>
      <c r="F22" s="4" t="s">
        <v>85</v>
      </c>
      <c r="G22" s="4" t="b">
        <f>VLOOKUP(A22,Tabella2[],3,FALSE)</f>
        <v>1</v>
      </c>
    </row>
    <row r="23" spans="1:7" x14ac:dyDescent="0.25">
      <c r="A23" s="4" t="s">
        <v>5</v>
      </c>
      <c r="B23" s="4" t="str">
        <f t="shared" si="0"/>
        <v>ArticleView</v>
      </c>
      <c r="C23" s="4" t="s">
        <v>89</v>
      </c>
      <c r="D23" s="4"/>
      <c r="E23" s="4" t="str">
        <f t="shared" si="1"/>
        <v/>
      </c>
      <c r="F23" s="4"/>
      <c r="G23" s="4" t="b">
        <f>VLOOKUP(A23,Tabella2[],3,FALSE)</f>
        <v>1</v>
      </c>
    </row>
    <row r="24" spans="1:7" x14ac:dyDescent="0.25">
      <c r="A24" s="4" t="s">
        <v>5</v>
      </c>
      <c r="B24" s="4" t="str">
        <f t="shared" si="0"/>
        <v>BritResultResource</v>
      </c>
      <c r="C24" s="4" t="s">
        <v>73</v>
      </c>
      <c r="D24" s="4"/>
      <c r="E24" s="4" t="str">
        <f t="shared" si="1"/>
        <v/>
      </c>
      <c r="F24" s="4" t="s">
        <v>78</v>
      </c>
      <c r="G24" s="4" t="b">
        <f>VLOOKUP(A24,Tabella2[],3,FALSE)</f>
        <v>1</v>
      </c>
    </row>
    <row r="25" spans="1:7" x14ac:dyDescent="0.25">
      <c r="A25" s="4" t="s">
        <v>5</v>
      </c>
      <c r="B25" s="4" t="str">
        <f t="shared" si="0"/>
        <v>ChatUtils</v>
      </c>
      <c r="C25" s="4" t="s">
        <v>51</v>
      </c>
      <c r="D25" s="4"/>
      <c r="E25" s="4" t="str">
        <f t="shared" si="1"/>
        <v/>
      </c>
      <c r="F25" s="4"/>
      <c r="G25" s="4" t="b">
        <f>VLOOKUP(A25,Tabella2[],3,FALSE)</f>
        <v>1</v>
      </c>
    </row>
    <row r="26" spans="1:7" x14ac:dyDescent="0.25">
      <c r="A26" s="4" t="s">
        <v>5</v>
      </c>
      <c r="B26" s="4" t="str">
        <f t="shared" si="0"/>
        <v>CustomAuthentication</v>
      </c>
      <c r="C26" s="4" t="s">
        <v>90</v>
      </c>
      <c r="D26" s="4" t="s">
        <v>98</v>
      </c>
      <c r="E26" s="4" t="str">
        <f t="shared" si="1"/>
        <v>CustomAuthenticationTest.cls</v>
      </c>
      <c r="F26" s="4"/>
      <c r="G26" s="4" t="b">
        <f>VLOOKUP(A26,Tabella2[],3,FALSE)</f>
        <v>1</v>
      </c>
    </row>
    <row r="27" spans="1:7" x14ac:dyDescent="0.25">
      <c r="A27" s="4" t="s">
        <v>5</v>
      </c>
      <c r="B27" s="4" t="str">
        <f t="shared" si="0"/>
        <v>DealerDashboardResource</v>
      </c>
      <c r="C27" s="4" t="s">
        <v>52</v>
      </c>
      <c r="D27" s="4" t="s">
        <v>145</v>
      </c>
      <c r="E27" s="4" t="str">
        <f t="shared" si="1"/>
        <v>DealerDashboardResourceTest.cls</v>
      </c>
      <c r="F27" s="4" t="s">
        <v>79</v>
      </c>
      <c r="G27" s="4" t="b">
        <f>VLOOKUP(A27,Tabella2[],3,FALSE)</f>
        <v>1</v>
      </c>
    </row>
    <row r="28" spans="1:7" x14ac:dyDescent="0.25">
      <c r="A28" s="4" t="s">
        <v>5</v>
      </c>
      <c r="B28" s="4" t="str">
        <f t="shared" si="0"/>
        <v>DealerMoreResultsResource</v>
      </c>
      <c r="C28" s="4" t="s">
        <v>91</v>
      </c>
      <c r="D28" s="4" t="s">
        <v>136</v>
      </c>
      <c r="E28" s="4" t="str">
        <f t="shared" si="1"/>
        <v>DealerMoreResultsResourceTest.cls</v>
      </c>
      <c r="F28" s="4" t="s">
        <v>99</v>
      </c>
      <c r="G28" s="4" t="b">
        <f>VLOOKUP(A28,Tabella2[],3,FALSE)</f>
        <v>1</v>
      </c>
    </row>
    <row r="29" spans="1:7" x14ac:dyDescent="0.25">
      <c r="A29" s="4" t="s">
        <v>5</v>
      </c>
      <c r="B29" s="4" t="str">
        <f>SUBSTITUTE(C29,".cls","")</f>
        <v>ManagerDashboardResource</v>
      </c>
      <c r="C29" s="4" t="s">
        <v>53</v>
      </c>
      <c r="D29" s="4" t="s">
        <v>61</v>
      </c>
      <c r="E29" s="4" t="str">
        <f t="shared" si="1"/>
        <v>ManagerDashboardResourceTest.cls</v>
      </c>
      <c r="F29" s="4" t="s">
        <v>80</v>
      </c>
      <c r="G29" s="4" t="b">
        <f>VLOOKUP(A29,Tabella2[],3,FALSE)</f>
        <v>1</v>
      </c>
    </row>
    <row r="30" spans="1:7" x14ac:dyDescent="0.25">
      <c r="A30" s="4" t="s">
        <v>5</v>
      </c>
      <c r="B30" s="4" t="str">
        <f t="shared" si="0"/>
        <v>ManagerHomeResource</v>
      </c>
      <c r="C30" s="4" t="s">
        <v>74</v>
      </c>
      <c r="D30" s="4" t="s">
        <v>83</v>
      </c>
      <c r="E30" s="4" t="str">
        <f t="shared" si="1"/>
        <v>ManagerHomeResourceTest.cls</v>
      </c>
      <c r="F30" s="4" t="s">
        <v>100</v>
      </c>
      <c r="G30" s="4" t="b">
        <f>VLOOKUP(A30,Tabella2[],3,FALSE)</f>
        <v>1</v>
      </c>
    </row>
    <row r="31" spans="1:7" x14ac:dyDescent="0.25">
      <c r="A31" s="4" t="s">
        <v>5</v>
      </c>
      <c r="B31" s="4" t="str">
        <f t="shared" si="0"/>
        <v>ManagerInsightResource</v>
      </c>
      <c r="C31" s="4" t="s">
        <v>54</v>
      </c>
      <c r="D31" s="4" t="s">
        <v>83</v>
      </c>
      <c r="E31" s="4" t="str">
        <f t="shared" si="1"/>
        <v>ManagerHomeResourceTest.cls</v>
      </c>
      <c r="F31" s="4" t="s">
        <v>81</v>
      </c>
      <c r="G31" s="4" t="b">
        <f>VLOOKUP(A31,Tabella2[],3,FALSE)</f>
        <v>1</v>
      </c>
    </row>
    <row r="32" spans="1:7" x14ac:dyDescent="0.25">
      <c r="A32" s="4" t="s">
        <v>5</v>
      </c>
      <c r="B32" s="4" t="str">
        <f t="shared" si="0"/>
        <v>ManagerMoreResultsResource</v>
      </c>
      <c r="C32" s="4" t="s">
        <v>92</v>
      </c>
      <c r="D32" s="4" t="s">
        <v>102</v>
      </c>
      <c r="E32" s="4" t="str">
        <f t="shared" si="1"/>
        <v>ManagerMoreResultsResourceTest.cls</v>
      </c>
      <c r="F32" s="4" t="s">
        <v>101</v>
      </c>
      <c r="G32" s="4" t="b">
        <f>VLOOKUP(A32,Tabella2[],3,FALSE)</f>
        <v>1</v>
      </c>
    </row>
    <row r="33" spans="1:7" x14ac:dyDescent="0.25">
      <c r="A33" s="4" t="s">
        <v>5</v>
      </c>
      <c r="B33" s="4" t="str">
        <f t="shared" si="0"/>
        <v>ManagerSuggestionsResource</v>
      </c>
      <c r="C33" s="4" t="s">
        <v>93</v>
      </c>
      <c r="D33" s="4" t="s">
        <v>104</v>
      </c>
      <c r="E33" s="4" t="str">
        <f t="shared" si="1"/>
        <v>ManagerSuggestionsResourceTest.cls</v>
      </c>
      <c r="F33" s="4" t="s">
        <v>103</v>
      </c>
      <c r="G33" s="4" t="b">
        <f>VLOOKUP(A33,Tabella2[],3,FALSE)</f>
        <v>1</v>
      </c>
    </row>
    <row r="34" spans="1:7" x14ac:dyDescent="0.25">
      <c r="A34" s="4" t="s">
        <v>5</v>
      </c>
      <c r="B34" s="4" t="str">
        <f t="shared" si="0"/>
        <v>NotificationResource</v>
      </c>
      <c r="C34" s="4" t="s">
        <v>94</v>
      </c>
      <c r="D34" s="4" t="s">
        <v>106</v>
      </c>
      <c r="E34" s="4" t="str">
        <f t="shared" si="1"/>
        <v>NotificationResourceTest.cls</v>
      </c>
      <c r="F34" s="4" t="s">
        <v>105</v>
      </c>
      <c r="G34" s="4" t="b">
        <f>VLOOKUP(A34,Tabella2[],3,FALSE)</f>
        <v>1</v>
      </c>
    </row>
    <row r="35" spans="1:7" x14ac:dyDescent="0.25">
      <c r="A35" s="4" t="s">
        <v>5</v>
      </c>
      <c r="B35" s="4" t="str">
        <f t="shared" si="0"/>
        <v>PasswordResetResource</v>
      </c>
      <c r="C35" s="4" t="s">
        <v>55</v>
      </c>
      <c r="D35" s="4" t="s">
        <v>67</v>
      </c>
      <c r="E35" s="4" t="str">
        <f t="shared" si="1"/>
        <v>PasswordResetResourceTest.cls</v>
      </c>
      <c r="F35" s="4" t="s">
        <v>82</v>
      </c>
      <c r="G35" s="4" t="b">
        <f>VLOOKUP(A35,Tabella2[],3,FALSE)</f>
        <v>1</v>
      </c>
    </row>
    <row r="36" spans="1:7" x14ac:dyDescent="0.25">
      <c r="A36" s="4" t="s">
        <v>5</v>
      </c>
      <c r="B36" s="4" t="str">
        <f t="shared" si="0"/>
        <v>QCloudFunctions</v>
      </c>
      <c r="C36" s="4" t="s">
        <v>56</v>
      </c>
      <c r="D36" s="4"/>
      <c r="E36" s="4" t="str">
        <f t="shared" si="1"/>
        <v/>
      </c>
      <c r="F36" s="4"/>
      <c r="G36" s="4" t="b">
        <f>VLOOKUP(A36,Tabella2[],3,FALSE)</f>
        <v>1</v>
      </c>
    </row>
    <row r="37" spans="1:7" x14ac:dyDescent="0.25">
      <c r="A37" s="4" t="s">
        <v>5</v>
      </c>
      <c r="B37" s="4" t="str">
        <f t="shared" si="0"/>
        <v>QuestionResource</v>
      </c>
      <c r="C37" s="4" t="s">
        <v>95</v>
      </c>
      <c r="D37" s="4" t="s">
        <v>108</v>
      </c>
      <c r="E37" s="4" t="str">
        <f t="shared" si="1"/>
        <v>QuestionResourceTest.cls</v>
      </c>
      <c r="F37" s="4" t="s">
        <v>107</v>
      </c>
      <c r="G37" s="4" t="b">
        <f>VLOOKUP(A37,Tabella2[],3,FALSE)</f>
        <v>1</v>
      </c>
    </row>
    <row r="38" spans="1:7" x14ac:dyDescent="0.25">
      <c r="A38" s="4" t="s">
        <v>5</v>
      </c>
      <c r="B38" s="4" t="str">
        <f t="shared" si="0"/>
        <v>RCCUtils</v>
      </c>
      <c r="C38" s="4" t="s">
        <v>96</v>
      </c>
      <c r="D38" s="4" t="s">
        <v>109</v>
      </c>
      <c r="E38" s="4" t="str">
        <f t="shared" si="1"/>
        <v>RCCUtilsTest.cls</v>
      </c>
      <c r="F38" s="4"/>
      <c r="G38" s="4" t="b">
        <f>VLOOKUP(A38,Tabella2[],3,FALSE)</f>
        <v>1</v>
      </c>
    </row>
    <row r="39" spans="1:7" x14ac:dyDescent="0.25">
      <c r="A39" s="4" t="s">
        <v>5</v>
      </c>
      <c r="B39" s="4" t="str">
        <f t="shared" si="0"/>
        <v>RefreshTokenResource</v>
      </c>
      <c r="C39" s="4" t="s">
        <v>75</v>
      </c>
      <c r="D39" s="4" t="s">
        <v>84</v>
      </c>
      <c r="E39" s="4" t="str">
        <f t="shared" si="1"/>
        <v>RefreshTokenResourceTest.cls</v>
      </c>
      <c r="F39" s="4" t="s">
        <v>110</v>
      </c>
      <c r="G39" s="4" t="b">
        <f>VLOOKUP(A39,Tabella2[],3,FALSE)</f>
        <v>1</v>
      </c>
    </row>
    <row r="40" spans="1:7" x14ac:dyDescent="0.25">
      <c r="A40" s="4" t="s">
        <v>5</v>
      </c>
      <c r="B40" s="4" t="str">
        <f t="shared" si="0"/>
        <v>UserData</v>
      </c>
      <c r="C40" s="4" t="s">
        <v>58</v>
      </c>
      <c r="D40" s="4"/>
      <c r="E40" s="4" t="str">
        <f t="shared" si="1"/>
        <v/>
      </c>
      <c r="F40" s="4"/>
      <c r="G40" s="4" t="b">
        <f>VLOOKUP(A40,Tabella2[],3,FALSE)</f>
        <v>1</v>
      </c>
    </row>
    <row r="41" spans="1:7" x14ac:dyDescent="0.25">
      <c r="A41" s="4" t="s">
        <v>5</v>
      </c>
      <c r="B41" s="4" t="str">
        <f t="shared" si="0"/>
        <v>UserResource</v>
      </c>
      <c r="C41" s="4" t="s">
        <v>59</v>
      </c>
      <c r="D41" s="4" t="s">
        <v>111</v>
      </c>
      <c r="E41" s="4" t="str">
        <f t="shared" si="1"/>
        <v>UserResourceTest.cls</v>
      </c>
      <c r="F41" s="4" t="s">
        <v>71</v>
      </c>
      <c r="G41" s="4" t="b">
        <f>VLOOKUP(A41,Tabella2[],3,FALSE)</f>
        <v>1</v>
      </c>
    </row>
    <row r="42" spans="1:7" x14ac:dyDescent="0.25">
      <c r="A42" s="4" t="s">
        <v>5</v>
      </c>
      <c r="B42" s="4" t="str">
        <f t="shared" si="0"/>
        <v>UtenteChatUtils</v>
      </c>
      <c r="C42" s="4" t="s">
        <v>60</v>
      </c>
      <c r="D42" s="4"/>
      <c r="E42" s="4" t="str">
        <f t="shared" si="1"/>
        <v/>
      </c>
      <c r="F42" s="4"/>
      <c r="G42" s="4" t="b">
        <f>VLOOKUP(A42,Tabella2[],3,FALSE)</f>
        <v>1</v>
      </c>
    </row>
    <row r="43" spans="1:7" x14ac:dyDescent="0.25">
      <c r="A43" s="4" t="s">
        <v>9</v>
      </c>
      <c r="B43" s="4" t="str">
        <f>SUBSTITUTE(C43,".cls","")</f>
        <v>DealerDashboardResource</v>
      </c>
      <c r="C43" s="4" t="s">
        <v>52</v>
      </c>
      <c r="D43" s="4" t="s">
        <v>145</v>
      </c>
      <c r="E43" s="4" t="str">
        <f t="shared" si="1"/>
        <v>DealerDashboardResourceTest.cls</v>
      </c>
      <c r="F43" s="4" t="s">
        <v>79</v>
      </c>
      <c r="G43" s="4" t="b">
        <f>VLOOKUP(A43,Tabella2[],3,FALSE)</f>
        <v>1</v>
      </c>
    </row>
    <row r="44" spans="1:7" x14ac:dyDescent="0.25">
      <c r="A44" s="4" t="s">
        <v>9</v>
      </c>
      <c r="B44" s="4" t="str">
        <f t="shared" si="0"/>
        <v>DealerMoreResultsResource</v>
      </c>
      <c r="C44" s="4" t="s">
        <v>91</v>
      </c>
      <c r="D44" s="4" t="s">
        <v>136</v>
      </c>
      <c r="E44" s="4" t="str">
        <f t="shared" si="1"/>
        <v>DealerMoreResultsResourceTest.cls</v>
      </c>
      <c r="F44" s="4" t="s">
        <v>99</v>
      </c>
      <c r="G44" s="4" t="b">
        <f>VLOOKUP(A44,Tabella2[],3,FALSE)</f>
        <v>1</v>
      </c>
    </row>
    <row r="45" spans="1:7" x14ac:dyDescent="0.25">
      <c r="A45" s="4" t="s">
        <v>9</v>
      </c>
      <c r="B45" s="4" t="str">
        <f t="shared" si="0"/>
        <v>ManagerDashboardResource</v>
      </c>
      <c r="C45" s="4" t="s">
        <v>53</v>
      </c>
      <c r="D45" s="4" t="s">
        <v>61</v>
      </c>
      <c r="E45" s="4" t="str">
        <f t="shared" si="1"/>
        <v>ManagerDashboardResourceTest.cls</v>
      </c>
      <c r="F45" s="4" t="s">
        <v>80</v>
      </c>
      <c r="G45" s="4" t="b">
        <f>VLOOKUP(A45,Tabella2[],3,FALSE)</f>
        <v>1</v>
      </c>
    </row>
    <row r="46" spans="1:7" x14ac:dyDescent="0.25">
      <c r="A46" s="4" t="s">
        <v>9</v>
      </c>
      <c r="B46" s="4" t="str">
        <f t="shared" si="0"/>
        <v>ManagerHomeResource</v>
      </c>
      <c r="C46" s="4" t="s">
        <v>74</v>
      </c>
      <c r="D46" s="4" t="s">
        <v>83</v>
      </c>
      <c r="E46" s="4" t="str">
        <f>IF(AND(D46&lt;&gt;"#N/D",D46&lt;&gt;""),CONCATENATE(D46,".cls"),"")</f>
        <v>ManagerHomeResourceTest.cls</v>
      </c>
      <c r="F46" s="4" t="s">
        <v>100</v>
      </c>
      <c r="G46" s="4" t="b">
        <f>VLOOKUP(A46,Tabella2[],3,FALSE)</f>
        <v>1</v>
      </c>
    </row>
    <row r="47" spans="1:7" x14ac:dyDescent="0.25">
      <c r="A47" s="4" t="s">
        <v>9</v>
      </c>
      <c r="B47" s="4" t="str">
        <f t="shared" si="0"/>
        <v>ManagerInsightResource</v>
      </c>
      <c r="C47" s="4" t="s">
        <v>54</v>
      </c>
      <c r="D47" s="4" t="s">
        <v>66</v>
      </c>
      <c r="E47" s="4" t="str">
        <f>IF(AND(D47&lt;&gt;"#N/D",D47&lt;&gt;""),CONCATENATE(D47,".cls"),"")</f>
        <v>ManagerInsightResourceTest.cls</v>
      </c>
      <c r="F47" s="4" t="s">
        <v>81</v>
      </c>
      <c r="G47" s="4" t="b">
        <f>VLOOKUP(A47,Tabella2[],3,FALSE)</f>
        <v>1</v>
      </c>
    </row>
    <row r="48" spans="1:7" x14ac:dyDescent="0.25">
      <c r="A48" s="4" t="s">
        <v>9</v>
      </c>
      <c r="B48" s="4" t="str">
        <f t="shared" si="0"/>
        <v>ManagerMoreResultsResource</v>
      </c>
      <c r="C48" s="4" t="s">
        <v>92</v>
      </c>
      <c r="D48" s="4" t="s">
        <v>102</v>
      </c>
      <c r="E48" s="4" t="str">
        <f t="shared" si="1"/>
        <v>ManagerMoreResultsResourceTest.cls</v>
      </c>
      <c r="F48" s="4" t="s">
        <v>101</v>
      </c>
      <c r="G48" s="4" t="b">
        <f>VLOOKUP(A48,Tabella2[],3,FALSE)</f>
        <v>1</v>
      </c>
    </row>
    <row r="49" spans="1:7" x14ac:dyDescent="0.25">
      <c r="A49" s="4" t="s">
        <v>9</v>
      </c>
      <c r="B49" s="4" t="str">
        <f t="shared" si="0"/>
        <v>ManagerSuggestionsResource</v>
      </c>
      <c r="C49" s="4" t="s">
        <v>93</v>
      </c>
      <c r="D49" s="4" t="s">
        <v>104</v>
      </c>
      <c r="E49" s="4" t="str">
        <f t="shared" si="1"/>
        <v>ManagerSuggestionsResourceTest.cls</v>
      </c>
      <c r="F49" s="4" t="s">
        <v>103</v>
      </c>
      <c r="G49" s="4" t="b">
        <f>VLOOKUP(A49,Tabella2[],3,FALSE)</f>
        <v>1</v>
      </c>
    </row>
    <row r="50" spans="1:7" x14ac:dyDescent="0.25">
      <c r="A50" s="4" t="s">
        <v>9</v>
      </c>
      <c r="B50" s="4" t="str">
        <f t="shared" si="0"/>
        <v>RCCUtils</v>
      </c>
      <c r="C50" s="4" t="s">
        <v>96</v>
      </c>
      <c r="D50" s="4" t="s">
        <v>109</v>
      </c>
      <c r="E50" s="4" t="str">
        <f t="shared" si="1"/>
        <v>RCCUtilsTest.cls</v>
      </c>
      <c r="F50" s="4"/>
      <c r="G50" s="4" t="b">
        <f>VLOOKUP(A50,Tabella2[],3,FALSE)</f>
        <v>1</v>
      </c>
    </row>
    <row r="51" spans="1:7" x14ac:dyDescent="0.25">
      <c r="A51" s="4" t="s">
        <v>9</v>
      </c>
      <c r="B51" s="4" t="str">
        <f t="shared" si="0"/>
        <v>UserResource</v>
      </c>
      <c r="C51" s="4" t="s">
        <v>59</v>
      </c>
      <c r="D51" s="4" t="s">
        <v>111</v>
      </c>
      <c r="E51" s="4" t="str">
        <f t="shared" si="1"/>
        <v>UserResourceTest.cls</v>
      </c>
      <c r="F51" s="4"/>
      <c r="G51" s="4" t="b">
        <f>VLOOKUP(A51,Tabella2[],3,FALSE)</f>
        <v>1</v>
      </c>
    </row>
    <row r="52" spans="1:7" x14ac:dyDescent="0.25">
      <c r="A52" s="4" t="s">
        <v>11</v>
      </c>
      <c r="B52" s="4" t="str">
        <f t="shared" si="0"/>
        <v>ArticleResource</v>
      </c>
      <c r="C52" s="4" t="s">
        <v>88</v>
      </c>
      <c r="D52" s="4" t="s">
        <v>97</v>
      </c>
      <c r="E52" s="4" t="str">
        <f t="shared" si="1"/>
        <v>ArticleResourceTest.cls</v>
      </c>
      <c r="F52" s="4"/>
      <c r="G52" s="4" t="b">
        <f>VLOOKUP(A52,Tabella2[],3,FALSE)</f>
        <v>1</v>
      </c>
    </row>
    <row r="53" spans="1:7" x14ac:dyDescent="0.25">
      <c r="A53" s="4" t="s">
        <v>11</v>
      </c>
      <c r="B53" s="4" t="str">
        <f t="shared" si="0"/>
        <v>BatchEsportazioneCompletaContatti</v>
      </c>
      <c r="C53" s="4" t="s">
        <v>137</v>
      </c>
      <c r="D53" s="4" t="s">
        <v>142</v>
      </c>
      <c r="E53" s="4" t="str">
        <f t="shared" si="1"/>
        <v>BatchEsportazioneCompletaContattiTest.cls</v>
      </c>
      <c r="F53" s="4"/>
      <c r="G53" s="4" t="b">
        <f>VLOOKUP(A53,Tabella2[],3,FALSE)</f>
        <v>1</v>
      </c>
    </row>
    <row r="54" spans="1:7" x14ac:dyDescent="0.25">
      <c r="A54" s="4" t="s">
        <v>11</v>
      </c>
      <c r="B54" s="4" t="str">
        <f t="shared" si="0"/>
        <v>Brit</v>
      </c>
      <c r="C54" s="4" t="s">
        <v>138</v>
      </c>
      <c r="D54" s="4"/>
      <c r="E54" s="4" t="str">
        <f t="shared" si="1"/>
        <v/>
      </c>
      <c r="F54" s="4"/>
      <c r="G54" s="4" t="b">
        <f>VLOOKUP(A54,Tabella2[],3,FALSE)</f>
        <v>1</v>
      </c>
    </row>
    <row r="55" spans="1:7" x14ac:dyDescent="0.25">
      <c r="A55" s="4" t="s">
        <v>11</v>
      </c>
      <c r="B55" s="4" t="str">
        <f t="shared" si="0"/>
        <v>BritResource</v>
      </c>
      <c r="C55" s="4" t="s">
        <v>139</v>
      </c>
      <c r="D55" s="4" t="s">
        <v>144</v>
      </c>
      <c r="E55" s="4" t="str">
        <f t="shared" si="1"/>
        <v>BritResourceTest.cls</v>
      </c>
      <c r="F55" s="4" t="s">
        <v>143</v>
      </c>
      <c r="G55" s="4" t="b">
        <f>VLOOKUP(A55,Tabella2[],3,FALSE)</f>
        <v>1</v>
      </c>
    </row>
    <row r="56" spans="1:7" x14ac:dyDescent="0.25">
      <c r="A56" s="4" t="s">
        <v>11</v>
      </c>
      <c r="B56" s="4" t="str">
        <f t="shared" si="0"/>
        <v>BritResult</v>
      </c>
      <c r="C56" s="4" t="s">
        <v>140</v>
      </c>
      <c r="D56" s="4"/>
      <c r="E56" s="4" t="str">
        <f t="shared" si="1"/>
        <v/>
      </c>
      <c r="F56" s="4"/>
      <c r="G56" s="4" t="b">
        <f>VLOOKUP(A56,Tabella2[],3,FALSE)</f>
        <v>1</v>
      </c>
    </row>
    <row r="57" spans="1:7" x14ac:dyDescent="0.25">
      <c r="A57" s="4" t="s">
        <v>11</v>
      </c>
      <c r="B57" s="4" t="str">
        <f t="shared" si="0"/>
        <v>BritResultResource</v>
      </c>
      <c r="C57" s="4" t="s">
        <v>73</v>
      </c>
      <c r="D57" s="4"/>
      <c r="E57" s="4" t="str">
        <f t="shared" si="1"/>
        <v/>
      </c>
      <c r="F57" s="4" t="s">
        <v>78</v>
      </c>
      <c r="G57" s="4" t="b">
        <f>VLOOKUP(A57,Tabella2[],3,FALSE)</f>
        <v>1</v>
      </c>
    </row>
    <row r="58" spans="1:7" x14ac:dyDescent="0.25">
      <c r="A58" s="4" t="s">
        <v>11</v>
      </c>
      <c r="B58" s="4" t="str">
        <f t="shared" si="0"/>
        <v>DealerDashboardResource</v>
      </c>
      <c r="C58" s="4" t="s">
        <v>52</v>
      </c>
      <c r="D58" s="4" t="s">
        <v>145</v>
      </c>
      <c r="E58" s="4" t="str">
        <f t="shared" si="1"/>
        <v>DealerDashboardResourceTest.cls</v>
      </c>
      <c r="F58" s="4" t="s">
        <v>79</v>
      </c>
      <c r="G58" s="4" t="b">
        <f>VLOOKUP(A58,Tabella2[],3,FALSE)</f>
        <v>1</v>
      </c>
    </row>
    <row r="59" spans="1:7" x14ac:dyDescent="0.25">
      <c r="A59" s="4" t="s">
        <v>11</v>
      </c>
      <c r="B59" s="4" t="str">
        <f t="shared" si="0"/>
        <v>DealerMoreResultsResource</v>
      </c>
      <c r="C59" s="4" t="s">
        <v>91</v>
      </c>
      <c r="D59" s="4" t="s">
        <v>136</v>
      </c>
      <c r="E59" s="4" t="str">
        <f t="shared" si="1"/>
        <v>DealerMoreResultsResourceTest.cls</v>
      </c>
      <c r="F59" s="4" t="s">
        <v>99</v>
      </c>
      <c r="G59" s="4" t="b">
        <f>VLOOKUP(A59,Tabella2[],3,FALSE)</f>
        <v>1</v>
      </c>
    </row>
    <row r="60" spans="1:7" x14ac:dyDescent="0.25">
      <c r="A60" s="4" t="s">
        <v>11</v>
      </c>
      <c r="B60" s="4" t="str">
        <f t="shared" si="0"/>
        <v>GroupData</v>
      </c>
      <c r="C60" s="4" t="s">
        <v>141</v>
      </c>
      <c r="D60" s="4"/>
      <c r="E60" s="4" t="str">
        <f t="shared" si="1"/>
        <v/>
      </c>
      <c r="F60" s="4"/>
      <c r="G60" s="4" t="b">
        <f>VLOOKUP(A60,Tabella2[],3,FALSE)</f>
        <v>1</v>
      </c>
    </row>
    <row r="61" spans="1:7" x14ac:dyDescent="0.25">
      <c r="A61" s="4" t="s">
        <v>11</v>
      </c>
      <c r="B61" s="4" t="str">
        <f t="shared" si="0"/>
        <v>ManagerDashboardResource</v>
      </c>
      <c r="C61" s="4" t="s">
        <v>53</v>
      </c>
      <c r="D61" s="4" t="s">
        <v>61</v>
      </c>
      <c r="E61" s="4" t="str">
        <f t="shared" si="1"/>
        <v>ManagerDashboardResourceTest.cls</v>
      </c>
      <c r="F61" s="4" t="s">
        <v>80</v>
      </c>
      <c r="G61" s="4" t="b">
        <f>VLOOKUP(A61,Tabella2[],3,FALSE)</f>
        <v>1</v>
      </c>
    </row>
    <row r="62" spans="1:7" x14ac:dyDescent="0.25">
      <c r="A62" s="4" t="s">
        <v>11</v>
      </c>
      <c r="B62" s="4" t="str">
        <f t="shared" si="0"/>
        <v>ManagerHomeResource</v>
      </c>
      <c r="C62" s="4" t="s">
        <v>74</v>
      </c>
      <c r="D62" s="4" t="s">
        <v>83</v>
      </c>
      <c r="E62" s="4" t="str">
        <f t="shared" si="1"/>
        <v>ManagerHomeResourceTest.cls</v>
      </c>
      <c r="F62" s="4" t="s">
        <v>100</v>
      </c>
      <c r="G62" s="4" t="b">
        <f>VLOOKUP(A62,Tabella2[],3,FALSE)</f>
        <v>1</v>
      </c>
    </row>
    <row r="63" spans="1:7" x14ac:dyDescent="0.25">
      <c r="A63" s="4" t="s">
        <v>11</v>
      </c>
      <c r="B63" s="4" t="str">
        <f t="shared" si="0"/>
        <v>ManagerInsightResource</v>
      </c>
      <c r="C63" s="4" t="s">
        <v>54</v>
      </c>
      <c r="D63" s="4" t="s">
        <v>66</v>
      </c>
      <c r="E63" s="4" t="str">
        <f t="shared" si="1"/>
        <v>ManagerInsightResourceTest.cls</v>
      </c>
      <c r="F63" s="4" t="s">
        <v>81</v>
      </c>
      <c r="G63" s="4" t="b">
        <f>VLOOKUP(A63,Tabella2[],3,FALSE)</f>
        <v>1</v>
      </c>
    </row>
    <row r="64" spans="1:7" x14ac:dyDescent="0.25">
      <c r="A64" s="4" t="s">
        <v>11</v>
      </c>
      <c r="B64" s="4" t="str">
        <f t="shared" si="0"/>
        <v>ManagerMoreResultsResource</v>
      </c>
      <c r="C64" s="4" t="s">
        <v>92</v>
      </c>
      <c r="D64" s="4" t="s">
        <v>102</v>
      </c>
      <c r="E64" s="4" t="str">
        <f t="shared" si="1"/>
        <v>ManagerMoreResultsResourceTest.cls</v>
      </c>
      <c r="F64" s="4" t="s">
        <v>101</v>
      </c>
      <c r="G64" s="4" t="b">
        <f>VLOOKUP(A64,Tabella2[],3,FALSE)</f>
        <v>1</v>
      </c>
    </row>
    <row r="65" spans="1:7" x14ac:dyDescent="0.25">
      <c r="A65" s="4" t="s">
        <v>11</v>
      </c>
      <c r="B65" s="4" t="str">
        <f t="shared" si="0"/>
        <v>ManagerSuggestionsResource</v>
      </c>
      <c r="C65" s="4" t="s">
        <v>93</v>
      </c>
      <c r="D65" s="4" t="s">
        <v>104</v>
      </c>
      <c r="E65" s="4" t="str">
        <f t="shared" si="1"/>
        <v>ManagerSuggestionsResourceTest.cls</v>
      </c>
      <c r="F65" s="4" t="s">
        <v>103</v>
      </c>
      <c r="G65" s="4" t="b">
        <f>VLOOKUP(A65,Tabella2[],3,FALSE)</f>
        <v>1</v>
      </c>
    </row>
    <row r="66" spans="1:7" x14ac:dyDescent="0.25">
      <c r="A66" s="4" t="s">
        <v>11</v>
      </c>
      <c r="B66" s="4" t="str">
        <f t="shared" ref="B66:B69" si="2">SUBSTITUTE(C66,".cls","")</f>
        <v>QuestionResource</v>
      </c>
      <c r="C66" s="4" t="s">
        <v>95</v>
      </c>
      <c r="D66" s="4" t="s">
        <v>108</v>
      </c>
      <c r="E66" s="4" t="str">
        <f t="shared" ref="E66:E128" si="3">IF(AND(D66&lt;&gt;"#N/D",D66&lt;&gt;""),CONCATENATE(D66,".cls"),"")</f>
        <v>QuestionResourceTest.cls</v>
      </c>
      <c r="F66" s="4" t="s">
        <v>107</v>
      </c>
      <c r="G66" s="4" t="b">
        <f>VLOOKUP(A66,Tabella2[],3,FALSE)</f>
        <v>1</v>
      </c>
    </row>
    <row r="67" spans="1:7" x14ac:dyDescent="0.25">
      <c r="A67" s="4" t="s">
        <v>11</v>
      </c>
      <c r="B67" s="4" t="str">
        <f t="shared" si="2"/>
        <v>RCCUtils</v>
      </c>
      <c r="C67" s="4" t="s">
        <v>96</v>
      </c>
      <c r="D67" s="4" t="s">
        <v>109</v>
      </c>
      <c r="E67" s="4" t="str">
        <f t="shared" si="3"/>
        <v>RCCUtilsTest.cls</v>
      </c>
      <c r="F67" s="4"/>
      <c r="G67" s="4" t="b">
        <f>VLOOKUP(A67,Tabella2[],3,FALSE)</f>
        <v>1</v>
      </c>
    </row>
    <row r="68" spans="1:7" x14ac:dyDescent="0.25">
      <c r="A68" s="4" t="s">
        <v>11</v>
      </c>
      <c r="B68" s="4" t="str">
        <f t="shared" si="2"/>
        <v>UserResource</v>
      </c>
      <c r="C68" s="4" t="s">
        <v>59</v>
      </c>
      <c r="D68" s="4" t="s">
        <v>111</v>
      </c>
      <c r="E68" s="4" t="str">
        <f t="shared" si="3"/>
        <v>UserResourceTest.cls</v>
      </c>
      <c r="F68" s="4" t="s">
        <v>71</v>
      </c>
      <c r="G68" s="4" t="b">
        <f>VLOOKUP(A68,Tabella2[],3,FALSE)</f>
        <v>1</v>
      </c>
    </row>
    <row r="69" spans="1:7" x14ac:dyDescent="0.25">
      <c r="A69" s="4" t="s">
        <v>12</v>
      </c>
      <c r="B69" s="4" t="str">
        <f t="shared" si="2"/>
        <v>Article</v>
      </c>
      <c r="C69" s="4" t="s">
        <v>146</v>
      </c>
      <c r="D69" s="4"/>
      <c r="E69" s="4" t="str">
        <f t="shared" si="3"/>
        <v/>
      </c>
      <c r="F69" s="4"/>
      <c r="G69" s="4" t="b">
        <f>VLOOKUP(A69,Tabella2[],3,FALSE)</f>
        <v>1</v>
      </c>
    </row>
    <row r="70" spans="1:7" x14ac:dyDescent="0.25">
      <c r="A70" s="4" t="s">
        <v>12</v>
      </c>
      <c r="B70" s="4" t="str">
        <f>SUBSTITUTE(C70,".cls","")</f>
        <v>ArticleResource</v>
      </c>
      <c r="C70" s="4" t="s">
        <v>88</v>
      </c>
      <c r="D70" s="4" t="s">
        <v>97</v>
      </c>
      <c r="E70" s="4" t="str">
        <f t="shared" si="3"/>
        <v>ArticleResourceTest.cls</v>
      </c>
      <c r="F70" s="4" t="s">
        <v>85</v>
      </c>
      <c r="G70" s="4" t="b">
        <f>VLOOKUP(A70,Tabella2[],3,FALSE)</f>
        <v>1</v>
      </c>
    </row>
    <row r="71" spans="1:7" x14ac:dyDescent="0.25">
      <c r="A71" s="4" t="s">
        <v>14</v>
      </c>
      <c r="B71" s="4" t="str">
        <f t="shared" ref="B71:B134" si="4">SUBSTITUTE(C71,".cls","")</f>
        <v>Article</v>
      </c>
      <c r="C71" s="4" t="s">
        <v>146</v>
      </c>
      <c r="D71" s="4"/>
      <c r="E71" s="4" t="str">
        <f t="shared" si="3"/>
        <v/>
      </c>
      <c r="F71" s="4"/>
      <c r="G71" s="4" t="b">
        <f>VLOOKUP(A71,Tabella2[],3,FALSE)</f>
        <v>1</v>
      </c>
    </row>
    <row r="72" spans="1:7" x14ac:dyDescent="0.25">
      <c r="A72" s="4" t="s">
        <v>14</v>
      </c>
      <c r="B72" s="4" t="str">
        <f t="shared" si="4"/>
        <v>ArticleComment</v>
      </c>
      <c r="C72" s="4" t="s">
        <v>147</v>
      </c>
      <c r="D72" s="4"/>
      <c r="E72" s="4" t="str">
        <f t="shared" si="3"/>
        <v/>
      </c>
      <c r="F72" s="4"/>
      <c r="G72" s="4" t="b">
        <f>VLOOKUP(A72,Tabella2[],3,FALSE)</f>
        <v>1</v>
      </c>
    </row>
    <row r="73" spans="1:7" x14ac:dyDescent="0.25">
      <c r="A73" s="4" t="s">
        <v>14</v>
      </c>
      <c r="B73" s="4" t="str">
        <f t="shared" si="4"/>
        <v>ArticleLike</v>
      </c>
      <c r="C73" s="4" t="s">
        <v>87</v>
      </c>
      <c r="D73" s="4"/>
      <c r="E73" s="4" t="str">
        <f t="shared" si="3"/>
        <v/>
      </c>
      <c r="F73" s="4"/>
      <c r="G73" s="4" t="b">
        <f>VLOOKUP(A73,Tabella2[],3,FALSE)</f>
        <v>1</v>
      </c>
    </row>
    <row r="74" spans="1:7" x14ac:dyDescent="0.25">
      <c r="A74" s="4" t="s">
        <v>14</v>
      </c>
      <c r="B74" s="4" t="str">
        <f t="shared" si="4"/>
        <v>ArticleResource</v>
      </c>
      <c r="C74" s="4" t="s">
        <v>88</v>
      </c>
      <c r="D74" s="4" t="s">
        <v>97</v>
      </c>
      <c r="E74" s="4" t="str">
        <f t="shared" si="3"/>
        <v>ArticleResourceTest.cls</v>
      </c>
      <c r="F74" s="4" t="s">
        <v>85</v>
      </c>
      <c r="G74" s="4" t="b">
        <f>VLOOKUP(A74,Tabella2[],3,FALSE)</f>
        <v>1</v>
      </c>
    </row>
    <row r="75" spans="1:7" x14ac:dyDescent="0.25">
      <c r="A75" s="4" t="s">
        <v>14</v>
      </c>
      <c r="B75" s="4" t="str">
        <f t="shared" si="4"/>
        <v>ArticleView</v>
      </c>
      <c r="C75" s="4" t="s">
        <v>89</v>
      </c>
      <c r="D75" s="4"/>
      <c r="E75" s="4" t="str">
        <f t="shared" si="3"/>
        <v/>
      </c>
      <c r="F75" s="4"/>
      <c r="G75" s="4" t="b">
        <f>VLOOKUP(A75,Tabella2[],3,FALSE)</f>
        <v>1</v>
      </c>
    </row>
    <row r="76" spans="1:7" x14ac:dyDescent="0.25">
      <c r="A76" s="4" t="s">
        <v>14</v>
      </c>
      <c r="B76" s="4" t="str">
        <f t="shared" si="4"/>
        <v>ManagerHomeResource</v>
      </c>
      <c r="C76" s="4" t="s">
        <v>74</v>
      </c>
      <c r="D76" s="4" t="s">
        <v>83</v>
      </c>
      <c r="E76" s="4" t="str">
        <f t="shared" si="3"/>
        <v>ManagerHomeResourceTest.cls</v>
      </c>
      <c r="F76" s="4" t="s">
        <v>100</v>
      </c>
      <c r="G76" s="4" t="b">
        <f>VLOOKUP(A76,Tabella2[],3,FALSE)</f>
        <v>1</v>
      </c>
    </row>
    <row r="77" spans="1:7" x14ac:dyDescent="0.25">
      <c r="A77" s="4" t="s">
        <v>14</v>
      </c>
      <c r="B77" s="4" t="str">
        <f t="shared" si="4"/>
        <v>UserResource</v>
      </c>
      <c r="C77" s="4" t="s">
        <v>59</v>
      </c>
      <c r="D77" s="4" t="s">
        <v>111</v>
      </c>
      <c r="E77" s="4" t="str">
        <f t="shared" si="3"/>
        <v>UserResourceTest.cls</v>
      </c>
      <c r="F77" s="4" t="s">
        <v>71</v>
      </c>
      <c r="G77" s="4" t="b">
        <f>VLOOKUP(A77,Tabella2[],3,FALSE)</f>
        <v>1</v>
      </c>
    </row>
    <row r="78" spans="1:7" x14ac:dyDescent="0.25">
      <c r="A78" s="4" t="s">
        <v>16</v>
      </c>
      <c r="B78" s="4" t="str">
        <f t="shared" si="4"/>
        <v>Article</v>
      </c>
      <c r="C78" s="4" t="s">
        <v>146</v>
      </c>
      <c r="D78" s="4"/>
      <c r="E78" s="4" t="str">
        <f t="shared" si="3"/>
        <v/>
      </c>
      <c r="F78" s="4"/>
      <c r="G78" s="4" t="b">
        <f>VLOOKUP(A78,Tabella2[],3,FALSE)</f>
        <v>1</v>
      </c>
    </row>
    <row r="79" spans="1:7" x14ac:dyDescent="0.25">
      <c r="A79" s="4" t="s">
        <v>16</v>
      </c>
      <c r="B79" s="4" t="str">
        <f t="shared" si="4"/>
        <v>ArticleComment</v>
      </c>
      <c r="C79" s="4" t="s">
        <v>147</v>
      </c>
      <c r="D79" s="4"/>
      <c r="E79" s="4" t="str">
        <f t="shared" si="3"/>
        <v/>
      </c>
      <c r="F79" s="4"/>
      <c r="G79" s="4" t="b">
        <f>VLOOKUP(A79,Tabella2[],3,FALSE)</f>
        <v>1</v>
      </c>
    </row>
    <row r="80" spans="1:7" x14ac:dyDescent="0.25">
      <c r="A80" s="4" t="s">
        <v>16</v>
      </c>
      <c r="B80" s="4" t="str">
        <f t="shared" si="4"/>
        <v>ArticleLike</v>
      </c>
      <c r="C80" s="4" t="s">
        <v>87</v>
      </c>
      <c r="D80" s="4"/>
      <c r="E80" s="4" t="str">
        <f t="shared" si="3"/>
        <v/>
      </c>
      <c r="F80" s="4"/>
      <c r="G80" s="4" t="b">
        <f>VLOOKUP(A80,Tabella2[],3,FALSE)</f>
        <v>1</v>
      </c>
    </row>
    <row r="81" spans="1:7" x14ac:dyDescent="0.25">
      <c r="A81" s="4" t="s">
        <v>16</v>
      </c>
      <c r="B81" s="4" t="str">
        <f t="shared" si="4"/>
        <v>ArticleResource</v>
      </c>
      <c r="C81" s="4" t="s">
        <v>88</v>
      </c>
      <c r="D81" s="4" t="s">
        <v>97</v>
      </c>
      <c r="E81" s="4" t="str">
        <f t="shared" si="3"/>
        <v>ArticleResourceTest.cls</v>
      </c>
      <c r="F81" s="4" t="s">
        <v>85</v>
      </c>
      <c r="G81" s="4" t="b">
        <f>VLOOKUP(A81,Tabella2[],3,FALSE)</f>
        <v>1</v>
      </c>
    </row>
    <row r="82" spans="1:7" x14ac:dyDescent="0.25">
      <c r="A82" s="4" t="s">
        <v>16</v>
      </c>
      <c r="B82" s="4" t="str">
        <f t="shared" si="4"/>
        <v>ArticleView</v>
      </c>
      <c r="C82" s="4" t="s">
        <v>89</v>
      </c>
      <c r="D82" s="4"/>
      <c r="E82" s="4" t="str">
        <f t="shared" si="3"/>
        <v/>
      </c>
      <c r="F82" s="4"/>
      <c r="G82" s="4" t="b">
        <f>VLOOKUP(A82,Tabella2[],3,FALSE)</f>
        <v>1</v>
      </c>
    </row>
    <row r="83" spans="1:7" x14ac:dyDescent="0.25">
      <c r="A83" s="4" t="s">
        <v>16</v>
      </c>
      <c r="B83" s="4" t="str">
        <f t="shared" si="4"/>
        <v>ManagerHomeResource</v>
      </c>
      <c r="C83" s="4" t="s">
        <v>74</v>
      </c>
      <c r="D83" s="4" t="s">
        <v>83</v>
      </c>
      <c r="E83" s="4" t="str">
        <f t="shared" si="3"/>
        <v>ManagerHomeResourceTest.cls</v>
      </c>
      <c r="F83" s="4" t="s">
        <v>100</v>
      </c>
      <c r="G83" s="4" t="b">
        <f>VLOOKUP(A83,Tabella2[],3,FALSE)</f>
        <v>1</v>
      </c>
    </row>
    <row r="84" spans="1:7" x14ac:dyDescent="0.25">
      <c r="A84" s="4" t="s">
        <v>16</v>
      </c>
      <c r="B84" s="4" t="str">
        <f t="shared" si="4"/>
        <v>UserResource</v>
      </c>
      <c r="C84" s="4" t="s">
        <v>59</v>
      </c>
      <c r="D84" s="4" t="s">
        <v>111</v>
      </c>
      <c r="E84" s="4" t="str">
        <f t="shared" si="3"/>
        <v>UserResourceTest.cls</v>
      </c>
      <c r="F84" s="4" t="s">
        <v>71</v>
      </c>
      <c r="G84" s="4" t="b">
        <f>VLOOKUP(A84,Tabella2[],3,FALSE)</f>
        <v>1</v>
      </c>
    </row>
    <row r="85" spans="1:7" x14ac:dyDescent="0.25">
      <c r="A85" s="4" t="s">
        <v>18</v>
      </c>
      <c r="B85" s="4" t="str">
        <f t="shared" si="4"/>
        <v>ChatUtils</v>
      </c>
      <c r="C85" s="4" t="s">
        <v>51</v>
      </c>
      <c r="D85" s="4"/>
      <c r="E85" s="4" t="str">
        <f t="shared" si="3"/>
        <v/>
      </c>
      <c r="F85" s="4"/>
      <c r="G85" s="4" t="b">
        <f>VLOOKUP(A85,Tabella2[],3,FALSE)</f>
        <v>1</v>
      </c>
    </row>
    <row r="86" spans="1:7" x14ac:dyDescent="0.25">
      <c r="A86" s="4" t="s">
        <v>20</v>
      </c>
      <c r="B86" s="4" t="str">
        <f t="shared" si="4"/>
        <v>BritResource</v>
      </c>
      <c r="C86" s="4" t="s">
        <v>139</v>
      </c>
      <c r="D86" s="4" t="s">
        <v>144</v>
      </c>
      <c r="E86" s="4" t="str">
        <f t="shared" si="3"/>
        <v>BritResourceTest.cls</v>
      </c>
      <c r="F86" s="4" t="s">
        <v>143</v>
      </c>
      <c r="G86" s="4" t="b">
        <f>VLOOKUP(A86,Tabella2[],3,FALSE)</f>
        <v>1</v>
      </c>
    </row>
    <row r="87" spans="1:7" x14ac:dyDescent="0.25">
      <c r="A87" s="4" t="s">
        <v>20</v>
      </c>
      <c r="B87" s="4" t="str">
        <f t="shared" si="4"/>
        <v>CustomAuthentication</v>
      </c>
      <c r="C87" s="4" t="s">
        <v>90</v>
      </c>
      <c r="D87" s="4" t="s">
        <v>98</v>
      </c>
      <c r="E87" s="4" t="str">
        <f t="shared" si="3"/>
        <v>CustomAuthenticationTest.cls</v>
      </c>
      <c r="F87" s="4"/>
      <c r="G87" s="4" t="b">
        <f>VLOOKUP(A87,Tabella2[],3,FALSE)</f>
        <v>1</v>
      </c>
    </row>
    <row r="88" spans="1:7" x14ac:dyDescent="0.25">
      <c r="A88" s="4" t="s">
        <v>20</v>
      </c>
      <c r="B88" s="4" t="str">
        <f t="shared" si="4"/>
        <v>PasswordResetResource</v>
      </c>
      <c r="C88" s="4" t="s">
        <v>55</v>
      </c>
      <c r="D88" s="4" t="s">
        <v>67</v>
      </c>
      <c r="E88" s="4" t="str">
        <f t="shared" si="3"/>
        <v>PasswordResetResourceTest.cls</v>
      </c>
      <c r="F88" s="4" t="s">
        <v>82</v>
      </c>
      <c r="G88" s="4" t="b">
        <f>VLOOKUP(A88,Tabella2[],3,FALSE)</f>
        <v>1</v>
      </c>
    </row>
    <row r="89" spans="1:7" x14ac:dyDescent="0.25">
      <c r="A89" s="4" t="s">
        <v>20</v>
      </c>
      <c r="B89" s="4" t="str">
        <f t="shared" si="4"/>
        <v>QCloudFunctions</v>
      </c>
      <c r="C89" s="4" t="s">
        <v>56</v>
      </c>
      <c r="D89" s="4"/>
      <c r="E89" s="4" t="str">
        <f t="shared" si="3"/>
        <v/>
      </c>
      <c r="F89" s="4"/>
      <c r="G89" s="4" t="b">
        <f>VLOOKUP(A89,Tabella2[],3,FALSE)</f>
        <v>1</v>
      </c>
    </row>
    <row r="90" spans="1:7" x14ac:dyDescent="0.25">
      <c r="A90" s="4" t="s">
        <v>20</v>
      </c>
      <c r="B90" s="4" t="str">
        <f t="shared" si="4"/>
        <v>UserResource</v>
      </c>
      <c r="C90" s="4" t="s">
        <v>59</v>
      </c>
      <c r="D90" s="4" t="s">
        <v>111</v>
      </c>
      <c r="E90" s="4" t="str">
        <f t="shared" si="3"/>
        <v>UserResourceTest.cls</v>
      </c>
      <c r="F90" s="4" t="s">
        <v>71</v>
      </c>
      <c r="G90" s="4" t="b">
        <f>VLOOKUP(A90,Tabella2[],3,FALSE)</f>
        <v>1</v>
      </c>
    </row>
    <row r="91" spans="1:7" x14ac:dyDescent="0.25">
      <c r="A91" s="4" t="s">
        <v>22</v>
      </c>
      <c r="B91" s="4" t="str">
        <f t="shared" si="4"/>
        <v>DealerMoreResultsResource</v>
      </c>
      <c r="C91" s="4" t="s">
        <v>91</v>
      </c>
      <c r="D91" s="4" t="s">
        <v>136</v>
      </c>
      <c r="E91" s="4" t="str">
        <f t="shared" si="3"/>
        <v>DealerMoreResultsResourceTest.cls</v>
      </c>
      <c r="F91" s="4" t="s">
        <v>99</v>
      </c>
      <c r="G91" s="4" t="b">
        <f>VLOOKUP(A91,Tabella2[],3,FALSE)</f>
        <v>1</v>
      </c>
    </row>
    <row r="92" spans="1:7" x14ac:dyDescent="0.25">
      <c r="A92" s="4" t="s">
        <v>22</v>
      </c>
      <c r="B92" s="4" t="str">
        <f t="shared" si="4"/>
        <v>ManagerMoreResultsResource</v>
      </c>
      <c r="C92" s="4" t="s">
        <v>92</v>
      </c>
      <c r="D92" s="4" t="s">
        <v>102</v>
      </c>
      <c r="E92" s="4" t="str">
        <f t="shared" si="3"/>
        <v>ManagerMoreResultsResourceTest.cls</v>
      </c>
      <c r="F92" s="4" t="s">
        <v>101</v>
      </c>
      <c r="G92" s="4" t="b">
        <f>VLOOKUP(A92,Tabella2[],3,FALSE)</f>
        <v>1</v>
      </c>
    </row>
    <row r="93" spans="1:7" x14ac:dyDescent="0.25">
      <c r="A93" s="4" t="s">
        <v>22</v>
      </c>
      <c r="B93" s="4" t="str">
        <f t="shared" si="4"/>
        <v>QuestionData</v>
      </c>
      <c r="C93" s="4" t="s">
        <v>148</v>
      </c>
      <c r="D93" s="4"/>
      <c r="E93" s="4" t="str">
        <f t="shared" si="3"/>
        <v/>
      </c>
      <c r="F93" s="4"/>
      <c r="G93" s="4" t="b">
        <f>VLOOKUP(A93,Tabella2[],3,FALSE)</f>
        <v>1</v>
      </c>
    </row>
    <row r="94" spans="1:7" x14ac:dyDescent="0.25">
      <c r="A94" s="4" t="s">
        <v>22</v>
      </c>
      <c r="B94" s="4" t="str">
        <f t="shared" si="4"/>
        <v>QuestionResource</v>
      </c>
      <c r="C94" s="4" t="s">
        <v>95</v>
      </c>
      <c r="D94" s="4" t="s">
        <v>108</v>
      </c>
      <c r="E94" s="4" t="str">
        <f t="shared" si="3"/>
        <v>QuestionResourceTest.cls</v>
      </c>
      <c r="F94" s="4" t="s">
        <v>107</v>
      </c>
      <c r="G94" s="4" t="b">
        <f>VLOOKUP(A94,Tabella2[],3,FALSE)</f>
        <v>1</v>
      </c>
    </row>
    <row r="95" spans="1:7" x14ac:dyDescent="0.25">
      <c r="A95" s="4" t="s">
        <v>24</v>
      </c>
      <c r="B95" s="4" t="str">
        <f t="shared" si="4"/>
        <v>DealerMoreResultsResource</v>
      </c>
      <c r="C95" s="4" t="s">
        <v>91</v>
      </c>
      <c r="D95" s="4" t="s">
        <v>136</v>
      </c>
      <c r="E95" s="4" t="str">
        <f t="shared" si="3"/>
        <v>DealerMoreResultsResourceTest.cls</v>
      </c>
      <c r="F95" s="4" t="s">
        <v>99</v>
      </c>
      <c r="G95" s="4" t="b">
        <f>VLOOKUP(A95,Tabella2[],3,FALSE)</f>
        <v>1</v>
      </c>
    </row>
    <row r="96" spans="1:7" x14ac:dyDescent="0.25">
      <c r="A96" s="4" t="s">
        <v>24</v>
      </c>
      <c r="B96" s="4" t="str">
        <f t="shared" si="4"/>
        <v>ManagerMoreResultsResource</v>
      </c>
      <c r="C96" s="4" t="s">
        <v>92</v>
      </c>
      <c r="D96" s="4" t="s">
        <v>102</v>
      </c>
      <c r="E96" s="4" t="str">
        <f t="shared" si="3"/>
        <v>ManagerMoreResultsResourceTest.cls</v>
      </c>
      <c r="F96" s="4" t="s">
        <v>101</v>
      </c>
      <c r="G96" s="4" t="b">
        <f>VLOOKUP(A96,Tabella2[],3,FALSE)</f>
        <v>1</v>
      </c>
    </row>
    <row r="97" spans="1:7" x14ac:dyDescent="0.25">
      <c r="A97" s="4" t="s">
        <v>24</v>
      </c>
      <c r="B97" s="4" t="str">
        <f t="shared" si="4"/>
        <v>QuestionData</v>
      </c>
      <c r="C97" s="4" t="s">
        <v>148</v>
      </c>
      <c r="D97" s="4"/>
      <c r="E97" s="4" t="str">
        <f t="shared" si="3"/>
        <v/>
      </c>
      <c r="F97" s="4"/>
      <c r="G97" s="4" t="b">
        <f>VLOOKUP(A97,Tabella2[],3,FALSE)</f>
        <v>1</v>
      </c>
    </row>
    <row r="98" spans="1:7" x14ac:dyDescent="0.25">
      <c r="A98" s="4" t="s">
        <v>24</v>
      </c>
      <c r="B98" s="4" t="str">
        <f t="shared" si="4"/>
        <v>QuestionOptionData</v>
      </c>
      <c r="C98" s="4" t="s">
        <v>149</v>
      </c>
      <c r="D98" s="4"/>
      <c r="E98" s="4" t="str">
        <f t="shared" si="3"/>
        <v/>
      </c>
      <c r="F98" s="4"/>
      <c r="G98" s="4" t="b">
        <f>VLOOKUP(A98,Tabella2[],3,FALSE)</f>
        <v>1</v>
      </c>
    </row>
    <row r="99" spans="1:7" x14ac:dyDescent="0.25">
      <c r="A99" s="4" t="s">
        <v>24</v>
      </c>
      <c r="B99" s="4" t="str">
        <f t="shared" si="4"/>
        <v>QuestionResource</v>
      </c>
      <c r="C99" s="4" t="s">
        <v>95</v>
      </c>
      <c r="D99" s="4" t="s">
        <v>108</v>
      </c>
      <c r="E99" s="4" t="str">
        <f t="shared" si="3"/>
        <v>QuestionResourceTest.cls</v>
      </c>
      <c r="F99" s="4" t="s">
        <v>218</v>
      </c>
      <c r="G99" s="4" t="b">
        <f>VLOOKUP(A99,Tabella2[],3,FALSE)</f>
        <v>1</v>
      </c>
    </row>
    <row r="100" spans="1:7" x14ac:dyDescent="0.25">
      <c r="A100" s="4" t="s">
        <v>26</v>
      </c>
      <c r="B100" s="4" t="str">
        <f t="shared" si="4"/>
        <v>DealerDashboardResource</v>
      </c>
      <c r="C100" s="4" t="s">
        <v>52</v>
      </c>
      <c r="D100" s="4" t="s">
        <v>145</v>
      </c>
      <c r="E100" s="4" t="str">
        <f t="shared" si="3"/>
        <v>DealerDashboardResourceTest.cls</v>
      </c>
      <c r="F100" s="4" t="s">
        <v>79</v>
      </c>
      <c r="G100" s="4" t="b">
        <f>VLOOKUP(A100,Tabella2[],3,FALSE)</f>
        <v>0</v>
      </c>
    </row>
    <row r="101" spans="1:7" x14ac:dyDescent="0.25">
      <c r="A101" s="4" t="s">
        <v>26</v>
      </c>
      <c r="B101" s="4" t="str">
        <f t="shared" si="4"/>
        <v>DealerMoreResultsResource</v>
      </c>
      <c r="C101" s="4" t="s">
        <v>91</v>
      </c>
      <c r="D101" s="4" t="s">
        <v>136</v>
      </c>
      <c r="E101" s="4" t="str">
        <f t="shared" si="3"/>
        <v>DealerMoreResultsResourceTest.cls</v>
      </c>
      <c r="F101" s="4" t="s">
        <v>99</v>
      </c>
      <c r="G101" s="4" t="b">
        <f>VLOOKUP(A101,Tabella2[],3,FALSE)</f>
        <v>0</v>
      </c>
    </row>
    <row r="102" spans="1:7" x14ac:dyDescent="0.25">
      <c r="A102" s="4" t="s">
        <v>26</v>
      </c>
      <c r="B102" s="4" t="str">
        <f t="shared" si="4"/>
        <v>ManagerInsightResource</v>
      </c>
      <c r="C102" s="4" t="s">
        <v>54</v>
      </c>
      <c r="D102" s="4" t="s">
        <v>66</v>
      </c>
      <c r="E102" s="4" t="str">
        <f t="shared" si="3"/>
        <v>ManagerInsightResourceTest.cls</v>
      </c>
      <c r="F102" s="4" t="s">
        <v>81</v>
      </c>
      <c r="G102" s="4" t="b">
        <f>VLOOKUP(A102,Tabella2[],3,FALSE)</f>
        <v>0</v>
      </c>
    </row>
    <row r="103" spans="1:7" ht="15.75" customHeight="1" x14ac:dyDescent="0.25">
      <c r="A103" s="4" t="s">
        <v>26</v>
      </c>
      <c r="B103" s="4" t="str">
        <f t="shared" si="4"/>
        <v>ManagerMoreResultsResource</v>
      </c>
      <c r="C103" s="4" t="s">
        <v>92</v>
      </c>
      <c r="D103" s="4"/>
      <c r="E103" s="4" t="str">
        <f t="shared" si="3"/>
        <v/>
      </c>
      <c r="F103" s="4"/>
      <c r="G103" s="4" t="b">
        <f>VLOOKUP(A103,Tabella2[],3,FALSE)</f>
        <v>0</v>
      </c>
    </row>
    <row r="104" spans="1:7" x14ac:dyDescent="0.25">
      <c r="A104" s="4" t="s">
        <v>26</v>
      </c>
      <c r="B104" s="4" t="str">
        <f t="shared" si="4"/>
        <v>StatisticheQuestionariController1</v>
      </c>
      <c r="C104" s="4" t="s">
        <v>151</v>
      </c>
      <c r="D104" s="4"/>
      <c r="E104" s="4" t="str">
        <f t="shared" si="3"/>
        <v/>
      </c>
      <c r="F104" s="4"/>
      <c r="G104" s="4" t="b">
        <f>VLOOKUP(A104,Tabella2[],3,FALSE)</f>
        <v>0</v>
      </c>
    </row>
    <row r="105" spans="1:7" x14ac:dyDescent="0.25">
      <c r="A105" s="4" t="s">
        <v>29</v>
      </c>
      <c r="B105" s="4" t="str">
        <f t="shared" si="4"/>
        <v>DealerDashboardResource</v>
      </c>
      <c r="C105" s="4" t="s">
        <v>52</v>
      </c>
      <c r="D105" s="4" t="s">
        <v>145</v>
      </c>
      <c r="E105" s="4" t="str">
        <f t="shared" si="3"/>
        <v>DealerDashboardResourceTest.cls</v>
      </c>
      <c r="F105" s="4" t="s">
        <v>79</v>
      </c>
      <c r="G105" s="4" t="b">
        <f>VLOOKUP(A105,Tabella2[],3,FALSE)</f>
        <v>0</v>
      </c>
    </row>
    <row r="106" spans="1:7" x14ac:dyDescent="0.25">
      <c r="A106" s="4" t="s">
        <v>29</v>
      </c>
      <c r="B106" s="4" t="str">
        <f t="shared" si="4"/>
        <v>DealerMoreResultsResource</v>
      </c>
      <c r="C106" s="4" t="s">
        <v>91</v>
      </c>
      <c r="D106" s="4" t="s">
        <v>136</v>
      </c>
      <c r="E106" s="4" t="str">
        <f t="shared" si="3"/>
        <v>DealerMoreResultsResourceTest.cls</v>
      </c>
      <c r="F106" s="4" t="s">
        <v>99</v>
      </c>
      <c r="G106" s="4" t="b">
        <f>VLOOKUP(A106,Tabella2[],3,FALSE)</f>
        <v>0</v>
      </c>
    </row>
    <row r="107" spans="1:7" x14ac:dyDescent="0.25">
      <c r="A107" s="4" t="s">
        <v>29</v>
      </c>
      <c r="B107" s="4" t="str">
        <f t="shared" si="4"/>
        <v>ManagerInsightResource</v>
      </c>
      <c r="C107" s="4" t="s">
        <v>54</v>
      </c>
      <c r="D107" s="4" t="s">
        <v>66</v>
      </c>
      <c r="E107" s="4" t="str">
        <f t="shared" si="3"/>
        <v>ManagerInsightResourceTest.cls</v>
      </c>
      <c r="F107" s="4" t="s">
        <v>81</v>
      </c>
      <c r="G107" s="4" t="b">
        <f>VLOOKUP(A107,Tabella2[],3,FALSE)</f>
        <v>0</v>
      </c>
    </row>
    <row r="108" spans="1:7" x14ac:dyDescent="0.25">
      <c r="A108" s="4" t="s">
        <v>29</v>
      </c>
      <c r="B108" s="4" t="str">
        <f t="shared" si="4"/>
        <v>ManagerMoreResultsResource</v>
      </c>
      <c r="C108" s="4" t="s">
        <v>92</v>
      </c>
      <c r="D108" s="4" t="s">
        <v>102</v>
      </c>
      <c r="E108" s="4" t="str">
        <f t="shared" si="3"/>
        <v>ManagerMoreResultsResourceTest.cls</v>
      </c>
      <c r="F108" s="4" t="s">
        <v>101</v>
      </c>
      <c r="G108" s="4" t="b">
        <f>VLOOKUP(A108,Tabella2[],3,FALSE)</f>
        <v>0</v>
      </c>
    </row>
    <row r="109" spans="1:7" x14ac:dyDescent="0.25">
      <c r="A109" s="4" t="s">
        <v>29</v>
      </c>
      <c r="B109" s="4" t="str">
        <f t="shared" si="4"/>
        <v>QuestionData</v>
      </c>
      <c r="C109" s="4" t="s">
        <v>148</v>
      </c>
      <c r="D109" s="4"/>
      <c r="E109" s="4" t="str">
        <f t="shared" si="3"/>
        <v/>
      </c>
      <c r="F109" s="4"/>
      <c r="G109" s="4" t="b">
        <f>VLOOKUP(A109,Tabella2[],3,FALSE)</f>
        <v>0</v>
      </c>
    </row>
    <row r="110" spans="1:7" x14ac:dyDescent="0.25">
      <c r="A110" s="4" t="s">
        <v>29</v>
      </c>
      <c r="B110" s="4" t="str">
        <f t="shared" si="4"/>
        <v>QuestionResource</v>
      </c>
      <c r="C110" s="4" t="s">
        <v>95</v>
      </c>
      <c r="D110" s="4" t="s">
        <v>108</v>
      </c>
      <c r="E110" s="4" t="str">
        <f t="shared" si="3"/>
        <v>QuestionResourceTest.cls</v>
      </c>
      <c r="F110" s="4" t="s">
        <v>107</v>
      </c>
      <c r="G110" s="4" t="b">
        <f>VLOOKUP(A110,Tabella2[],3,FALSE)</f>
        <v>0</v>
      </c>
    </row>
    <row r="111" spans="1:7" x14ac:dyDescent="0.25">
      <c r="A111" s="4" t="s">
        <v>31</v>
      </c>
      <c r="B111" s="4" t="str">
        <f t="shared" si="4"/>
        <v>DealerDashboardResource</v>
      </c>
      <c r="C111" s="4" t="s">
        <v>52</v>
      </c>
      <c r="D111" s="4" t="s">
        <v>145</v>
      </c>
      <c r="E111" s="4" t="str">
        <f t="shared" si="3"/>
        <v>DealerDashboardResourceTest.cls</v>
      </c>
      <c r="F111" s="4" t="s">
        <v>79</v>
      </c>
      <c r="G111" s="4" t="b">
        <f>VLOOKUP(A111,Tabella2[],3,FALSE)</f>
        <v>0</v>
      </c>
    </row>
    <row r="112" spans="1:7" x14ac:dyDescent="0.25">
      <c r="A112" s="4" t="s">
        <v>31</v>
      </c>
      <c r="B112" s="4" t="str">
        <f t="shared" si="4"/>
        <v>DealerMoreResultsResource</v>
      </c>
      <c r="C112" s="4" t="s">
        <v>91</v>
      </c>
      <c r="D112" s="4" t="s">
        <v>136</v>
      </c>
      <c r="E112" s="4" t="str">
        <f t="shared" si="3"/>
        <v>DealerMoreResultsResourceTest.cls</v>
      </c>
      <c r="F112" s="4" t="s">
        <v>99</v>
      </c>
      <c r="G112" s="4" t="b">
        <f>VLOOKUP(A112,Tabella2[],3,FALSE)</f>
        <v>0</v>
      </c>
    </row>
    <row r="113" spans="1:7" x14ac:dyDescent="0.25">
      <c r="A113" s="4" t="s">
        <v>31</v>
      </c>
      <c r="B113" s="4" t="str">
        <f t="shared" si="4"/>
        <v>ManagerInsightResource</v>
      </c>
      <c r="C113" s="4" t="s">
        <v>54</v>
      </c>
      <c r="D113" s="4" t="s">
        <v>66</v>
      </c>
      <c r="E113" s="4" t="str">
        <f t="shared" si="3"/>
        <v>ManagerInsightResourceTest.cls</v>
      </c>
      <c r="F113" s="4" t="s">
        <v>81</v>
      </c>
      <c r="G113" s="4" t="b">
        <f>VLOOKUP(A113,Tabella2[],3,FALSE)</f>
        <v>0</v>
      </c>
    </row>
    <row r="114" spans="1:7" x14ac:dyDescent="0.25">
      <c r="A114" s="4" t="s">
        <v>31</v>
      </c>
      <c r="B114" s="4" t="str">
        <f t="shared" si="4"/>
        <v>ManagerMoreResultsResource</v>
      </c>
      <c r="C114" s="4" t="s">
        <v>92</v>
      </c>
      <c r="D114" s="4" t="s">
        <v>102</v>
      </c>
      <c r="E114" s="4" t="str">
        <f t="shared" si="3"/>
        <v>ManagerMoreResultsResourceTest.cls</v>
      </c>
      <c r="F114" s="4" t="s">
        <v>101</v>
      </c>
      <c r="G114" s="4" t="b">
        <f>VLOOKUP(A114,Tabella2[],3,FALSE)</f>
        <v>0</v>
      </c>
    </row>
    <row r="115" spans="1:7" x14ac:dyDescent="0.25">
      <c r="A115" s="4" t="s">
        <v>31</v>
      </c>
      <c r="B115" s="4" t="str">
        <f t="shared" si="4"/>
        <v>QuestionResource</v>
      </c>
      <c r="C115" s="4" t="s">
        <v>95</v>
      </c>
      <c r="D115" s="4" t="s">
        <v>108</v>
      </c>
      <c r="E115" s="4" t="str">
        <f t="shared" si="3"/>
        <v>QuestionResourceTest.cls</v>
      </c>
      <c r="F115" s="4" t="s">
        <v>107</v>
      </c>
      <c r="G115" s="4" t="b">
        <f>VLOOKUP(A115,Tabella2[],3,FALSE)</f>
        <v>0</v>
      </c>
    </row>
    <row r="116" spans="1:7" x14ac:dyDescent="0.25">
      <c r="A116" s="4" t="s">
        <v>31</v>
      </c>
      <c r="B116" s="4" t="str">
        <f t="shared" si="4"/>
        <v>DealerDashboardResource</v>
      </c>
      <c r="C116" s="4" t="s">
        <v>52</v>
      </c>
      <c r="D116" s="4" t="s">
        <v>145</v>
      </c>
      <c r="E116" s="4" t="str">
        <f t="shared" si="3"/>
        <v>DealerDashboardResourceTest.cls</v>
      </c>
      <c r="F116" s="4" t="s">
        <v>79</v>
      </c>
      <c r="G116" s="4" t="b">
        <f>VLOOKUP(A116,Tabella2[],3,FALSE)</f>
        <v>0</v>
      </c>
    </row>
    <row r="117" spans="1:7" x14ac:dyDescent="0.25">
      <c r="A117" s="4" t="s">
        <v>31</v>
      </c>
      <c r="B117" s="4" t="str">
        <f t="shared" si="4"/>
        <v>DealerMoreResultsResource</v>
      </c>
      <c r="C117" s="4" t="s">
        <v>91</v>
      </c>
      <c r="D117" s="4" t="s">
        <v>136</v>
      </c>
      <c r="E117" s="4" t="str">
        <f t="shared" si="3"/>
        <v>DealerMoreResultsResourceTest.cls</v>
      </c>
      <c r="F117" s="4" t="s">
        <v>99</v>
      </c>
      <c r="G117" s="4" t="b">
        <f>VLOOKUP(A117,Tabella2[],3,FALSE)</f>
        <v>0</v>
      </c>
    </row>
    <row r="118" spans="1:7" x14ac:dyDescent="0.25">
      <c r="A118" s="4" t="s">
        <v>31</v>
      </c>
      <c r="B118" s="4" t="str">
        <f t="shared" si="4"/>
        <v>ManagerDashboardResource</v>
      </c>
      <c r="C118" s="4" t="s">
        <v>53</v>
      </c>
      <c r="D118" s="4" t="s">
        <v>61</v>
      </c>
      <c r="E118" s="4" t="str">
        <f t="shared" si="3"/>
        <v>ManagerDashboardResourceTest.cls</v>
      </c>
      <c r="F118" s="4" t="s">
        <v>80</v>
      </c>
      <c r="G118" s="4" t="b">
        <f>VLOOKUP(A118,Tabella2[],3,FALSE)</f>
        <v>0</v>
      </c>
    </row>
    <row r="119" spans="1:7" x14ac:dyDescent="0.25">
      <c r="A119" s="4" t="s">
        <v>31</v>
      </c>
      <c r="B119" s="4" t="str">
        <f t="shared" si="4"/>
        <v>ManagerHomeResource</v>
      </c>
      <c r="C119" s="4" t="s">
        <v>74</v>
      </c>
      <c r="D119" s="4" t="s">
        <v>83</v>
      </c>
      <c r="E119" s="4" t="str">
        <f t="shared" si="3"/>
        <v>ManagerHomeResourceTest.cls</v>
      </c>
      <c r="F119" s="4" t="s">
        <v>100</v>
      </c>
      <c r="G119" s="4" t="b">
        <f>VLOOKUP(A119,Tabella2[],3,FALSE)</f>
        <v>0</v>
      </c>
    </row>
    <row r="120" spans="1:7" x14ac:dyDescent="0.25">
      <c r="A120" s="4" t="s">
        <v>31</v>
      </c>
      <c r="B120" s="4" t="str">
        <f t="shared" si="4"/>
        <v>ManagerInsightResource</v>
      </c>
      <c r="C120" s="4" t="s">
        <v>54</v>
      </c>
      <c r="D120" s="4" t="s">
        <v>66</v>
      </c>
      <c r="E120" s="4" t="str">
        <f t="shared" si="3"/>
        <v>ManagerInsightResourceTest.cls</v>
      </c>
      <c r="F120" s="4" t="s">
        <v>81</v>
      </c>
      <c r="G120" s="4" t="b">
        <f>VLOOKUP(A120,Tabella2[],3,FALSE)</f>
        <v>0</v>
      </c>
    </row>
    <row r="121" spans="1:7" x14ac:dyDescent="0.25">
      <c r="A121" s="4" t="s">
        <v>31</v>
      </c>
      <c r="B121" s="4" t="str">
        <f t="shared" si="4"/>
        <v>ManagerMoreResultsResource</v>
      </c>
      <c r="C121" s="4" t="s">
        <v>92</v>
      </c>
      <c r="D121" s="4" t="s">
        <v>102</v>
      </c>
      <c r="E121" s="4" t="str">
        <f t="shared" si="3"/>
        <v>ManagerMoreResultsResourceTest.cls</v>
      </c>
      <c r="F121" s="4" t="s">
        <v>101</v>
      </c>
      <c r="G121" s="4" t="b">
        <f>VLOOKUP(A121,Tabella2[],3,FALSE)</f>
        <v>0</v>
      </c>
    </row>
    <row r="122" spans="1:7" x14ac:dyDescent="0.25">
      <c r="A122" s="4" t="s">
        <v>31</v>
      </c>
      <c r="B122" s="4" t="str">
        <f t="shared" si="4"/>
        <v>ManagerSuggestionsResource</v>
      </c>
      <c r="C122" s="4" t="s">
        <v>93</v>
      </c>
      <c r="D122" s="4" t="s">
        <v>104</v>
      </c>
      <c r="E122" s="4" t="str">
        <f t="shared" si="3"/>
        <v>ManagerSuggestionsResourceTest.cls</v>
      </c>
      <c r="F122" s="4" t="s">
        <v>103</v>
      </c>
      <c r="G122" s="4" t="b">
        <f>VLOOKUP(A122,Tabella2[],3,FALSE)</f>
        <v>0</v>
      </c>
    </row>
    <row r="123" spans="1:7" x14ac:dyDescent="0.25">
      <c r="A123" s="4" t="s">
        <v>31</v>
      </c>
      <c r="B123" s="4" t="str">
        <f t="shared" si="4"/>
        <v>QuestionData</v>
      </c>
      <c r="C123" s="4" t="s">
        <v>148</v>
      </c>
      <c r="D123" s="4"/>
      <c r="E123" s="4" t="str">
        <f t="shared" si="3"/>
        <v/>
      </c>
      <c r="F123" s="4"/>
      <c r="G123" s="4" t="b">
        <f>VLOOKUP(A123,Tabella2[],3,FALSE)</f>
        <v>0</v>
      </c>
    </row>
    <row r="124" spans="1:7" x14ac:dyDescent="0.25">
      <c r="A124" s="4" t="s">
        <v>31</v>
      </c>
      <c r="B124" s="4" t="str">
        <f t="shared" si="4"/>
        <v>QuestionResource</v>
      </c>
      <c r="C124" s="4" t="s">
        <v>95</v>
      </c>
      <c r="D124" s="4" t="s">
        <v>108</v>
      </c>
      <c r="E124" s="4" t="str">
        <f t="shared" si="3"/>
        <v>QuestionResourceTest.cls</v>
      </c>
      <c r="F124" s="4" t="s">
        <v>107</v>
      </c>
      <c r="G124" s="4" t="b">
        <f>VLOOKUP(A124,Tabella2[],3,FALSE)</f>
        <v>0</v>
      </c>
    </row>
    <row r="125" spans="1:7" x14ac:dyDescent="0.25">
      <c r="A125" s="4" t="s">
        <v>35</v>
      </c>
      <c r="B125" s="4" t="str">
        <f t="shared" si="4"/>
        <v>AppInfoResource</v>
      </c>
      <c r="C125" s="4" t="s">
        <v>50</v>
      </c>
      <c r="D125" s="4" t="s">
        <v>69</v>
      </c>
      <c r="E125" s="4" t="str">
        <f t="shared" si="3"/>
        <v>AppInfoResourceTest.cls</v>
      </c>
      <c r="F125" s="4" t="s">
        <v>153</v>
      </c>
      <c r="G125" s="4" t="b">
        <f>VLOOKUP(A125,Tabella2[],3,FALSE)</f>
        <v>1</v>
      </c>
    </row>
    <row r="126" spans="1:7" x14ac:dyDescent="0.25">
      <c r="A126" s="4" t="s">
        <v>35</v>
      </c>
      <c r="B126" s="4" t="str">
        <f t="shared" si="4"/>
        <v>DealerDashboardResource</v>
      </c>
      <c r="C126" s="4" t="s">
        <v>52</v>
      </c>
      <c r="D126" s="4" t="s">
        <v>145</v>
      </c>
      <c r="E126" s="4" t="str">
        <f t="shared" si="3"/>
        <v>DealerDashboardResourceTest.cls</v>
      </c>
      <c r="F126" s="4" t="s">
        <v>79</v>
      </c>
      <c r="G126" s="4" t="b">
        <f>VLOOKUP(A126,Tabella2[],3,FALSE)</f>
        <v>1</v>
      </c>
    </row>
    <row r="127" spans="1:7" x14ac:dyDescent="0.25">
      <c r="A127" s="4" t="s">
        <v>35</v>
      </c>
      <c r="B127" s="4" t="str">
        <f t="shared" si="4"/>
        <v>ManagerDashboardResource</v>
      </c>
      <c r="C127" s="4" t="s">
        <v>53</v>
      </c>
      <c r="D127" s="4" t="s">
        <v>61</v>
      </c>
      <c r="E127" s="4" t="str">
        <f t="shared" si="3"/>
        <v>ManagerDashboardResourceTest.cls</v>
      </c>
      <c r="F127" s="4" t="s">
        <v>80</v>
      </c>
      <c r="G127" s="4" t="b">
        <f>VLOOKUP(A127,Tabella2[],3,FALSE)</f>
        <v>1</v>
      </c>
    </row>
    <row r="128" spans="1:7" x14ac:dyDescent="0.25">
      <c r="A128" s="4" t="s">
        <v>35</v>
      </c>
      <c r="B128" s="4" t="str">
        <f t="shared" si="4"/>
        <v>ManagerInsightResource</v>
      </c>
      <c r="C128" s="4" t="s">
        <v>54</v>
      </c>
      <c r="D128" s="4" t="s">
        <v>66</v>
      </c>
      <c r="E128" s="4" t="str">
        <f t="shared" si="3"/>
        <v>ManagerInsightResourceTest.cls</v>
      </c>
      <c r="F128" s="4" t="s">
        <v>81</v>
      </c>
      <c r="G128" s="4" t="b">
        <f>VLOOKUP(A128,Tabella2[],3,FALSE)</f>
        <v>1</v>
      </c>
    </row>
    <row r="129" spans="1:7" x14ac:dyDescent="0.25">
      <c r="A129" s="4" t="s">
        <v>37</v>
      </c>
      <c r="B129" s="4" t="str">
        <f t="shared" si="4"/>
        <v>ChatUtils</v>
      </c>
      <c r="C129" s="4" t="s">
        <v>51</v>
      </c>
      <c r="D129" s="4"/>
      <c r="E129" s="4"/>
      <c r="F129" s="4"/>
      <c r="G129" s="4" t="b">
        <f>VLOOKUP(A129,Tabella2[],3,FALSE)</f>
        <v>1</v>
      </c>
    </row>
    <row r="130" spans="1:7" x14ac:dyDescent="0.25">
      <c r="A130" s="4" t="s">
        <v>37</v>
      </c>
      <c r="B130" s="4" t="str">
        <f t="shared" si="4"/>
        <v>QCloudFunctions</v>
      </c>
      <c r="C130" s="4" t="s">
        <v>56</v>
      </c>
      <c r="D130" s="4"/>
      <c r="E130" s="4"/>
      <c r="F130" s="4"/>
      <c r="G130" s="4" t="b">
        <f>VLOOKUP(A130,Tabella2[],3,FALSE)</f>
        <v>1</v>
      </c>
    </row>
    <row r="131" spans="1:7" x14ac:dyDescent="0.25">
      <c r="A131" s="4" t="s">
        <v>37</v>
      </c>
      <c r="B131" s="4" t="str">
        <f t="shared" si="4"/>
        <v>UserData</v>
      </c>
      <c r="C131" s="4" t="s">
        <v>58</v>
      </c>
      <c r="D131" s="4"/>
      <c r="E131" s="4"/>
      <c r="F131" s="4"/>
      <c r="G131" s="4" t="b">
        <f>VLOOKUP(A131,Tabella2[],3,FALSE)</f>
        <v>1</v>
      </c>
    </row>
    <row r="132" spans="1:7" x14ac:dyDescent="0.25">
      <c r="A132" s="4" t="s">
        <v>37</v>
      </c>
      <c r="B132" s="4" t="str">
        <f t="shared" si="4"/>
        <v>UtenteChatUtils</v>
      </c>
      <c r="C132" s="4" t="s">
        <v>60</v>
      </c>
      <c r="D132" s="4"/>
      <c r="E132" s="4"/>
      <c r="F132" s="4"/>
      <c r="G132" s="4" t="b">
        <f>VLOOKUP(A132,Tabella2[],3,FALSE)</f>
        <v>1</v>
      </c>
    </row>
    <row r="133" spans="1:7" x14ac:dyDescent="0.25">
      <c r="A133" s="4" t="s">
        <v>39</v>
      </c>
      <c r="B133" s="4" t="str">
        <f t="shared" si="4"/>
        <v>ChatUtils</v>
      </c>
      <c r="C133" s="4" t="s">
        <v>51</v>
      </c>
      <c r="D133" s="4"/>
      <c r="E133" s="4"/>
      <c r="F133" s="4"/>
      <c r="G133" s="4" t="b">
        <f>VLOOKUP(A133,Tabella2[],3,FALSE)</f>
        <v>1</v>
      </c>
    </row>
    <row r="134" spans="1:7" x14ac:dyDescent="0.25">
      <c r="A134" s="4" t="s">
        <v>39</v>
      </c>
      <c r="B134" s="4" t="str">
        <f t="shared" si="4"/>
        <v>QCloudFunctions</v>
      </c>
      <c r="C134" s="4" t="s">
        <v>56</v>
      </c>
      <c r="D134" s="4"/>
      <c r="E134" s="4"/>
      <c r="F134" s="4"/>
      <c r="G134" s="4" t="b">
        <f>VLOOKUP(A134,Tabella2[],3,FALSE)</f>
        <v>1</v>
      </c>
    </row>
    <row r="135" spans="1:7" x14ac:dyDescent="0.25">
      <c r="A135" s="4" t="s">
        <v>39</v>
      </c>
      <c r="B135" s="4" t="str">
        <f t="shared" ref="B135:B136" si="5">SUBSTITUTE(C135,".cls","")</f>
        <v>UserData</v>
      </c>
      <c r="C135" s="4" t="s">
        <v>58</v>
      </c>
      <c r="D135" s="4"/>
      <c r="E135" s="4"/>
      <c r="F135" s="4"/>
      <c r="G135" s="4" t="b">
        <f>VLOOKUP(A135,Tabella2[],3,FALSE)</f>
        <v>1</v>
      </c>
    </row>
    <row r="136" spans="1:7" x14ac:dyDescent="0.25">
      <c r="A136" s="4" t="s">
        <v>39</v>
      </c>
      <c r="B136" s="4" t="str">
        <f t="shared" si="5"/>
        <v>UtenteChatUtils</v>
      </c>
      <c r="C136" s="4" t="s">
        <v>60</v>
      </c>
      <c r="D136" s="4"/>
      <c r="E136" s="4"/>
      <c r="F136" s="4"/>
      <c r="G136" s="4" t="b">
        <f>VLOOKUP(A136,Tabella2[],3,FALSE)</f>
        <v>1</v>
      </c>
    </row>
    <row r="137" spans="1:7" x14ac:dyDescent="0.25">
      <c r="A137" s="4" t="s">
        <v>39</v>
      </c>
      <c r="B137" s="4" t="str">
        <f>SUBSTITUTE(SUBSTITUTE(C137,".cls",""),".trigger","")</f>
        <v>UtenteChatTrigger</v>
      </c>
      <c r="C137" s="4" t="s">
        <v>154</v>
      </c>
      <c r="D137" s="4"/>
      <c r="E137" s="4"/>
      <c r="F137" s="4"/>
      <c r="G137" s="4" t="b">
        <f>VLOOKUP(A137,Tabella2[],3,FALSE)</f>
        <v>1</v>
      </c>
    </row>
    <row r="138" spans="1:7" x14ac:dyDescent="0.25">
      <c r="A138" s="4" t="s">
        <v>41</v>
      </c>
      <c r="B138" s="4" t="str">
        <f>SUBSTITUTE(SUBSTITUTE(C138,".cls",""),".trigger","")</f>
        <v>BritAreaKpi</v>
      </c>
      <c r="C138" s="4" t="s">
        <v>156</v>
      </c>
      <c r="D138" s="4"/>
      <c r="E138" s="4"/>
      <c r="F138" s="4"/>
      <c r="G138" s="4" t="b">
        <f>VLOOKUP(A138,Tabella2[],3,FALSE)</f>
        <v>1</v>
      </c>
    </row>
    <row r="139" spans="1:7" x14ac:dyDescent="0.25">
      <c r="A139" s="4" t="s">
        <v>43</v>
      </c>
      <c r="B139" s="4" t="str">
        <f t="shared" ref="B139:B142" si="6">SUBSTITUTE(SUBSTITUTE(C139,".cls",""),".trigger","")</f>
        <v>BritKpi</v>
      </c>
      <c r="C139" s="4" t="s">
        <v>157</v>
      </c>
      <c r="D139" s="4"/>
      <c r="E139" s="4"/>
      <c r="F139" s="4"/>
      <c r="G139" s="4" t="b">
        <f>VLOOKUP(A139,Tabella2[],3,FALSE)</f>
        <v>1</v>
      </c>
    </row>
    <row r="140" spans="1:7" x14ac:dyDescent="0.25">
      <c r="A140" s="4" t="s">
        <v>45</v>
      </c>
      <c r="B140" s="4" t="str">
        <f t="shared" si="6"/>
        <v>BritResult</v>
      </c>
      <c r="C140" s="4" t="s">
        <v>140</v>
      </c>
      <c r="D140" s="4"/>
      <c r="E140" s="4"/>
      <c r="F140" s="4"/>
      <c r="G140" s="4" t="b">
        <f>VLOOKUP(A140,Tabella2[],3,FALSE)</f>
        <v>1</v>
      </c>
    </row>
    <row r="141" spans="1:7" x14ac:dyDescent="0.25">
      <c r="A141" s="4" t="s">
        <v>45</v>
      </c>
      <c r="B141" s="4" t="str">
        <f t="shared" si="6"/>
        <v>BritResultResource</v>
      </c>
      <c r="C141" s="4" t="s">
        <v>73</v>
      </c>
      <c r="D141" s="4"/>
      <c r="E141" s="4"/>
      <c r="F141" s="4" t="s">
        <v>78</v>
      </c>
      <c r="G141" s="4" t="b">
        <f>VLOOKUP(A141,Tabella2[],3,FALSE)</f>
        <v>1</v>
      </c>
    </row>
    <row r="142" spans="1:7" x14ac:dyDescent="0.25">
      <c r="A142" s="4" t="s">
        <v>47</v>
      </c>
      <c r="B142" s="4" t="str">
        <f t="shared" si="6"/>
        <v>BritResultResource</v>
      </c>
      <c r="C142" s="4" t="s">
        <v>73</v>
      </c>
      <c r="D142" s="4"/>
      <c r="E142" s="4"/>
      <c r="F142" s="4" t="s">
        <v>78</v>
      </c>
      <c r="G142" s="4" t="b">
        <f>VLOOKUP(A142,Tabella2[],3,FALSE)</f>
        <v>1</v>
      </c>
    </row>
    <row r="143" spans="1:7" x14ac:dyDescent="0.25">
      <c r="A143" s="4"/>
      <c r="B143" s="4"/>
      <c r="C143" s="4"/>
      <c r="D143" s="4"/>
      <c r="E143" s="4"/>
      <c r="F143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6759-FAB3-40ED-932E-619C84C82761}">
  <dimension ref="A1:H130"/>
  <sheetViews>
    <sheetView zoomScaleNormal="100" workbookViewId="0">
      <selection activeCell="C22" sqref="C22"/>
    </sheetView>
  </sheetViews>
  <sheetFormatPr defaultRowHeight="15" x14ac:dyDescent="0.25"/>
  <cols>
    <col min="1" max="1" width="33.85546875" style="4" bestFit="1" customWidth="1"/>
    <col min="2" max="2" width="36.7109375" style="4" bestFit="1" customWidth="1"/>
    <col min="3" max="3" width="37.5703125" style="4" bestFit="1" customWidth="1"/>
    <col min="4" max="4" width="40.5703125" style="4" bestFit="1" customWidth="1"/>
    <col min="5" max="5" width="24.5703125" style="4" bestFit="1" customWidth="1"/>
    <col min="6" max="6" width="33.85546875" style="4" bestFit="1" customWidth="1"/>
    <col min="7" max="7" width="13.42578125" style="4" bestFit="1" customWidth="1"/>
    <col min="8" max="16384" width="9.140625" style="4"/>
  </cols>
  <sheetData>
    <row r="1" spans="1:6" x14ac:dyDescent="0.25">
      <c r="A1" s="4" t="s">
        <v>62</v>
      </c>
      <c r="B1" s="4" t="s">
        <v>63</v>
      </c>
      <c r="C1" s="4" t="s">
        <v>64</v>
      </c>
      <c r="D1" s="4" t="s">
        <v>65</v>
      </c>
      <c r="E1" s="4" t="s">
        <v>70</v>
      </c>
      <c r="F1" s="4" t="s">
        <v>152</v>
      </c>
    </row>
    <row r="2" spans="1:6" x14ac:dyDescent="0.25">
      <c r="A2" s="4" t="s">
        <v>175</v>
      </c>
      <c r="B2" s="4" t="s">
        <v>72</v>
      </c>
      <c r="C2" s="4" t="s">
        <v>77</v>
      </c>
      <c r="D2" s="4" t="s">
        <v>176</v>
      </c>
      <c r="E2" s="4" t="s">
        <v>76</v>
      </c>
      <c r="F2" s="4" t="str">
        <f>VLOOKUP(Tabella5[[#This Row],[Nome Classe]],'Classi x Oggetti'!$B$2:$G$142,'Classi x Oggetti'!G2,FALSE)</f>
        <v>AccessTokenResource</v>
      </c>
    </row>
    <row r="3" spans="1:6" x14ac:dyDescent="0.25">
      <c r="A3" s="4" t="s">
        <v>182</v>
      </c>
      <c r="B3" s="4" t="s">
        <v>86</v>
      </c>
      <c r="D3" s="4" t="s">
        <v>161</v>
      </c>
      <c r="F3" s="4" t="str">
        <f>VLOOKUP(Tabella5[[#This Row],[Nome Classe]],'Classi x Oggetti'!$B$2:$G$142,'Classi x Oggetti'!G3,FALSE)</f>
        <v>AnswerData</v>
      </c>
    </row>
    <row r="4" spans="1:6" x14ac:dyDescent="0.25">
      <c r="A4" s="4" t="s">
        <v>158</v>
      </c>
      <c r="B4" s="4" t="s">
        <v>50</v>
      </c>
      <c r="C4" s="4" t="s">
        <v>69</v>
      </c>
      <c r="D4" s="4" t="s">
        <v>159</v>
      </c>
      <c r="E4" s="4" t="s">
        <v>153</v>
      </c>
      <c r="F4" s="4" t="str">
        <f>VLOOKUP(Tabella5[[#This Row],[Nome Classe]],'Classi x Oggetti'!$B$2:$G$142,'Classi x Oggetti'!G4,FALSE)</f>
        <v>AppInfoResource</v>
      </c>
    </row>
    <row r="5" spans="1:6" x14ac:dyDescent="0.25">
      <c r="A5" s="4" t="s">
        <v>209</v>
      </c>
      <c r="B5" s="4" t="s">
        <v>146</v>
      </c>
      <c r="D5" s="4" t="s">
        <v>161</v>
      </c>
      <c r="F5" s="4" t="str">
        <f>VLOOKUP(Tabella5[[#This Row],[Nome Classe]],'Classi x Oggetti'!$B$2:$G$142,'Classi x Oggetti'!G5,FALSE)</f>
        <v>Article</v>
      </c>
    </row>
    <row r="6" spans="1:6" x14ac:dyDescent="0.25">
      <c r="A6" s="4" t="s">
        <v>210</v>
      </c>
      <c r="B6" s="4" t="s">
        <v>147</v>
      </c>
      <c r="D6" s="4" t="s">
        <v>161</v>
      </c>
      <c r="F6" s="4" t="str">
        <f>VLOOKUP(Tabella5[[#This Row],[Nome Classe]],'Classi x Oggetti'!$B$2:$G$142,'Classi x Oggetti'!G6,FALSE)</f>
        <v>ArticleComment</v>
      </c>
    </row>
    <row r="7" spans="1:6" x14ac:dyDescent="0.25">
      <c r="A7" s="4" t="s">
        <v>183</v>
      </c>
      <c r="B7" s="4" t="s">
        <v>87</v>
      </c>
      <c r="D7" s="4" t="s">
        <v>161</v>
      </c>
      <c r="F7" s="4" t="str">
        <f>VLOOKUP(Tabella5[[#This Row],[Nome Classe]],'Classi x Oggetti'!$B$2:$G$142,'Classi x Oggetti'!G7,FALSE)</f>
        <v>ArticleLike</v>
      </c>
    </row>
    <row r="8" spans="1:6" x14ac:dyDescent="0.25">
      <c r="A8" s="4" t="s">
        <v>184</v>
      </c>
      <c r="B8" s="4" t="s">
        <v>88</v>
      </c>
      <c r="C8" s="4" t="s">
        <v>97</v>
      </c>
      <c r="D8" s="4" t="s">
        <v>185</v>
      </c>
      <c r="E8" s="4" t="s">
        <v>85</v>
      </c>
      <c r="F8" s="4" t="str">
        <f>VLOOKUP(Tabella5[[#This Row],[Nome Classe]],'Classi x Oggetti'!$B$2:$G$142,'Classi x Oggetti'!G8,FALSE)</f>
        <v>ArticleResource</v>
      </c>
    </row>
    <row r="9" spans="1:6" x14ac:dyDescent="0.25">
      <c r="A9" s="4" t="s">
        <v>186</v>
      </c>
      <c r="B9" s="4" t="s">
        <v>89</v>
      </c>
      <c r="D9" s="4" t="s">
        <v>161</v>
      </c>
      <c r="F9" s="4" t="e">
        <f>VLOOKUP(Tabella5[[#This Row],[Nome Classe]],'Classi x Oggetti'!$B$2:$G$142,'Classi x Oggetti'!G9,FALSE)</f>
        <v>#REF!</v>
      </c>
    </row>
    <row r="10" spans="1:6" x14ac:dyDescent="0.25">
      <c r="A10" s="8" t="s">
        <v>202</v>
      </c>
      <c r="B10" s="8" t="s">
        <v>137</v>
      </c>
      <c r="C10" s="8" t="s">
        <v>142</v>
      </c>
      <c r="D10" s="8" t="s">
        <v>203</v>
      </c>
      <c r="E10" s="8"/>
      <c r="F10" s="8" t="str">
        <f>VLOOKUP(Tabella5[[#This Row],[Nome Classe]],'Classi x Oggetti'!$B$2:$G$142,'Classi x Oggetti'!G10,FALSE)</f>
        <v>BatchEsportazioneCompletaContatti</v>
      </c>
    </row>
    <row r="11" spans="1:6" x14ac:dyDescent="0.25">
      <c r="A11" s="4" t="s">
        <v>204</v>
      </c>
      <c r="B11" s="4" t="s">
        <v>138</v>
      </c>
      <c r="D11" s="4" t="s">
        <v>161</v>
      </c>
      <c r="F11" s="4" t="str">
        <f>VLOOKUP(Tabella5[[#This Row],[Nome Classe]],'Classi x Oggetti'!$B$2:$G$142,'Classi x Oggetti'!G11,FALSE)</f>
        <v>Brit</v>
      </c>
    </row>
    <row r="12" spans="1:6" x14ac:dyDescent="0.25">
      <c r="A12" s="4" t="s">
        <v>155</v>
      </c>
      <c r="B12" s="4" t="s">
        <v>156</v>
      </c>
      <c r="F12" s="4" t="str">
        <f>VLOOKUP(Tabella5[[#This Row],[Nome Classe]],'Classi x Oggetti'!$B$2:$G$142,'Classi x Oggetti'!G12,FALSE)</f>
        <v>BritAreaKpi</v>
      </c>
    </row>
    <row r="13" spans="1:6" x14ac:dyDescent="0.25">
      <c r="A13" s="4" t="s">
        <v>215</v>
      </c>
      <c r="B13" s="4" t="s">
        <v>157</v>
      </c>
      <c r="F13" s="4" t="str">
        <f>VLOOKUP(Tabella5[[#This Row],[Nome Classe]],'Classi x Oggetti'!$B$2:$G$142,'Classi x Oggetti'!G13,FALSE)</f>
        <v>BritKpi</v>
      </c>
    </row>
    <row r="14" spans="1:6" x14ac:dyDescent="0.25">
      <c r="A14" s="4" t="s">
        <v>205</v>
      </c>
      <c r="B14" s="4" t="s">
        <v>139</v>
      </c>
      <c r="C14" s="4" t="s">
        <v>144</v>
      </c>
      <c r="D14" s="4" t="s">
        <v>206</v>
      </c>
      <c r="E14" s="4" t="s">
        <v>143</v>
      </c>
      <c r="F14" s="4" t="str">
        <f>VLOOKUP(Tabella5[[#This Row],[Nome Classe]],'Classi x Oggetti'!$B$2:$G$142,'Classi x Oggetti'!G14,FALSE)</f>
        <v>BritResource</v>
      </c>
    </row>
    <row r="15" spans="1:6" x14ac:dyDescent="0.25">
      <c r="A15" s="4" t="s">
        <v>207</v>
      </c>
      <c r="B15" s="4" t="s">
        <v>140</v>
      </c>
      <c r="F15" s="4" t="str">
        <f>VLOOKUP(Tabella5[[#This Row],[Nome Classe]],'Classi x Oggetti'!$B$2:$G$142,'Classi x Oggetti'!G15,FALSE)</f>
        <v>BritResult</v>
      </c>
    </row>
    <row r="16" spans="1:6" x14ac:dyDescent="0.25">
      <c r="A16" s="4" t="s">
        <v>177</v>
      </c>
      <c r="B16" s="4" t="s">
        <v>73</v>
      </c>
      <c r="E16" s="4" t="s">
        <v>78</v>
      </c>
      <c r="F16" s="4" t="str">
        <f>VLOOKUP(Tabella5[[#This Row],[Nome Classe]],'Classi x Oggetti'!$B$2:$G$142,'Classi x Oggetti'!G16,FALSE)</f>
        <v>BritResultResource</v>
      </c>
    </row>
    <row r="17" spans="1:6" x14ac:dyDescent="0.25">
      <c r="A17" s="4" t="s">
        <v>160</v>
      </c>
      <c r="B17" s="4" t="s">
        <v>51</v>
      </c>
      <c r="F17" s="4" t="str">
        <f>VLOOKUP(Tabella5[[#This Row],[Nome Classe]],'Classi x Oggetti'!$B$2:$G$142,'Classi x Oggetti'!G17,FALSE)</f>
        <v>ChatUtils</v>
      </c>
    </row>
    <row r="18" spans="1:6" x14ac:dyDescent="0.25">
      <c r="A18" s="4" t="s">
        <v>187</v>
      </c>
      <c r="B18" s="4" t="s">
        <v>90</v>
      </c>
      <c r="C18" s="4" t="s">
        <v>98</v>
      </c>
      <c r="D18" s="4" t="s">
        <v>188</v>
      </c>
      <c r="F18" s="4" t="str">
        <f>VLOOKUP(Tabella5[[#This Row],[Nome Classe]],'Classi x Oggetti'!$B$2:$G$142,'Classi x Oggetti'!G18,FALSE)</f>
        <v>CustomAuthentication</v>
      </c>
    </row>
    <row r="19" spans="1:6" x14ac:dyDescent="0.25">
      <c r="A19" s="4" t="s">
        <v>162</v>
      </c>
      <c r="B19" s="4" t="s">
        <v>52</v>
      </c>
      <c r="C19" s="4" t="s">
        <v>145</v>
      </c>
      <c r="D19" s="4" t="s">
        <v>163</v>
      </c>
      <c r="E19" s="4" t="s">
        <v>79</v>
      </c>
      <c r="F19" s="4" t="str">
        <f>VLOOKUP(Tabella5[[#This Row],[Nome Classe]],'Classi x Oggetti'!$B$2:$G$142,'Classi x Oggetti'!G19,FALSE)</f>
        <v>DealerDashboardResource</v>
      </c>
    </row>
    <row r="20" spans="1:6" x14ac:dyDescent="0.25">
      <c r="A20" s="4" t="s">
        <v>189</v>
      </c>
      <c r="B20" s="4" t="s">
        <v>91</v>
      </c>
      <c r="C20" s="4" t="s">
        <v>136</v>
      </c>
      <c r="D20" s="4" t="s">
        <v>190</v>
      </c>
      <c r="E20" s="4" t="s">
        <v>99</v>
      </c>
      <c r="F20" s="4" t="str">
        <f>VLOOKUP(Tabella5[[#This Row],[Nome Classe]],'Classi x Oggetti'!$B$2:$G$142,'Classi x Oggetti'!G20,FALSE)</f>
        <v>DealerMoreResultsResource</v>
      </c>
    </row>
    <row r="21" spans="1:6" x14ac:dyDescent="0.25">
      <c r="A21" s="4" t="s">
        <v>208</v>
      </c>
      <c r="B21" s="4" t="s">
        <v>141</v>
      </c>
      <c r="D21" s="4" t="s">
        <v>161</v>
      </c>
      <c r="F21" s="4" t="str">
        <f>VLOOKUP(Tabella5[[#This Row],[Nome Classe]],'Classi x Oggetti'!$B$2:$G$142,'Classi x Oggetti'!G21,FALSE)</f>
        <v>GroupData</v>
      </c>
    </row>
    <row r="22" spans="1:6" x14ac:dyDescent="0.25">
      <c r="A22" s="4" t="s">
        <v>164</v>
      </c>
      <c r="B22" s="4" t="s">
        <v>53</v>
      </c>
      <c r="C22" s="4" t="s">
        <v>61</v>
      </c>
      <c r="D22" s="4" t="s">
        <v>165</v>
      </c>
      <c r="E22" s="4" t="s">
        <v>80</v>
      </c>
      <c r="F22" s="4" t="str">
        <f>VLOOKUP(Tabella5[[#This Row],[Nome Classe]],'Classi x Oggetti'!$B$2:$G$142,'Classi x Oggetti'!G22,FALSE)</f>
        <v>ManagerDashboardResource</v>
      </c>
    </row>
    <row r="23" spans="1:6" x14ac:dyDescent="0.25">
      <c r="A23" s="4" t="s">
        <v>178</v>
      </c>
      <c r="B23" s="4" t="s">
        <v>74</v>
      </c>
      <c r="C23" s="4" t="s">
        <v>83</v>
      </c>
      <c r="D23" s="4" t="s">
        <v>179</v>
      </c>
      <c r="E23" s="4" t="s">
        <v>100</v>
      </c>
      <c r="F23" s="4" t="str">
        <f>VLOOKUP(Tabella5[[#This Row],[Nome Classe]],'Classi x Oggetti'!$B$2:$G$142,'Classi x Oggetti'!G23,FALSE)</f>
        <v>ManagerHomeResource</v>
      </c>
    </row>
    <row r="24" spans="1:6" x14ac:dyDescent="0.25">
      <c r="A24" s="4" t="s">
        <v>166</v>
      </c>
      <c r="B24" s="4" t="s">
        <v>54</v>
      </c>
      <c r="C24" s="4" t="s">
        <v>66</v>
      </c>
      <c r="D24" s="4" t="s">
        <v>167</v>
      </c>
      <c r="E24" s="4" t="s">
        <v>81</v>
      </c>
      <c r="F24" s="4" t="str">
        <f>VLOOKUP(Tabella5[[#This Row],[Nome Classe]],'Classi x Oggetti'!$B$2:$G$142,'Classi x Oggetti'!G24,FALSE)</f>
        <v>ManagerInsightResource</v>
      </c>
    </row>
    <row r="25" spans="1:6" x14ac:dyDescent="0.25">
      <c r="A25" s="4" t="s">
        <v>191</v>
      </c>
      <c r="B25" s="4" t="s">
        <v>92</v>
      </c>
      <c r="C25" s="4" t="s">
        <v>102</v>
      </c>
      <c r="D25" s="4" t="s">
        <v>192</v>
      </c>
      <c r="E25" s="4" t="s">
        <v>101</v>
      </c>
      <c r="F25" s="4" t="str">
        <f>VLOOKUP(Tabella5[[#This Row],[Nome Classe]],'Classi x Oggetti'!$B$2:$G$142,'Classi x Oggetti'!G25,FALSE)</f>
        <v>ManagerMoreResultsResource</v>
      </c>
    </row>
    <row r="26" spans="1:6" x14ac:dyDescent="0.25">
      <c r="A26" s="4" t="s">
        <v>193</v>
      </c>
      <c r="B26" s="4" t="s">
        <v>93</v>
      </c>
      <c r="C26" s="4" t="s">
        <v>104</v>
      </c>
      <c r="D26" s="4" t="s">
        <v>194</v>
      </c>
      <c r="E26" s="4" t="s">
        <v>103</v>
      </c>
      <c r="F26" s="4" t="str">
        <f>VLOOKUP(Tabella5[[#This Row],[Nome Classe]],'Classi x Oggetti'!$B$2:$G$142,'Classi x Oggetti'!G26,FALSE)</f>
        <v>ManagerSuggestionsResource</v>
      </c>
    </row>
    <row r="27" spans="1:6" x14ac:dyDescent="0.25">
      <c r="A27" s="4" t="s">
        <v>195</v>
      </c>
      <c r="B27" s="4" t="s">
        <v>94</v>
      </c>
      <c r="C27" s="4" t="s">
        <v>106</v>
      </c>
      <c r="D27" s="4" t="s">
        <v>196</v>
      </c>
      <c r="E27" s="4" t="s">
        <v>105</v>
      </c>
      <c r="F27" s="4" t="str">
        <f>VLOOKUP(Tabella5[[#This Row],[Nome Classe]],'Classi x Oggetti'!$B$2:$G$142,'Classi x Oggetti'!G27,FALSE)</f>
        <v>NotificationResource</v>
      </c>
    </row>
    <row r="28" spans="1:6" x14ac:dyDescent="0.25">
      <c r="A28" s="4" t="s">
        <v>168</v>
      </c>
      <c r="B28" s="4" t="s">
        <v>55</v>
      </c>
      <c r="C28" s="4" t="s">
        <v>67</v>
      </c>
      <c r="D28" s="4" t="s">
        <v>169</v>
      </c>
      <c r="E28" s="4" t="s">
        <v>82</v>
      </c>
      <c r="F28" s="4" t="str">
        <f>VLOOKUP(Tabella5[[#This Row],[Nome Classe]],'Classi x Oggetti'!$B$2:$G$142,'Classi x Oggetti'!G28,FALSE)</f>
        <v>PasswordResetResource</v>
      </c>
    </row>
    <row r="29" spans="1:6" x14ac:dyDescent="0.25">
      <c r="A29" s="4" t="s">
        <v>170</v>
      </c>
      <c r="B29" s="4" t="s">
        <v>56</v>
      </c>
      <c r="D29" s="4" t="s">
        <v>161</v>
      </c>
      <c r="F29" s="4" t="str">
        <f>VLOOKUP(Tabella5[[#This Row],[Nome Classe]],'Classi x Oggetti'!$B$2:$G$142,'Classi x Oggetti'!G29,FALSE)</f>
        <v>QCloudFunctions</v>
      </c>
    </row>
    <row r="30" spans="1:6" x14ac:dyDescent="0.25">
      <c r="A30" s="4" t="s">
        <v>211</v>
      </c>
      <c r="B30" s="4" t="s">
        <v>148</v>
      </c>
      <c r="D30" s="4" t="s">
        <v>161</v>
      </c>
      <c r="F30" s="4" t="str">
        <f>VLOOKUP(Tabella5[[#This Row],[Nome Classe]],'Classi x Oggetti'!$B$2:$G$142,'Classi x Oggetti'!G30,FALSE)</f>
        <v>QuestionData</v>
      </c>
    </row>
    <row r="31" spans="1:6" x14ac:dyDescent="0.25">
      <c r="A31" s="4" t="s">
        <v>212</v>
      </c>
      <c r="B31" s="4" t="s">
        <v>149</v>
      </c>
      <c r="D31" s="4" t="s">
        <v>161</v>
      </c>
      <c r="F31" s="4" t="str">
        <f>VLOOKUP(Tabella5[[#This Row],[Nome Classe]],'Classi x Oggetti'!$B$2:$G$142,'Classi x Oggetti'!G31,FALSE)</f>
        <v>QuestionOptionData</v>
      </c>
    </row>
    <row r="32" spans="1:6" x14ac:dyDescent="0.25">
      <c r="A32" s="4" t="s">
        <v>197</v>
      </c>
      <c r="B32" s="4" t="s">
        <v>95</v>
      </c>
      <c r="C32" s="4" t="s">
        <v>108</v>
      </c>
      <c r="D32" s="4" t="s">
        <v>198</v>
      </c>
      <c r="E32" s="4" t="s">
        <v>107</v>
      </c>
      <c r="F32" s="4" t="str">
        <f>VLOOKUP(Tabella5[[#This Row],[Nome Classe]],'Classi x Oggetti'!$B$2:$G$142,'Classi x Oggetti'!G32,FALSE)</f>
        <v>QuestionResource</v>
      </c>
    </row>
    <row r="33" spans="1:8" x14ac:dyDescent="0.25">
      <c r="A33" s="4" t="s">
        <v>199</v>
      </c>
      <c r="B33" s="4" t="s">
        <v>96</v>
      </c>
      <c r="C33" s="4" t="s">
        <v>109</v>
      </c>
      <c r="D33" s="4" t="s">
        <v>200</v>
      </c>
      <c r="F33" s="4" t="str">
        <f>VLOOKUP(Tabella5[[#This Row],[Nome Classe]],'Classi x Oggetti'!$B$2:$G$142,'Classi x Oggetti'!G33,FALSE)</f>
        <v>RCCUtils</v>
      </c>
    </row>
    <row r="34" spans="1:8" x14ac:dyDescent="0.25">
      <c r="A34" s="4" t="s">
        <v>180</v>
      </c>
      <c r="B34" s="4" t="s">
        <v>75</v>
      </c>
      <c r="C34" s="4" t="s">
        <v>84</v>
      </c>
      <c r="D34" s="4" t="s">
        <v>181</v>
      </c>
      <c r="E34" s="4" t="s">
        <v>110</v>
      </c>
      <c r="F34" s="4" t="str">
        <f>VLOOKUP(Tabella5[[#This Row],[Nome Classe]],'Classi x Oggetti'!$B$2:$G$142,'Classi x Oggetti'!G34,FALSE)</f>
        <v>RefreshTokenResource</v>
      </c>
    </row>
    <row r="35" spans="1:8" x14ac:dyDescent="0.25">
      <c r="A35" s="4" t="s">
        <v>171</v>
      </c>
      <c r="B35" s="4" t="s">
        <v>57</v>
      </c>
      <c r="D35" s="4" t="s">
        <v>161</v>
      </c>
      <c r="F35" s="4" t="str">
        <f>VLOOKUP(Tabella5[[#This Row],[Nome Classe]],'Classi x Oggetti'!$B$2:$G$142,'Classi x Oggetti'!G35,FALSE)</f>
        <v>RESTAPI</v>
      </c>
    </row>
    <row r="36" spans="1:8" x14ac:dyDescent="0.25">
      <c r="A36" s="8" t="s">
        <v>249</v>
      </c>
      <c r="B36" s="8" t="s">
        <v>150</v>
      </c>
      <c r="C36" s="8"/>
      <c r="D36" s="8" t="s">
        <v>161</v>
      </c>
      <c r="E36" s="8"/>
      <c r="F36" s="8" t="e">
        <f>VLOOKUP(Tabella5[[#This Row],[Nome Classe]],'Classi x Oggetti'!$B$2:$G$142,'Classi x Oggetti'!G35,FALSE)</f>
        <v>#N/A</v>
      </c>
    </row>
    <row r="37" spans="1:8" x14ac:dyDescent="0.25">
      <c r="A37" s="8" t="s">
        <v>213</v>
      </c>
      <c r="B37" s="8" t="s">
        <v>151</v>
      </c>
      <c r="C37" s="8"/>
      <c r="D37" s="8" t="s">
        <v>161</v>
      </c>
      <c r="E37" s="8"/>
      <c r="F37" s="8" t="str">
        <f>VLOOKUP(Tabella5[[#This Row],[Nome Classe]],'Classi x Oggetti'!$B$2:$G$142,'Classi x Oggetti'!G36,FALSE)</f>
        <v>StatisticheQuestionariController1</v>
      </c>
    </row>
    <row r="38" spans="1:8" x14ac:dyDescent="0.25">
      <c r="A38" s="4" t="s">
        <v>172</v>
      </c>
      <c r="B38" s="4" t="s">
        <v>58</v>
      </c>
      <c r="D38" s="4" t="s">
        <v>161</v>
      </c>
      <c r="F38" s="4" t="str">
        <f>VLOOKUP(Tabella5[[#This Row],[Nome Classe]],'Classi x Oggetti'!$B$2:$G$142,'Classi x Oggetti'!G37,FALSE)</f>
        <v>UserData</v>
      </c>
    </row>
    <row r="39" spans="1:8" x14ac:dyDescent="0.25">
      <c r="A39" s="4" t="s">
        <v>173</v>
      </c>
      <c r="B39" s="4" t="s">
        <v>59</v>
      </c>
      <c r="C39" s="4" t="s">
        <v>111</v>
      </c>
      <c r="D39" s="4" t="s">
        <v>201</v>
      </c>
      <c r="E39" s="4" t="s">
        <v>71</v>
      </c>
      <c r="F39" s="4" t="str">
        <f>VLOOKUP(Tabella5[[#This Row],[Nome Classe]],'Classi x Oggetti'!$B$2:$G$142,'Classi x Oggetti'!G38,FALSE)</f>
        <v>UserResource</v>
      </c>
    </row>
    <row r="40" spans="1:8" x14ac:dyDescent="0.25">
      <c r="A40" s="4" t="s">
        <v>214</v>
      </c>
      <c r="B40" s="4" t="s">
        <v>154</v>
      </c>
      <c r="F40" s="4" t="str">
        <f>VLOOKUP(Tabella5[[#This Row],[Nome Classe]],'Classi x Oggetti'!$B$2:$G$142,'Classi x Oggetti'!G39,FALSE)</f>
        <v>UtenteChatTrigger</v>
      </c>
    </row>
    <row r="41" spans="1:8" x14ac:dyDescent="0.25">
      <c r="A41" s="4" t="s">
        <v>174</v>
      </c>
      <c r="B41" s="4" t="s">
        <v>60</v>
      </c>
      <c r="D41" s="4" t="s">
        <v>161</v>
      </c>
      <c r="F41" s="4" t="str">
        <f>VLOOKUP(Tabella5[[#This Row],[Nome Classe]],'Classi x Oggetti'!$B$2:$G$142,'Classi x Oggetti'!G40,FALSE)</f>
        <v>UtenteChatUtils</v>
      </c>
      <c r="G41"/>
      <c r="H41"/>
    </row>
    <row r="42" spans="1:8" x14ac:dyDescent="0.25">
      <c r="G42"/>
      <c r="H42"/>
    </row>
    <row r="43" spans="1:8" x14ac:dyDescent="0.25">
      <c r="A43"/>
      <c r="B43"/>
      <c r="C43"/>
      <c r="D43"/>
      <c r="E43"/>
      <c r="G43"/>
      <c r="H43"/>
    </row>
    <row r="44" spans="1:8" x14ac:dyDescent="0.25">
      <c r="A44"/>
      <c r="B44"/>
      <c r="C44"/>
      <c r="D44"/>
      <c r="E44"/>
      <c r="G44"/>
      <c r="H44"/>
    </row>
    <row r="45" spans="1:8" x14ac:dyDescent="0.25">
      <c r="A45"/>
      <c r="B45"/>
      <c r="C45"/>
      <c r="D45"/>
      <c r="E45"/>
      <c r="G45"/>
      <c r="H45"/>
    </row>
    <row r="46" spans="1:8" x14ac:dyDescent="0.25">
      <c r="A46"/>
      <c r="B46"/>
      <c r="C46"/>
      <c r="D46"/>
      <c r="E46"/>
      <c r="G46"/>
      <c r="H46"/>
    </row>
    <row r="47" spans="1:8" x14ac:dyDescent="0.25">
      <c r="A47"/>
      <c r="B47"/>
      <c r="C47"/>
      <c r="D47"/>
      <c r="E47"/>
      <c r="G47"/>
      <c r="H47"/>
    </row>
    <row r="48" spans="1:8" x14ac:dyDescent="0.25">
      <c r="A48"/>
      <c r="B48"/>
      <c r="C48"/>
      <c r="D48"/>
      <c r="E48"/>
      <c r="G48"/>
      <c r="H48"/>
    </row>
    <row r="49" spans="1:8" x14ac:dyDescent="0.25">
      <c r="A49"/>
      <c r="B49"/>
      <c r="C49"/>
      <c r="D49"/>
      <c r="E49"/>
      <c r="G49"/>
      <c r="H49"/>
    </row>
    <row r="50" spans="1:8" x14ac:dyDescent="0.25">
      <c r="A50"/>
      <c r="B50"/>
      <c r="C50"/>
      <c r="D50"/>
      <c r="E50"/>
      <c r="G50"/>
      <c r="H50"/>
    </row>
    <row r="51" spans="1:8" x14ac:dyDescent="0.25">
      <c r="A51"/>
      <c r="B51"/>
      <c r="C51"/>
      <c r="D51"/>
      <c r="E51"/>
      <c r="G51"/>
      <c r="H51"/>
    </row>
    <row r="52" spans="1:8" x14ac:dyDescent="0.25">
      <c r="A52"/>
      <c r="B52"/>
      <c r="C52"/>
      <c r="D52"/>
      <c r="E52"/>
      <c r="G52"/>
      <c r="H52"/>
    </row>
    <row r="53" spans="1:8" x14ac:dyDescent="0.25">
      <c r="A53"/>
      <c r="B53"/>
      <c r="C53"/>
      <c r="D53"/>
      <c r="E53"/>
      <c r="G53"/>
      <c r="H53"/>
    </row>
    <row r="54" spans="1:8" x14ac:dyDescent="0.25">
      <c r="A54"/>
      <c r="B54"/>
      <c r="C54"/>
      <c r="D54"/>
      <c r="E54"/>
      <c r="G54"/>
      <c r="H54"/>
    </row>
    <row r="55" spans="1:8" x14ac:dyDescent="0.25">
      <c r="A55"/>
      <c r="B55"/>
      <c r="C55"/>
      <c r="D55"/>
      <c r="E55"/>
      <c r="G55"/>
      <c r="H55"/>
    </row>
    <row r="56" spans="1:8" x14ac:dyDescent="0.25">
      <c r="A56"/>
      <c r="B56"/>
      <c r="C56"/>
      <c r="D56"/>
      <c r="E56"/>
      <c r="G56"/>
      <c r="H56"/>
    </row>
    <row r="57" spans="1:8" x14ac:dyDescent="0.25">
      <c r="A57"/>
      <c r="B57"/>
      <c r="C57"/>
      <c r="D57"/>
      <c r="E57"/>
      <c r="G57"/>
      <c r="H57"/>
    </row>
    <row r="58" spans="1:8" x14ac:dyDescent="0.25">
      <c r="A58"/>
      <c r="B58"/>
      <c r="C58"/>
      <c r="D58"/>
      <c r="E58"/>
      <c r="G58"/>
      <c r="H58"/>
    </row>
    <row r="59" spans="1:8" x14ac:dyDescent="0.25">
      <c r="A59"/>
      <c r="B59"/>
      <c r="C59"/>
      <c r="D59"/>
      <c r="E59"/>
      <c r="G59"/>
      <c r="H59"/>
    </row>
    <row r="60" spans="1:8" x14ac:dyDescent="0.25">
      <c r="A60"/>
      <c r="B60"/>
      <c r="C60"/>
      <c r="D60"/>
      <c r="E60"/>
      <c r="G60"/>
      <c r="H60"/>
    </row>
    <row r="61" spans="1:8" x14ac:dyDescent="0.25">
      <c r="A61"/>
      <c r="B61"/>
      <c r="C61"/>
      <c r="D61"/>
      <c r="E61"/>
      <c r="G61"/>
      <c r="H61"/>
    </row>
    <row r="62" spans="1:8" x14ac:dyDescent="0.25">
      <c r="A62"/>
      <c r="B62"/>
      <c r="C62"/>
      <c r="D62"/>
      <c r="E62"/>
      <c r="G62"/>
      <c r="H62"/>
    </row>
    <row r="63" spans="1:8" x14ac:dyDescent="0.25">
      <c r="A63"/>
      <c r="B63"/>
      <c r="C63"/>
      <c r="D63"/>
      <c r="E63"/>
      <c r="G63"/>
      <c r="H63"/>
    </row>
    <row r="64" spans="1:8" x14ac:dyDescent="0.25">
      <c r="A64"/>
      <c r="B64"/>
      <c r="C64"/>
      <c r="D64"/>
      <c r="E64"/>
      <c r="G64"/>
      <c r="H64"/>
    </row>
    <row r="65" spans="1:8" x14ac:dyDescent="0.25">
      <c r="A65"/>
      <c r="B65"/>
      <c r="C65"/>
      <c r="D65"/>
      <c r="E65"/>
      <c r="G65"/>
      <c r="H65"/>
    </row>
    <row r="66" spans="1:8" x14ac:dyDescent="0.25">
      <c r="A66"/>
      <c r="B66"/>
      <c r="C66"/>
      <c r="D66"/>
      <c r="E66"/>
      <c r="G66"/>
      <c r="H66"/>
    </row>
    <row r="67" spans="1:8" x14ac:dyDescent="0.25">
      <c r="A67"/>
      <c r="B67"/>
      <c r="C67"/>
      <c r="D67"/>
      <c r="E67"/>
      <c r="G67"/>
      <c r="H67"/>
    </row>
    <row r="68" spans="1:8" x14ac:dyDescent="0.25">
      <c r="A68"/>
      <c r="B68"/>
      <c r="C68"/>
      <c r="D68"/>
      <c r="E68"/>
      <c r="G68"/>
      <c r="H68"/>
    </row>
    <row r="69" spans="1:8" x14ac:dyDescent="0.25">
      <c r="A69"/>
      <c r="B69"/>
      <c r="C69"/>
      <c r="D69"/>
      <c r="E69"/>
      <c r="G69"/>
      <c r="H69"/>
    </row>
    <row r="70" spans="1:8" x14ac:dyDescent="0.25">
      <c r="A70"/>
      <c r="B70"/>
      <c r="C70"/>
      <c r="D70"/>
      <c r="E70"/>
      <c r="G70"/>
      <c r="H70"/>
    </row>
    <row r="71" spans="1:8" x14ac:dyDescent="0.25">
      <c r="A71"/>
      <c r="B71"/>
      <c r="C71"/>
      <c r="D71"/>
      <c r="E71"/>
      <c r="G71"/>
      <c r="H71"/>
    </row>
    <row r="72" spans="1:8" x14ac:dyDescent="0.25">
      <c r="A72"/>
      <c r="B72"/>
      <c r="C72"/>
      <c r="D72"/>
      <c r="E72"/>
      <c r="G72"/>
      <c r="H72"/>
    </row>
    <row r="73" spans="1:8" x14ac:dyDescent="0.25">
      <c r="A73"/>
      <c r="B73"/>
      <c r="C73"/>
      <c r="D73"/>
      <c r="E73"/>
      <c r="G73"/>
      <c r="H73"/>
    </row>
    <row r="74" spans="1:8" x14ac:dyDescent="0.25">
      <c r="A74"/>
      <c r="B74"/>
      <c r="C74"/>
      <c r="D74"/>
      <c r="E74"/>
      <c r="G74"/>
      <c r="H74"/>
    </row>
    <row r="75" spans="1:8" x14ac:dyDescent="0.25">
      <c r="A75"/>
      <c r="B75"/>
      <c r="C75"/>
      <c r="D75"/>
      <c r="E75"/>
      <c r="G75"/>
      <c r="H75"/>
    </row>
    <row r="76" spans="1:8" x14ac:dyDescent="0.25">
      <c r="A76"/>
      <c r="B76"/>
      <c r="C76"/>
      <c r="D76"/>
      <c r="E76"/>
      <c r="G76"/>
      <c r="H76"/>
    </row>
    <row r="77" spans="1:8" x14ac:dyDescent="0.25">
      <c r="A77"/>
      <c r="B77"/>
      <c r="C77"/>
      <c r="D77"/>
      <c r="E77"/>
      <c r="G77"/>
      <c r="H77"/>
    </row>
    <row r="78" spans="1:8" x14ac:dyDescent="0.25">
      <c r="A78"/>
      <c r="B78"/>
      <c r="C78"/>
      <c r="D78"/>
      <c r="E78"/>
      <c r="G78"/>
      <c r="H78"/>
    </row>
    <row r="79" spans="1:8" x14ac:dyDescent="0.25">
      <c r="A79"/>
      <c r="B79"/>
      <c r="C79"/>
      <c r="D79"/>
      <c r="E79"/>
      <c r="G79"/>
      <c r="H79"/>
    </row>
    <row r="80" spans="1:8" x14ac:dyDescent="0.25">
      <c r="A80"/>
      <c r="B80"/>
      <c r="C80"/>
      <c r="D80"/>
      <c r="E80"/>
      <c r="G80"/>
      <c r="H80"/>
    </row>
    <row r="81" spans="1:8" x14ac:dyDescent="0.25">
      <c r="A81"/>
      <c r="B81"/>
      <c r="C81"/>
      <c r="D81"/>
      <c r="E81"/>
      <c r="G81"/>
      <c r="H81"/>
    </row>
    <row r="82" spans="1:8" x14ac:dyDescent="0.25">
      <c r="A82"/>
      <c r="B82"/>
      <c r="C82"/>
      <c r="D82"/>
      <c r="E82"/>
      <c r="G82"/>
      <c r="H82"/>
    </row>
    <row r="83" spans="1:8" x14ac:dyDescent="0.25">
      <c r="A83"/>
      <c r="B83"/>
      <c r="C83"/>
      <c r="D83"/>
      <c r="E83"/>
      <c r="G83"/>
      <c r="H83"/>
    </row>
    <row r="84" spans="1:8" x14ac:dyDescent="0.25">
      <c r="A84"/>
      <c r="B84"/>
      <c r="C84"/>
      <c r="D84"/>
      <c r="E84"/>
      <c r="G84"/>
      <c r="H84"/>
    </row>
    <row r="85" spans="1:8" x14ac:dyDescent="0.25">
      <c r="A85"/>
      <c r="B85"/>
      <c r="C85"/>
      <c r="D85"/>
      <c r="E85"/>
      <c r="G85"/>
      <c r="H85"/>
    </row>
    <row r="86" spans="1:8" x14ac:dyDescent="0.25">
      <c r="A86"/>
      <c r="B86"/>
      <c r="C86"/>
      <c r="D86"/>
      <c r="E86"/>
      <c r="G86"/>
      <c r="H86"/>
    </row>
    <row r="87" spans="1:8" x14ac:dyDescent="0.25">
      <c r="A87"/>
      <c r="B87"/>
      <c r="C87"/>
      <c r="D87"/>
      <c r="E87"/>
      <c r="G87"/>
      <c r="H87"/>
    </row>
    <row r="88" spans="1:8" ht="15.75" customHeight="1" x14ac:dyDescent="0.25">
      <c r="A88"/>
      <c r="B88"/>
      <c r="C88"/>
      <c r="D88"/>
      <c r="E88"/>
      <c r="G88"/>
      <c r="H88"/>
    </row>
    <row r="89" spans="1:8" x14ac:dyDescent="0.25">
      <c r="A89"/>
      <c r="B89"/>
      <c r="C89"/>
      <c r="D89"/>
      <c r="E89"/>
      <c r="G89"/>
      <c r="H89"/>
    </row>
    <row r="90" spans="1:8" x14ac:dyDescent="0.25">
      <c r="A90"/>
      <c r="B90"/>
      <c r="C90"/>
      <c r="D90"/>
      <c r="E90"/>
      <c r="G90"/>
      <c r="H90"/>
    </row>
    <row r="91" spans="1:8" x14ac:dyDescent="0.25">
      <c r="A91"/>
      <c r="B91"/>
      <c r="C91"/>
      <c r="D91"/>
      <c r="E91"/>
      <c r="G91"/>
      <c r="H91"/>
    </row>
    <row r="92" spans="1:8" x14ac:dyDescent="0.25">
      <c r="A92"/>
      <c r="B92"/>
      <c r="C92"/>
      <c r="D92"/>
      <c r="E92"/>
      <c r="G92"/>
      <c r="H92"/>
    </row>
    <row r="93" spans="1:8" x14ac:dyDescent="0.25">
      <c r="A93"/>
      <c r="B93"/>
      <c r="C93"/>
      <c r="D93"/>
      <c r="E93"/>
      <c r="G93"/>
      <c r="H93"/>
    </row>
    <row r="94" spans="1:8" x14ac:dyDescent="0.25">
      <c r="A94"/>
      <c r="B94"/>
      <c r="C94"/>
      <c r="D94"/>
      <c r="E94"/>
      <c r="G94"/>
      <c r="H94"/>
    </row>
    <row r="95" spans="1:8" x14ac:dyDescent="0.25">
      <c r="A95"/>
      <c r="B95"/>
      <c r="C95"/>
      <c r="D95"/>
      <c r="E95"/>
      <c r="G95"/>
      <c r="H95"/>
    </row>
    <row r="96" spans="1:8" x14ac:dyDescent="0.25">
      <c r="A96"/>
      <c r="B96"/>
      <c r="C96"/>
      <c r="D96"/>
      <c r="E96"/>
      <c r="G96"/>
      <c r="H96"/>
    </row>
    <row r="97" spans="1:8" x14ac:dyDescent="0.25">
      <c r="A97"/>
      <c r="B97"/>
      <c r="C97"/>
      <c r="D97"/>
      <c r="E97"/>
      <c r="G97"/>
      <c r="H97"/>
    </row>
    <row r="98" spans="1:8" x14ac:dyDescent="0.25">
      <c r="A98"/>
      <c r="B98"/>
      <c r="C98"/>
      <c r="D98"/>
      <c r="E98"/>
      <c r="G98"/>
      <c r="H98"/>
    </row>
    <row r="99" spans="1:8" x14ac:dyDescent="0.25">
      <c r="A99"/>
      <c r="B99"/>
      <c r="C99"/>
      <c r="D99"/>
      <c r="E99"/>
      <c r="G99"/>
      <c r="H99"/>
    </row>
    <row r="100" spans="1:8" x14ac:dyDescent="0.25">
      <c r="A100"/>
      <c r="B100"/>
      <c r="C100"/>
      <c r="D100"/>
      <c r="E100"/>
      <c r="G100"/>
      <c r="H100"/>
    </row>
    <row r="101" spans="1:8" x14ac:dyDescent="0.25">
      <c r="A101"/>
      <c r="B101"/>
      <c r="C101"/>
      <c r="D101"/>
      <c r="E101"/>
      <c r="G101"/>
      <c r="H101"/>
    </row>
    <row r="102" spans="1:8" x14ac:dyDescent="0.25">
      <c r="A102"/>
      <c r="B102"/>
      <c r="C102"/>
      <c r="D102"/>
      <c r="E102"/>
      <c r="G102"/>
      <c r="H102"/>
    </row>
    <row r="103" spans="1:8" x14ac:dyDescent="0.25">
      <c r="A103"/>
      <c r="B103"/>
      <c r="C103"/>
      <c r="D103"/>
      <c r="E103"/>
      <c r="G103"/>
      <c r="H103"/>
    </row>
    <row r="104" spans="1:8" x14ac:dyDescent="0.25">
      <c r="A104"/>
      <c r="B104"/>
      <c r="C104"/>
      <c r="D104"/>
      <c r="E104"/>
      <c r="G104"/>
      <c r="H104"/>
    </row>
    <row r="105" spans="1:8" x14ac:dyDescent="0.25">
      <c r="A105"/>
      <c r="B105"/>
      <c r="C105"/>
      <c r="D105"/>
      <c r="E105"/>
      <c r="G105"/>
      <c r="H105"/>
    </row>
    <row r="106" spans="1:8" x14ac:dyDescent="0.25">
      <c r="A106"/>
      <c r="B106"/>
      <c r="C106"/>
      <c r="D106"/>
      <c r="E106"/>
      <c r="G106"/>
      <c r="H106"/>
    </row>
    <row r="107" spans="1:8" x14ac:dyDescent="0.25">
      <c r="A107"/>
      <c r="B107"/>
      <c r="C107"/>
      <c r="D107"/>
      <c r="E107"/>
      <c r="G107"/>
      <c r="H107"/>
    </row>
    <row r="108" spans="1:8" x14ac:dyDescent="0.25">
      <c r="A108"/>
      <c r="B108"/>
      <c r="C108"/>
      <c r="D108"/>
      <c r="E108"/>
      <c r="G108"/>
      <c r="H108"/>
    </row>
    <row r="109" spans="1:8" x14ac:dyDescent="0.25">
      <c r="A109"/>
      <c r="B109"/>
      <c r="C109"/>
      <c r="D109"/>
      <c r="E109"/>
      <c r="G109"/>
      <c r="H109"/>
    </row>
    <row r="110" spans="1:8" x14ac:dyDescent="0.25">
      <c r="A110"/>
      <c r="B110"/>
      <c r="C110"/>
      <c r="D110"/>
      <c r="E110"/>
      <c r="G110"/>
      <c r="H110"/>
    </row>
    <row r="111" spans="1:8" x14ac:dyDescent="0.25">
      <c r="A111"/>
      <c r="B111"/>
      <c r="C111"/>
      <c r="D111"/>
      <c r="E111"/>
      <c r="G111"/>
      <c r="H111"/>
    </row>
    <row r="112" spans="1:8" x14ac:dyDescent="0.25">
      <c r="A112"/>
      <c r="B112"/>
      <c r="C112"/>
      <c r="D112"/>
      <c r="E112"/>
      <c r="G112"/>
      <c r="H112"/>
    </row>
    <row r="113" spans="1:8" x14ac:dyDescent="0.25">
      <c r="A113"/>
      <c r="B113"/>
      <c r="C113"/>
      <c r="D113"/>
      <c r="E113"/>
      <c r="G113"/>
      <c r="H113"/>
    </row>
    <row r="114" spans="1:8" x14ac:dyDescent="0.25">
      <c r="A114"/>
      <c r="B114"/>
      <c r="C114"/>
      <c r="D114"/>
      <c r="E114"/>
      <c r="G114"/>
      <c r="H114"/>
    </row>
    <row r="115" spans="1:8" x14ac:dyDescent="0.25">
      <c r="A115"/>
      <c r="B115"/>
      <c r="C115"/>
      <c r="D115"/>
      <c r="E115"/>
      <c r="G115"/>
      <c r="H115"/>
    </row>
    <row r="116" spans="1:8" x14ac:dyDescent="0.25">
      <c r="A116"/>
      <c r="B116"/>
      <c r="C116"/>
      <c r="D116"/>
      <c r="E116"/>
      <c r="G116"/>
      <c r="H116"/>
    </row>
    <row r="117" spans="1:8" x14ac:dyDescent="0.25">
      <c r="A117"/>
      <c r="B117"/>
      <c r="C117"/>
      <c r="D117"/>
      <c r="E117"/>
      <c r="G117"/>
      <c r="H117"/>
    </row>
    <row r="118" spans="1:8" x14ac:dyDescent="0.25">
      <c r="A118"/>
      <c r="B118"/>
      <c r="C118"/>
      <c r="D118"/>
      <c r="E118"/>
      <c r="G118"/>
      <c r="H118"/>
    </row>
    <row r="119" spans="1:8" x14ac:dyDescent="0.25">
      <c r="A119"/>
      <c r="B119"/>
      <c r="C119"/>
      <c r="D119"/>
      <c r="E119"/>
      <c r="G119"/>
      <c r="H119"/>
    </row>
    <row r="120" spans="1:8" x14ac:dyDescent="0.25">
      <c r="A120"/>
      <c r="B120"/>
      <c r="C120"/>
      <c r="D120"/>
      <c r="E120"/>
      <c r="G120"/>
      <c r="H120"/>
    </row>
    <row r="121" spans="1:8" x14ac:dyDescent="0.25">
      <c r="A121"/>
      <c r="B121"/>
      <c r="C121"/>
      <c r="D121"/>
      <c r="E121"/>
      <c r="G121"/>
      <c r="H121"/>
    </row>
    <row r="122" spans="1:8" x14ac:dyDescent="0.25">
      <c r="A122"/>
      <c r="B122"/>
      <c r="C122"/>
      <c r="D122"/>
      <c r="E122"/>
      <c r="G122"/>
      <c r="H122"/>
    </row>
    <row r="123" spans="1:8" x14ac:dyDescent="0.25">
      <c r="A123"/>
      <c r="B123"/>
      <c r="C123"/>
      <c r="D123"/>
      <c r="E123"/>
      <c r="G123"/>
      <c r="H123"/>
    </row>
    <row r="124" spans="1:8" x14ac:dyDescent="0.25">
      <c r="A124"/>
      <c r="B124"/>
      <c r="C124"/>
      <c r="D124"/>
      <c r="E124"/>
      <c r="G124"/>
      <c r="H124"/>
    </row>
    <row r="125" spans="1:8" x14ac:dyDescent="0.25">
      <c r="A125"/>
      <c r="B125"/>
      <c r="C125"/>
      <c r="D125"/>
      <c r="E125"/>
      <c r="G125"/>
      <c r="H125"/>
    </row>
    <row r="126" spans="1:8" x14ac:dyDescent="0.25">
      <c r="A126"/>
      <c r="B126"/>
      <c r="C126"/>
      <c r="D126"/>
      <c r="E126"/>
      <c r="G126"/>
      <c r="H126"/>
    </row>
    <row r="127" spans="1:8" x14ac:dyDescent="0.25">
      <c r="A127"/>
      <c r="B127"/>
      <c r="C127"/>
      <c r="D127"/>
      <c r="E127"/>
      <c r="G127"/>
      <c r="H127"/>
    </row>
    <row r="128" spans="1:8" x14ac:dyDescent="0.25">
      <c r="A128"/>
      <c r="B128"/>
      <c r="C128"/>
      <c r="D128"/>
      <c r="E128"/>
      <c r="G128"/>
      <c r="H128"/>
    </row>
    <row r="129" spans="1:5" x14ac:dyDescent="0.25">
      <c r="A129"/>
      <c r="B129"/>
      <c r="C129"/>
      <c r="D129"/>
      <c r="E129"/>
    </row>
    <row r="130" spans="1:5" x14ac:dyDescent="0.25">
      <c r="A130"/>
      <c r="B130"/>
      <c r="C130"/>
      <c r="D130"/>
      <c r="E130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28F7-9B56-48C1-89FC-AA462738B336}">
  <dimension ref="A1:F73"/>
  <sheetViews>
    <sheetView workbookViewId="0">
      <selection activeCell="A5" sqref="A5"/>
    </sheetView>
  </sheetViews>
  <sheetFormatPr defaultRowHeight="15" x14ac:dyDescent="0.25"/>
  <cols>
    <col min="1" max="1" width="29.85546875" style="4" bestFit="1" customWidth="1"/>
    <col min="2" max="2" width="28.5703125" style="4" bestFit="1" customWidth="1"/>
    <col min="3" max="3" width="31.5703125" style="4" bestFit="1" customWidth="1"/>
    <col min="4" max="4" width="20.85546875" style="4" customWidth="1"/>
    <col min="5" max="5" width="18.7109375" style="4" customWidth="1"/>
    <col min="6" max="6" width="24.5703125" style="4" bestFit="1" customWidth="1"/>
    <col min="7" max="7" width="28.5703125" style="4" bestFit="1" customWidth="1"/>
    <col min="8" max="16384" width="9.140625" style="4"/>
  </cols>
  <sheetData>
    <row r="1" spans="1:6" x14ac:dyDescent="0.25">
      <c r="A1" s="4" t="s">
        <v>231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70</v>
      </c>
    </row>
    <row r="2" spans="1:6" x14ac:dyDescent="0.25">
      <c r="A2" s="4" t="s">
        <v>72</v>
      </c>
      <c r="B2" s="4" t="str">
        <f>SUBSTITUTE(SUBSTITUTE(C2,".cls",""),".trigger","")</f>
        <v>RCCResources</v>
      </c>
      <c r="C2" s="4" t="s">
        <v>232</v>
      </c>
      <c r="E2" s="4" t="str">
        <f>IF(AND(D2&lt;&gt;"#N/D",D2&lt;&gt;""),CONCATENATE(D2,".cls"),"")</f>
        <v/>
      </c>
      <c r="F2" s="4" t="s">
        <v>233</v>
      </c>
    </row>
    <row r="3" spans="1:6" x14ac:dyDescent="0.25">
      <c r="A3" s="4" t="s">
        <v>86</v>
      </c>
      <c r="B3" s="4" t="str">
        <f t="shared" ref="B3:B66" si="0">SUBSTITUTE(SUBSTITUTE(C3,".cls",""),".trigger","")</f>
        <v>QuestionResource</v>
      </c>
      <c r="C3" s="4" t="s">
        <v>95</v>
      </c>
      <c r="F3" s="4" t="s">
        <v>107</v>
      </c>
    </row>
    <row r="4" spans="1:6" x14ac:dyDescent="0.25">
      <c r="A4" s="4" t="s">
        <v>146</v>
      </c>
      <c r="B4" s="4" t="str">
        <f t="shared" si="0"/>
        <v>ArticleResource</v>
      </c>
      <c r="C4" s="4" t="s">
        <v>88</v>
      </c>
      <c r="F4" s="4" t="s">
        <v>85</v>
      </c>
    </row>
    <row r="5" spans="1:6" x14ac:dyDescent="0.25">
      <c r="A5" s="4" t="s">
        <v>146</v>
      </c>
      <c r="B5" s="4" t="str">
        <f t="shared" si="0"/>
        <v>ArticleView</v>
      </c>
      <c r="C5" s="4" t="s">
        <v>89</v>
      </c>
    </row>
    <row r="6" spans="1:6" x14ac:dyDescent="0.25">
      <c r="A6" s="4" t="s">
        <v>147</v>
      </c>
      <c r="B6" s="4" t="str">
        <f t="shared" si="0"/>
        <v>Article</v>
      </c>
      <c r="C6" s="4" t="s">
        <v>146</v>
      </c>
    </row>
    <row r="7" spans="1:6" x14ac:dyDescent="0.25">
      <c r="A7" s="4" t="s">
        <v>87</v>
      </c>
      <c r="B7" s="4" t="str">
        <f t="shared" si="0"/>
        <v>Article</v>
      </c>
      <c r="C7" s="4" t="s">
        <v>146</v>
      </c>
    </row>
    <row r="8" spans="1:6" x14ac:dyDescent="0.25">
      <c r="A8" s="4" t="s">
        <v>87</v>
      </c>
      <c r="B8" s="4" t="str">
        <f t="shared" si="0"/>
        <v>ArticleResource</v>
      </c>
      <c r="C8" s="4" t="s">
        <v>88</v>
      </c>
      <c r="F8" s="4" t="s">
        <v>85</v>
      </c>
    </row>
    <row r="9" spans="1:6" x14ac:dyDescent="0.25">
      <c r="A9" s="4" t="s">
        <v>88</v>
      </c>
      <c r="B9" s="4" t="str">
        <f t="shared" si="0"/>
        <v>ManagerHomeResource</v>
      </c>
      <c r="C9" s="4" t="s">
        <v>74</v>
      </c>
      <c r="F9" s="4" t="s">
        <v>100</v>
      </c>
    </row>
    <row r="10" spans="1:6" x14ac:dyDescent="0.25">
      <c r="A10" s="4" t="s">
        <v>88</v>
      </c>
      <c r="B10" s="4" t="str">
        <f t="shared" si="0"/>
        <v>NotificationResource</v>
      </c>
      <c r="C10" s="4" t="s">
        <v>94</v>
      </c>
      <c r="F10" s="4" t="s">
        <v>105</v>
      </c>
    </row>
    <row r="11" spans="1:6" x14ac:dyDescent="0.25">
      <c r="A11" s="4" t="s">
        <v>89</v>
      </c>
      <c r="B11" s="4" t="str">
        <f t="shared" si="0"/>
        <v>Article</v>
      </c>
      <c r="C11" s="4" t="s">
        <v>146</v>
      </c>
    </row>
    <row r="12" spans="1:6" x14ac:dyDescent="0.25">
      <c r="A12" s="4" t="s">
        <v>89</v>
      </c>
      <c r="B12" s="4" t="str">
        <f t="shared" si="0"/>
        <v>ArticleResource</v>
      </c>
      <c r="C12" s="4" t="s">
        <v>88</v>
      </c>
      <c r="F12" s="4" t="s">
        <v>85</v>
      </c>
    </row>
    <row r="13" spans="1:6" x14ac:dyDescent="0.25">
      <c r="A13" s="4" t="s">
        <v>138</v>
      </c>
      <c r="B13" s="4" t="str">
        <f t="shared" si="0"/>
        <v>BritResource</v>
      </c>
      <c r="C13" s="4" t="s">
        <v>139</v>
      </c>
      <c r="F13" s="4" t="s">
        <v>143</v>
      </c>
    </row>
    <row r="14" spans="1:6" x14ac:dyDescent="0.25">
      <c r="A14" s="4" t="s">
        <v>156</v>
      </c>
      <c r="B14" s="4" t="str">
        <f t="shared" si="0"/>
        <v>BritResult</v>
      </c>
      <c r="C14" s="4" t="s">
        <v>140</v>
      </c>
    </row>
    <row r="15" spans="1:6" x14ac:dyDescent="0.25">
      <c r="A15" s="4" t="s">
        <v>156</v>
      </c>
      <c r="B15" s="4" t="str">
        <f t="shared" si="0"/>
        <v>BritResultResource</v>
      </c>
      <c r="C15" s="4" t="s">
        <v>73</v>
      </c>
      <c r="F15" s="4" t="s">
        <v>78</v>
      </c>
    </row>
    <row r="16" spans="1:6" x14ac:dyDescent="0.25">
      <c r="A16" s="4" t="s">
        <v>157</v>
      </c>
      <c r="B16" s="4" t="str">
        <f t="shared" si="0"/>
        <v>BritAreaKpi</v>
      </c>
      <c r="C16" s="4" t="s">
        <v>156</v>
      </c>
    </row>
    <row r="17" spans="1:6" x14ac:dyDescent="0.25">
      <c r="A17" s="4" t="s">
        <v>157</v>
      </c>
      <c r="B17" s="4" t="str">
        <f t="shared" si="0"/>
        <v>BritResultResource</v>
      </c>
      <c r="C17" s="4" t="s">
        <v>73</v>
      </c>
      <c r="F17" s="4" t="s">
        <v>143</v>
      </c>
    </row>
    <row r="18" spans="1:6" x14ac:dyDescent="0.25">
      <c r="A18" s="4" t="s">
        <v>140</v>
      </c>
      <c r="B18" s="4" t="str">
        <f t="shared" si="0"/>
        <v>BritResultResource</v>
      </c>
      <c r="C18" s="4" t="s">
        <v>73</v>
      </c>
      <c r="F18" s="4" t="s">
        <v>143</v>
      </c>
    </row>
    <row r="19" spans="1:6" x14ac:dyDescent="0.25">
      <c r="A19" s="4" t="s">
        <v>51</v>
      </c>
      <c r="B19" s="4" t="str">
        <f t="shared" si="0"/>
        <v>ChatResource</v>
      </c>
      <c r="C19" s="4" t="s">
        <v>226</v>
      </c>
      <c r="F19" s="4" t="s">
        <v>219</v>
      </c>
    </row>
    <row r="20" spans="1:6" x14ac:dyDescent="0.25">
      <c r="A20" s="4" t="s">
        <v>51</v>
      </c>
      <c r="B20" s="4" t="str">
        <f t="shared" si="0"/>
        <v>ChatUtils</v>
      </c>
      <c r="C20" s="4" t="s">
        <v>51</v>
      </c>
    </row>
    <row r="21" spans="1:6" x14ac:dyDescent="0.25">
      <c r="A21" s="4" t="s">
        <v>51</v>
      </c>
      <c r="B21" s="4" t="str">
        <f t="shared" si="0"/>
        <v>UtenteChatUtils</v>
      </c>
      <c r="C21" s="4" t="s">
        <v>60</v>
      </c>
    </row>
    <row r="22" spans="1:6" x14ac:dyDescent="0.25">
      <c r="A22" s="4" t="s">
        <v>51</v>
      </c>
      <c r="B22" s="4" t="str">
        <f t="shared" si="0"/>
        <v>UtenteChatTrigger</v>
      </c>
      <c r="C22" s="4" t="s">
        <v>154</v>
      </c>
    </row>
    <row r="23" spans="1:6" x14ac:dyDescent="0.25">
      <c r="A23" s="4" t="s">
        <v>90</v>
      </c>
      <c r="B23" s="4" t="str">
        <f t="shared" si="0"/>
        <v>AccessTokenResource</v>
      </c>
      <c r="C23" s="4" t="s">
        <v>72</v>
      </c>
      <c r="F23" s="4" t="s">
        <v>76</v>
      </c>
    </row>
    <row r="24" spans="1:6" x14ac:dyDescent="0.25">
      <c r="A24" s="4" t="s">
        <v>90</v>
      </c>
      <c r="B24" s="4" t="str">
        <f t="shared" si="0"/>
        <v>ArticleResource</v>
      </c>
      <c r="C24" s="4" t="s">
        <v>88</v>
      </c>
      <c r="F24" s="4" t="s">
        <v>85</v>
      </c>
    </row>
    <row r="25" spans="1:6" x14ac:dyDescent="0.25">
      <c r="A25" s="4" t="s">
        <v>90</v>
      </c>
      <c r="B25" s="4" t="str">
        <f t="shared" si="0"/>
        <v>BritResource</v>
      </c>
      <c r="C25" s="4" t="s">
        <v>139</v>
      </c>
      <c r="F25" s="4" t="s">
        <v>143</v>
      </c>
    </row>
    <row r="26" spans="1:6" x14ac:dyDescent="0.25">
      <c r="A26" s="4" t="s">
        <v>90</v>
      </c>
      <c r="B26" s="4" t="str">
        <f t="shared" si="0"/>
        <v>BritResultResource</v>
      </c>
      <c r="C26" s="4" t="s">
        <v>73</v>
      </c>
      <c r="F26" s="4" t="s">
        <v>78</v>
      </c>
    </row>
    <row r="27" spans="1:6" x14ac:dyDescent="0.25">
      <c r="A27" s="4" t="s">
        <v>90</v>
      </c>
      <c r="B27" s="4" t="str">
        <f t="shared" si="0"/>
        <v>ChatResource</v>
      </c>
      <c r="C27" s="4" t="s">
        <v>226</v>
      </c>
      <c r="F27" s="4" t="s">
        <v>219</v>
      </c>
    </row>
    <row r="28" spans="1:6" x14ac:dyDescent="0.25">
      <c r="A28" s="4" t="s">
        <v>90</v>
      </c>
      <c r="B28" s="4" t="str">
        <f t="shared" si="0"/>
        <v>DealerDashboardResource</v>
      </c>
      <c r="C28" s="4" t="s">
        <v>52</v>
      </c>
      <c r="F28" s="4" t="s">
        <v>79</v>
      </c>
    </row>
    <row r="29" spans="1:6" x14ac:dyDescent="0.25">
      <c r="A29" s="4" t="s">
        <v>90</v>
      </c>
      <c r="B29" s="4" t="str">
        <f t="shared" si="0"/>
        <v>DealerMoreResultsResource</v>
      </c>
      <c r="C29" s="4" t="s">
        <v>91</v>
      </c>
      <c r="F29" s="4" t="s">
        <v>99</v>
      </c>
    </row>
    <row r="30" spans="1:6" x14ac:dyDescent="0.25">
      <c r="A30" s="4" t="s">
        <v>90</v>
      </c>
      <c r="B30" s="4" t="str">
        <f t="shared" si="0"/>
        <v>ManagerDashboardResource</v>
      </c>
      <c r="C30" s="4" t="s">
        <v>53</v>
      </c>
      <c r="F30" s="4" t="s">
        <v>80</v>
      </c>
    </row>
    <row r="31" spans="1:6" x14ac:dyDescent="0.25">
      <c r="A31" s="4" t="s">
        <v>90</v>
      </c>
      <c r="B31" s="4" t="str">
        <f t="shared" si="0"/>
        <v>ManagerHomeResource</v>
      </c>
      <c r="C31" s="4" t="s">
        <v>74</v>
      </c>
      <c r="F31" s="4" t="s">
        <v>100</v>
      </c>
    </row>
    <row r="32" spans="1:6" x14ac:dyDescent="0.25">
      <c r="A32" s="4" t="s">
        <v>90</v>
      </c>
      <c r="B32" s="4" t="str">
        <f t="shared" si="0"/>
        <v>ManagerInsightResource</v>
      </c>
      <c r="C32" s="4" t="s">
        <v>54</v>
      </c>
      <c r="F32" s="4" t="s">
        <v>81</v>
      </c>
    </row>
    <row r="33" spans="1:6" x14ac:dyDescent="0.25">
      <c r="A33" s="4" t="s">
        <v>90</v>
      </c>
      <c r="B33" s="4" t="str">
        <f t="shared" si="0"/>
        <v>ManagerMoreResultsResource</v>
      </c>
      <c r="C33" s="4" t="s">
        <v>92</v>
      </c>
      <c r="F33" s="4" t="s">
        <v>101</v>
      </c>
    </row>
    <row r="34" spans="1:6" x14ac:dyDescent="0.25">
      <c r="A34" s="4" t="s">
        <v>90</v>
      </c>
      <c r="B34" s="4" t="str">
        <f t="shared" si="0"/>
        <v>ManagerSuggestionsResource</v>
      </c>
      <c r="C34" s="4" t="s">
        <v>93</v>
      </c>
      <c r="F34" s="4" t="s">
        <v>103</v>
      </c>
    </row>
    <row r="35" spans="1:6" x14ac:dyDescent="0.25">
      <c r="A35" s="4" t="s">
        <v>90</v>
      </c>
      <c r="B35" s="4" t="str">
        <f t="shared" si="0"/>
        <v>NotificationResource</v>
      </c>
      <c r="C35" s="4" t="s">
        <v>94</v>
      </c>
      <c r="F35" s="4" t="s">
        <v>105</v>
      </c>
    </row>
    <row r="36" spans="1:6" x14ac:dyDescent="0.25">
      <c r="A36" s="4" t="s">
        <v>90</v>
      </c>
      <c r="B36" s="4" t="str">
        <f t="shared" si="0"/>
        <v>QuestionResource</v>
      </c>
      <c r="C36" s="4" t="s">
        <v>95</v>
      </c>
      <c r="F36" s="4" t="s">
        <v>107</v>
      </c>
    </row>
    <row r="37" spans="1:6" x14ac:dyDescent="0.25">
      <c r="A37" s="4" t="s">
        <v>90</v>
      </c>
      <c r="B37" s="4" t="str">
        <f t="shared" si="0"/>
        <v>RefreshTokenResource</v>
      </c>
      <c r="C37" s="4" t="s">
        <v>75</v>
      </c>
      <c r="F37" s="4" t="s">
        <v>110</v>
      </c>
    </row>
    <row r="38" spans="1:6" x14ac:dyDescent="0.25">
      <c r="A38" s="4" t="s">
        <v>90</v>
      </c>
      <c r="B38" s="4" t="str">
        <f t="shared" si="0"/>
        <v>UserResource</v>
      </c>
      <c r="C38" s="4" t="s">
        <v>59</v>
      </c>
      <c r="F38" s="4" t="s">
        <v>71</v>
      </c>
    </row>
    <row r="39" spans="1:6" x14ac:dyDescent="0.25">
      <c r="A39" s="4" t="s">
        <v>52</v>
      </c>
      <c r="B39" s="4" t="str">
        <f t="shared" si="0"/>
        <v>RCCResources</v>
      </c>
      <c r="C39" s="4" t="s">
        <v>232</v>
      </c>
      <c r="F39" s="4" t="s">
        <v>233</v>
      </c>
    </row>
    <row r="40" spans="1:6" x14ac:dyDescent="0.25">
      <c r="A40" s="4" t="s">
        <v>141</v>
      </c>
      <c r="B40" s="4" t="str">
        <f t="shared" si="0"/>
        <v>UserData</v>
      </c>
      <c r="C40" s="4" t="s">
        <v>58</v>
      </c>
    </row>
    <row r="41" spans="1:6" x14ac:dyDescent="0.25">
      <c r="A41" s="4" t="s">
        <v>141</v>
      </c>
      <c r="B41" s="4" t="str">
        <f t="shared" si="0"/>
        <v>UserResource</v>
      </c>
      <c r="C41" s="4" t="s">
        <v>59</v>
      </c>
      <c r="F41" s="4" t="s">
        <v>71</v>
      </c>
    </row>
    <row r="42" spans="1:6" x14ac:dyDescent="0.25">
      <c r="A42" s="4" t="s">
        <v>53</v>
      </c>
      <c r="B42" s="4" t="str">
        <f t="shared" si="0"/>
        <v>ManagerHomeResource</v>
      </c>
      <c r="C42" s="4" t="s">
        <v>74</v>
      </c>
      <c r="F42" s="4" t="s">
        <v>100</v>
      </c>
    </row>
    <row r="43" spans="1:6" x14ac:dyDescent="0.25">
      <c r="A43" s="4" t="s">
        <v>54</v>
      </c>
      <c r="B43" s="4" t="str">
        <f t="shared" si="0"/>
        <v>ManagerDashboardResource</v>
      </c>
      <c r="C43" s="4" t="s">
        <v>164</v>
      </c>
      <c r="F43" s="4" t="s">
        <v>80</v>
      </c>
    </row>
    <row r="44" spans="1:6" x14ac:dyDescent="0.25">
      <c r="A44" s="4" t="s">
        <v>56</v>
      </c>
      <c r="B44" s="4" t="str">
        <f t="shared" si="0"/>
        <v>ChatUtils</v>
      </c>
      <c r="C44" s="4" t="s">
        <v>51</v>
      </c>
    </row>
    <row r="45" spans="1:6" x14ac:dyDescent="0.25">
      <c r="A45" s="4" t="s">
        <v>56</v>
      </c>
      <c r="B45" s="4" t="str">
        <f t="shared" si="0"/>
        <v>CustomAuthentication</v>
      </c>
      <c r="C45" s="4" t="s">
        <v>90</v>
      </c>
    </row>
    <row r="46" spans="1:6" x14ac:dyDescent="0.25">
      <c r="A46" s="4" t="s">
        <v>56</v>
      </c>
      <c r="B46" s="4" t="str">
        <f t="shared" si="0"/>
        <v>UtenteChatUtils</v>
      </c>
      <c r="C46" s="4" t="s">
        <v>60</v>
      </c>
    </row>
    <row r="47" spans="1:6" x14ac:dyDescent="0.25">
      <c r="A47" s="4" t="s">
        <v>148</v>
      </c>
      <c r="B47" s="4" t="str">
        <f t="shared" si="0"/>
        <v>QuestionResource</v>
      </c>
      <c r="C47" s="4" t="s">
        <v>95</v>
      </c>
      <c r="F47" s="4" t="s">
        <v>107</v>
      </c>
    </row>
    <row r="48" spans="1:6" x14ac:dyDescent="0.25">
      <c r="A48" s="4" t="s">
        <v>149</v>
      </c>
      <c r="B48" s="4" t="str">
        <f t="shared" si="0"/>
        <v>QuestionData</v>
      </c>
      <c r="C48" s="4" t="s">
        <v>148</v>
      </c>
    </row>
    <row r="49" spans="1:6" x14ac:dyDescent="0.25">
      <c r="A49" s="4" t="s">
        <v>95</v>
      </c>
      <c r="B49" s="4" t="str">
        <f t="shared" si="0"/>
        <v>ManagerDashboardResource</v>
      </c>
      <c r="C49" s="4" t="s">
        <v>53</v>
      </c>
      <c r="F49" s="4" t="s">
        <v>80</v>
      </c>
    </row>
    <row r="50" spans="1:6" x14ac:dyDescent="0.25">
      <c r="A50" s="4" t="s">
        <v>95</v>
      </c>
      <c r="B50" s="4" t="str">
        <f t="shared" si="0"/>
        <v>ManagerHomeResource</v>
      </c>
      <c r="C50" s="4" t="s">
        <v>74</v>
      </c>
      <c r="F50" s="4" t="s">
        <v>100</v>
      </c>
    </row>
    <row r="51" spans="1:6" x14ac:dyDescent="0.25">
      <c r="A51" s="4" t="s">
        <v>95</v>
      </c>
      <c r="B51" s="4" t="str">
        <f t="shared" si="0"/>
        <v>NotificationResource</v>
      </c>
      <c r="C51" s="4" t="s">
        <v>94</v>
      </c>
      <c r="F51" s="4" t="s">
        <v>105</v>
      </c>
    </row>
    <row r="52" spans="1:6" x14ac:dyDescent="0.25">
      <c r="A52" s="4" t="s">
        <v>95</v>
      </c>
      <c r="B52" s="4" t="str">
        <f t="shared" si="0"/>
        <v>RCCResources</v>
      </c>
      <c r="C52" s="4" t="s">
        <v>232</v>
      </c>
      <c r="F52" s="4" t="s">
        <v>233</v>
      </c>
    </row>
    <row r="53" spans="1:6" x14ac:dyDescent="0.25">
      <c r="A53" s="4" t="s">
        <v>96</v>
      </c>
      <c r="B53" s="4" t="str">
        <f t="shared" si="0"/>
        <v>ArticleResource</v>
      </c>
      <c r="C53" s="4" t="s">
        <v>88</v>
      </c>
      <c r="F53" s="4" t="s">
        <v>85</v>
      </c>
    </row>
    <row r="54" spans="1:6" x14ac:dyDescent="0.25">
      <c r="A54" s="4" t="s">
        <v>96</v>
      </c>
      <c r="B54" s="4" t="str">
        <f t="shared" si="0"/>
        <v>DealerDashboardResource</v>
      </c>
      <c r="C54" s="4" t="s">
        <v>52</v>
      </c>
      <c r="F54" s="4" t="s">
        <v>79</v>
      </c>
    </row>
    <row r="55" spans="1:6" x14ac:dyDescent="0.25">
      <c r="A55" s="4" t="s">
        <v>96</v>
      </c>
      <c r="B55" s="4" t="str">
        <f t="shared" si="0"/>
        <v>DealerMoreResultsResource</v>
      </c>
      <c r="C55" s="4" t="s">
        <v>91</v>
      </c>
      <c r="F55" s="4" t="s">
        <v>99</v>
      </c>
    </row>
    <row r="56" spans="1:6" x14ac:dyDescent="0.25">
      <c r="A56" s="4" t="s">
        <v>96</v>
      </c>
      <c r="B56" s="4" t="str">
        <f t="shared" si="0"/>
        <v>ManagerDashboardResource</v>
      </c>
      <c r="C56" s="4" t="s">
        <v>53</v>
      </c>
      <c r="F56" s="4" t="s">
        <v>80</v>
      </c>
    </row>
    <row r="57" spans="1:6" x14ac:dyDescent="0.25">
      <c r="A57" s="4" t="s">
        <v>96</v>
      </c>
      <c r="B57" s="4" t="str">
        <f t="shared" si="0"/>
        <v>ManagerHomeResource</v>
      </c>
      <c r="C57" s="4" t="s">
        <v>74</v>
      </c>
      <c r="F57" s="4" t="s">
        <v>100</v>
      </c>
    </row>
    <row r="58" spans="1:6" x14ac:dyDescent="0.25">
      <c r="A58" s="4" t="s">
        <v>96</v>
      </c>
      <c r="B58" s="4" t="str">
        <f t="shared" si="0"/>
        <v>ManagerInsightResource</v>
      </c>
      <c r="C58" s="4" t="s">
        <v>54</v>
      </c>
      <c r="F58" s="4" t="s">
        <v>81</v>
      </c>
    </row>
    <row r="59" spans="1:6" x14ac:dyDescent="0.25">
      <c r="A59" s="4" t="s">
        <v>96</v>
      </c>
      <c r="B59" s="4" t="str">
        <f t="shared" si="0"/>
        <v>ManagerMoreResultsResource</v>
      </c>
      <c r="C59" s="4" t="s">
        <v>92</v>
      </c>
      <c r="F59" s="4" t="s">
        <v>101</v>
      </c>
    </row>
    <row r="60" spans="1:6" x14ac:dyDescent="0.25">
      <c r="A60" s="4" t="s">
        <v>96</v>
      </c>
      <c r="B60" s="4" t="str">
        <f t="shared" si="0"/>
        <v>QuestionResource</v>
      </c>
      <c r="C60" s="4" t="s">
        <v>95</v>
      </c>
      <c r="F60" s="4" t="s">
        <v>107</v>
      </c>
    </row>
    <row r="61" spans="1:6" x14ac:dyDescent="0.25">
      <c r="A61" s="4" t="s">
        <v>75</v>
      </c>
      <c r="B61" s="4" t="str">
        <f t="shared" si="0"/>
        <v>RCCResources</v>
      </c>
      <c r="C61" s="4" t="s">
        <v>232</v>
      </c>
      <c r="F61" s="4" t="s">
        <v>233</v>
      </c>
    </row>
    <row r="62" spans="1:6" x14ac:dyDescent="0.25">
      <c r="A62" s="4" t="s">
        <v>58</v>
      </c>
      <c r="B62" s="4" t="str">
        <f t="shared" si="0"/>
        <v>ChatUtils</v>
      </c>
      <c r="C62" s="4" t="s">
        <v>51</v>
      </c>
    </row>
    <row r="63" spans="1:6" x14ac:dyDescent="0.25">
      <c r="A63" s="4" t="s">
        <v>58</v>
      </c>
      <c r="B63" s="4" t="str">
        <f t="shared" si="0"/>
        <v>CustomAuthentication</v>
      </c>
      <c r="C63" s="4" t="s">
        <v>90</v>
      </c>
    </row>
    <row r="64" spans="1:6" x14ac:dyDescent="0.25">
      <c r="A64" s="4" t="s">
        <v>58</v>
      </c>
      <c r="B64" s="4" t="str">
        <f t="shared" si="0"/>
        <v>UserResource</v>
      </c>
      <c r="C64" s="4" t="s">
        <v>59</v>
      </c>
      <c r="F64" s="4" t="s">
        <v>71</v>
      </c>
    </row>
    <row r="65" spans="1:6" x14ac:dyDescent="0.25">
      <c r="A65" s="4" t="s">
        <v>59</v>
      </c>
      <c r="B65" s="4" t="str">
        <f t="shared" si="0"/>
        <v>ArticleResource</v>
      </c>
      <c r="C65" s="4" t="s">
        <v>88</v>
      </c>
      <c r="F65" s="4" t="s">
        <v>85</v>
      </c>
    </row>
    <row r="66" spans="1:6" x14ac:dyDescent="0.25">
      <c r="A66" s="4" t="s">
        <v>59</v>
      </c>
      <c r="B66" s="4" t="str">
        <f t="shared" si="0"/>
        <v>CustomAuthentication</v>
      </c>
      <c r="C66" s="4" t="s">
        <v>90</v>
      </c>
    </row>
    <row r="67" spans="1:6" x14ac:dyDescent="0.25">
      <c r="A67" s="4" t="s">
        <v>59</v>
      </c>
      <c r="B67" s="4" t="str">
        <f t="shared" ref="B67:B73" si="1">SUBSTITUTE(SUBSTITUTE(C67,".cls",""),".trigger","")</f>
        <v>ManagerDashboardResource</v>
      </c>
      <c r="C67" s="4" t="s">
        <v>53</v>
      </c>
      <c r="F67" s="4" t="s">
        <v>80</v>
      </c>
    </row>
    <row r="68" spans="1:6" x14ac:dyDescent="0.25">
      <c r="A68" s="4" t="s">
        <v>59</v>
      </c>
      <c r="B68" s="4" t="str">
        <f t="shared" si="1"/>
        <v>ManagerHomeResource</v>
      </c>
      <c r="C68" s="4" t="s">
        <v>74</v>
      </c>
      <c r="F68" s="4" t="s">
        <v>100</v>
      </c>
    </row>
    <row r="69" spans="1:6" x14ac:dyDescent="0.25">
      <c r="A69" s="4" t="s">
        <v>59</v>
      </c>
      <c r="B69" s="4" t="str">
        <f t="shared" si="1"/>
        <v>ManagerInsightResource</v>
      </c>
      <c r="C69" s="4" t="s">
        <v>54</v>
      </c>
      <c r="F69" s="4" t="s">
        <v>81</v>
      </c>
    </row>
    <row r="70" spans="1:6" x14ac:dyDescent="0.25">
      <c r="A70" s="4" t="s">
        <v>59</v>
      </c>
      <c r="B70" s="4" t="str">
        <f t="shared" si="1"/>
        <v>ManagerMoreResultsResource</v>
      </c>
      <c r="C70" s="4" t="s">
        <v>92</v>
      </c>
      <c r="F70" s="4" t="s">
        <v>101</v>
      </c>
    </row>
    <row r="71" spans="1:6" x14ac:dyDescent="0.25">
      <c r="A71" s="4" t="s">
        <v>59</v>
      </c>
      <c r="B71" s="4" t="str">
        <f t="shared" si="1"/>
        <v>ManagerSuggestionsResource</v>
      </c>
      <c r="C71" s="4" t="s">
        <v>93</v>
      </c>
      <c r="F71" s="4" t="s">
        <v>103</v>
      </c>
    </row>
    <row r="72" spans="1:6" x14ac:dyDescent="0.25">
      <c r="A72" s="4" t="s">
        <v>59</v>
      </c>
      <c r="B72" s="4" t="str">
        <f t="shared" si="1"/>
        <v>QuestionResource</v>
      </c>
      <c r="C72" s="4" t="s">
        <v>95</v>
      </c>
      <c r="F72" s="4" t="s">
        <v>107</v>
      </c>
    </row>
    <row r="73" spans="1:6" x14ac:dyDescent="0.25">
      <c r="A73" s="4" t="s">
        <v>60</v>
      </c>
      <c r="B73" s="4" t="str">
        <f t="shared" si="1"/>
        <v>UtenteChatTrigger</v>
      </c>
      <c r="C73" s="4" t="s">
        <v>154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E4BE-7E97-40B5-A6EC-4C84722BF073}">
  <dimension ref="A1:F30"/>
  <sheetViews>
    <sheetView workbookViewId="0">
      <selection activeCell="F30" sqref="A2:F30"/>
    </sheetView>
  </sheetViews>
  <sheetFormatPr defaultRowHeight="15" x14ac:dyDescent="0.25"/>
  <cols>
    <col min="1" max="1" width="28.5703125" bestFit="1" customWidth="1"/>
    <col min="2" max="2" width="31.5703125" bestFit="1" customWidth="1"/>
    <col min="3" max="3" width="21.28515625" bestFit="1" customWidth="1"/>
    <col min="4" max="4" width="20" bestFit="1" customWidth="1"/>
    <col min="5" max="5" width="24.5703125" bestFit="1" customWidth="1"/>
    <col min="6" max="6" width="28.5703125" bestFit="1" customWidth="1"/>
  </cols>
  <sheetData>
    <row r="1" spans="1:6" x14ac:dyDescent="0.25">
      <c r="A1" s="4" t="s">
        <v>62</v>
      </c>
      <c r="B1" s="4" t="s">
        <v>63</v>
      </c>
      <c r="C1" s="4" t="s">
        <v>64</v>
      </c>
      <c r="D1" s="4" t="s">
        <v>65</v>
      </c>
      <c r="E1" s="4" t="s">
        <v>70</v>
      </c>
      <c r="F1" t="s">
        <v>234</v>
      </c>
    </row>
    <row r="2" spans="1:6" x14ac:dyDescent="0.25">
      <c r="A2" s="4" t="str">
        <f>SUBSTITUTE(SUBSTITUTE(B2,".cls",""),".trigger","")</f>
        <v>AccessTokenResource</v>
      </c>
      <c r="B2" s="4" t="s">
        <v>72</v>
      </c>
      <c r="C2" s="4"/>
      <c r="D2" s="4" t="str">
        <f t="shared" ref="D2:D30" si="0">IF(AND(C2&lt;&gt;"#N/D",C2&lt;&gt;""),CONCATENATE(C2,".cls"),"")</f>
        <v/>
      </c>
      <c r="E2" s="4" t="s">
        <v>76</v>
      </c>
      <c r="F2" t="str">
        <f>VLOOKUP(A2,Tabella5[],1,FALSE)</f>
        <v>AccessTokenResource</v>
      </c>
    </row>
    <row r="3" spans="1:6" x14ac:dyDescent="0.25">
      <c r="A3" s="4" t="str">
        <f t="shared" ref="A3:A9" si="1">SUBSTITUTE(B3,".cls","")</f>
        <v>Article</v>
      </c>
      <c r="B3" s="4" t="s">
        <v>146</v>
      </c>
      <c r="C3" s="4"/>
      <c r="D3" s="4" t="str">
        <f t="shared" si="0"/>
        <v/>
      </c>
      <c r="E3" s="4"/>
      <c r="F3" s="4" t="str">
        <f>VLOOKUP(A3,Tabella5[],1,FALSE)</f>
        <v>Article</v>
      </c>
    </row>
    <row r="4" spans="1:6" x14ac:dyDescent="0.25">
      <c r="A4" s="4" t="str">
        <f t="shared" si="1"/>
        <v>ArticleResource</v>
      </c>
      <c r="B4" s="4" t="s">
        <v>88</v>
      </c>
      <c r="C4" s="4"/>
      <c r="D4" s="4" t="str">
        <f t="shared" si="0"/>
        <v/>
      </c>
      <c r="E4" s="4" t="s">
        <v>85</v>
      </c>
      <c r="F4" s="4" t="str">
        <f>VLOOKUP(A4,Tabella5[],1,FALSE)</f>
        <v>ArticleResource</v>
      </c>
    </row>
    <row r="5" spans="1:6" x14ac:dyDescent="0.25">
      <c r="A5" s="4" t="str">
        <f t="shared" si="1"/>
        <v>ArticleView</v>
      </c>
      <c r="B5" s="4" t="s">
        <v>89</v>
      </c>
      <c r="C5" s="4"/>
      <c r="D5" s="4" t="str">
        <f t="shared" si="0"/>
        <v/>
      </c>
      <c r="E5" s="4"/>
      <c r="F5" s="4" t="str">
        <f>VLOOKUP(A5,Tabella5[],1,FALSE)</f>
        <v>ArticleView</v>
      </c>
    </row>
    <row r="6" spans="1:6" x14ac:dyDescent="0.25">
      <c r="A6" s="4" t="str">
        <f t="shared" si="1"/>
        <v>BritAreaKpi</v>
      </c>
      <c r="B6" s="4" t="s">
        <v>156</v>
      </c>
      <c r="C6" s="4"/>
      <c r="D6" s="4" t="str">
        <f t="shared" si="0"/>
        <v/>
      </c>
      <c r="E6" s="4"/>
      <c r="F6" s="4" t="str">
        <f>VLOOKUP(A6,Tabella5[],1,FALSE)</f>
        <v>BritAreaKpi</v>
      </c>
    </row>
    <row r="7" spans="1:6" x14ac:dyDescent="0.25">
      <c r="A7" s="4" t="str">
        <f t="shared" si="1"/>
        <v>BritResource</v>
      </c>
      <c r="B7" s="4" t="s">
        <v>139</v>
      </c>
      <c r="C7" s="4"/>
      <c r="D7" s="4" t="str">
        <f t="shared" si="0"/>
        <v/>
      </c>
      <c r="E7" s="4" t="s">
        <v>143</v>
      </c>
      <c r="F7" s="4" t="str">
        <f>VLOOKUP(A7,Tabella5[],1,FALSE)</f>
        <v>BritResource</v>
      </c>
    </row>
    <row r="8" spans="1:6" x14ac:dyDescent="0.25">
      <c r="A8" s="4" t="str">
        <f t="shared" si="1"/>
        <v>BritResult</v>
      </c>
      <c r="B8" s="4" t="s">
        <v>140</v>
      </c>
      <c r="C8" s="4"/>
      <c r="D8" s="4" t="str">
        <f t="shared" si="0"/>
        <v/>
      </c>
      <c r="E8" s="4"/>
      <c r="F8" s="4" t="str">
        <f>VLOOKUP(A8,Tabella5[],1,FALSE)</f>
        <v>BritResult</v>
      </c>
    </row>
    <row r="9" spans="1:6" x14ac:dyDescent="0.25">
      <c r="A9" s="4" t="str">
        <f t="shared" si="1"/>
        <v>BritResultResource</v>
      </c>
      <c r="B9" s="4" t="s">
        <v>73</v>
      </c>
      <c r="C9" s="4"/>
      <c r="D9" s="4" t="str">
        <f t="shared" si="0"/>
        <v/>
      </c>
      <c r="E9" s="4" t="s">
        <v>78</v>
      </c>
      <c r="F9" s="4" t="str">
        <f>VLOOKUP(A9,Tabella5[],1,FALSE)</f>
        <v>BritResultResource</v>
      </c>
    </row>
    <row r="10" spans="1:6" x14ac:dyDescent="0.25">
      <c r="A10" s="4" t="str">
        <f t="shared" ref="A10:A17" si="2">SUBSTITUTE(SUBSTITUTE(B10,".cls",""),".trigger","")</f>
        <v>BritResultResource</v>
      </c>
      <c r="B10" s="4" t="s">
        <v>73</v>
      </c>
      <c r="C10" s="4"/>
      <c r="D10" s="4" t="str">
        <f t="shared" si="0"/>
        <v/>
      </c>
      <c r="E10" s="4" t="s">
        <v>143</v>
      </c>
      <c r="F10" s="4" t="str">
        <f>VLOOKUP(A10,Tabella5[],1,FALSE)</f>
        <v>BritResultResource</v>
      </c>
    </row>
    <row r="11" spans="1:6" x14ac:dyDescent="0.25">
      <c r="A11" s="4" t="str">
        <f t="shared" si="2"/>
        <v>ChatResource</v>
      </c>
      <c r="B11" s="4" t="s">
        <v>226</v>
      </c>
      <c r="C11" s="9" t="s">
        <v>227</v>
      </c>
      <c r="D11" s="4" t="str">
        <f t="shared" si="0"/>
        <v>ChatResourceTest.cls</v>
      </c>
      <c r="E11" s="4" t="s">
        <v>219</v>
      </c>
      <c r="F11" s="4" t="e">
        <f>VLOOKUP(A11,Tabella5[],1,FALSE)</f>
        <v>#N/A</v>
      </c>
    </row>
    <row r="12" spans="1:6" x14ac:dyDescent="0.25">
      <c r="A12" s="4" t="str">
        <f t="shared" si="2"/>
        <v>ChatUtils</v>
      </c>
      <c r="B12" s="4" t="s">
        <v>51</v>
      </c>
      <c r="C12" s="4"/>
      <c r="D12" s="4" t="str">
        <f t="shared" si="0"/>
        <v/>
      </c>
      <c r="E12" s="4"/>
      <c r="F12" s="4" t="str">
        <f>VLOOKUP(A12,Tabella5[],1,FALSE)</f>
        <v>ChatUtils</v>
      </c>
    </row>
    <row r="13" spans="1:6" x14ac:dyDescent="0.25">
      <c r="A13" s="4" t="str">
        <f t="shared" si="2"/>
        <v>CustomAuthentication</v>
      </c>
      <c r="B13" s="4" t="s">
        <v>90</v>
      </c>
      <c r="C13" s="4"/>
      <c r="D13" s="4" t="str">
        <f t="shared" si="0"/>
        <v/>
      </c>
      <c r="E13" s="4"/>
      <c r="F13" s="4" t="str">
        <f>VLOOKUP(A13,Tabella5[],1,FALSE)</f>
        <v>CustomAuthentication</v>
      </c>
    </row>
    <row r="14" spans="1:6" x14ac:dyDescent="0.25">
      <c r="A14" s="4" t="str">
        <f t="shared" si="2"/>
        <v>DealerDashboardResource</v>
      </c>
      <c r="B14" s="4" t="s">
        <v>52</v>
      </c>
      <c r="C14" s="4"/>
      <c r="D14" s="4" t="str">
        <f t="shared" si="0"/>
        <v/>
      </c>
      <c r="E14" s="4" t="s">
        <v>79</v>
      </c>
      <c r="F14" s="4" t="str">
        <f>VLOOKUP(A14,Tabella5[],1,FALSE)</f>
        <v>DealerDashboardResource</v>
      </c>
    </row>
    <row r="15" spans="1:6" x14ac:dyDescent="0.25">
      <c r="A15" s="4" t="str">
        <f t="shared" si="2"/>
        <v>DealerMoreResultsResource</v>
      </c>
      <c r="B15" s="4" t="s">
        <v>91</v>
      </c>
      <c r="C15" s="4"/>
      <c r="D15" s="4" t="str">
        <f t="shared" si="0"/>
        <v/>
      </c>
      <c r="E15" s="4" t="s">
        <v>99</v>
      </c>
      <c r="F15" s="4" t="str">
        <f>VLOOKUP(A15,Tabella5[],1,FALSE)</f>
        <v>DealerMoreResultsResource</v>
      </c>
    </row>
    <row r="16" spans="1:6" x14ac:dyDescent="0.25">
      <c r="A16" s="4" t="str">
        <f t="shared" si="2"/>
        <v>ManagerDashboardResource</v>
      </c>
      <c r="B16" s="4" t="s">
        <v>53</v>
      </c>
      <c r="C16" s="4"/>
      <c r="D16" s="4" t="str">
        <f t="shared" si="0"/>
        <v/>
      </c>
      <c r="E16" s="4" t="s">
        <v>80</v>
      </c>
      <c r="F16" s="4" t="str">
        <f>VLOOKUP(A16,Tabella5[],1,FALSE)</f>
        <v>ManagerDashboardResource</v>
      </c>
    </row>
    <row r="17" spans="1:6" x14ac:dyDescent="0.25">
      <c r="A17" s="4" t="str">
        <f t="shared" si="2"/>
        <v>ManagerDashboardResource</v>
      </c>
      <c r="B17" s="4" t="s">
        <v>164</v>
      </c>
      <c r="C17" s="4"/>
      <c r="D17" s="4" t="str">
        <f t="shared" si="0"/>
        <v/>
      </c>
      <c r="E17" s="4" t="s">
        <v>80</v>
      </c>
      <c r="F17" s="4" t="str">
        <f>VLOOKUP(A17,Tabella5[],1,FALSE)</f>
        <v>ManagerDashboardResource</v>
      </c>
    </row>
    <row r="18" spans="1:6" x14ac:dyDescent="0.25">
      <c r="A18" s="4" t="str">
        <f>SUBSTITUTE(B18,".cls","")</f>
        <v>ManagerHomeResource</v>
      </c>
      <c r="B18" s="4" t="s">
        <v>74</v>
      </c>
      <c r="C18" s="4"/>
      <c r="D18" s="4" t="str">
        <f t="shared" si="0"/>
        <v/>
      </c>
      <c r="E18" s="4" t="s">
        <v>100</v>
      </c>
      <c r="F18" s="4" t="str">
        <f>VLOOKUP(A18,Tabella5[],1,FALSE)</f>
        <v>ManagerHomeResource</v>
      </c>
    </row>
    <row r="19" spans="1:6" x14ac:dyDescent="0.25">
      <c r="A19" s="4" t="str">
        <f>SUBSTITUTE(SUBSTITUTE(B19,".cls",""),".trigger","")</f>
        <v>ManagerInsightResource</v>
      </c>
      <c r="B19" s="4" t="s">
        <v>54</v>
      </c>
      <c r="C19" s="4"/>
      <c r="D19" s="4" t="str">
        <f t="shared" si="0"/>
        <v/>
      </c>
      <c r="E19" s="4" t="s">
        <v>81</v>
      </c>
      <c r="F19" s="4" t="str">
        <f>VLOOKUP(A19,Tabella5[],1,FALSE)</f>
        <v>ManagerInsightResource</v>
      </c>
    </row>
    <row r="20" spans="1:6" x14ac:dyDescent="0.25">
      <c r="A20" s="4" t="str">
        <f>SUBSTITUTE(SUBSTITUTE(B20,".cls",""),".trigger","")</f>
        <v>ManagerMoreResultsResource</v>
      </c>
      <c r="B20" s="4" t="s">
        <v>92</v>
      </c>
      <c r="C20" s="4"/>
      <c r="D20" s="4" t="str">
        <f t="shared" si="0"/>
        <v/>
      </c>
      <c r="E20" s="4" t="s">
        <v>101</v>
      </c>
      <c r="F20" s="4" t="str">
        <f>VLOOKUP(A20,Tabella5[],1,FALSE)</f>
        <v>ManagerMoreResultsResource</v>
      </c>
    </row>
    <row r="21" spans="1:6" x14ac:dyDescent="0.25">
      <c r="A21" s="4" t="str">
        <f>SUBSTITUTE(SUBSTITUTE(B21,".cls",""),".trigger","")</f>
        <v>ManagerSuggestionsResource</v>
      </c>
      <c r="B21" s="4" t="s">
        <v>93</v>
      </c>
      <c r="C21" s="4"/>
      <c r="D21" s="4" t="str">
        <f t="shared" si="0"/>
        <v/>
      </c>
      <c r="E21" s="4" t="s">
        <v>103</v>
      </c>
      <c r="F21" s="4" t="str">
        <f>VLOOKUP(A21,Tabella5[],1,FALSE)</f>
        <v>ManagerSuggestionsResource</v>
      </c>
    </row>
    <row r="22" spans="1:6" x14ac:dyDescent="0.25">
      <c r="A22" s="4" t="str">
        <f>SUBSTITUTE(B22,".cls","")</f>
        <v>NotificationResource</v>
      </c>
      <c r="B22" s="4" t="s">
        <v>94</v>
      </c>
      <c r="C22" s="4"/>
      <c r="D22" s="4" t="str">
        <f t="shared" si="0"/>
        <v/>
      </c>
      <c r="E22" s="4" t="s">
        <v>105</v>
      </c>
      <c r="F22" s="4" t="str">
        <f>VLOOKUP(A22,Tabella5[],1,FALSE)</f>
        <v>NotificationResource</v>
      </c>
    </row>
    <row r="23" spans="1:6" x14ac:dyDescent="0.25">
      <c r="A23" s="4" t="str">
        <f>SUBSTITUTE(SUBSTITUTE(B23,".cls",""),".trigger","")</f>
        <v>QuestionData</v>
      </c>
      <c r="B23" s="4" t="s">
        <v>148</v>
      </c>
      <c r="C23" s="4"/>
      <c r="D23" s="4" t="str">
        <f t="shared" si="0"/>
        <v/>
      </c>
      <c r="E23" s="4"/>
      <c r="F23" s="4" t="str">
        <f>VLOOKUP(A23,Tabella5[],1,FALSE)</f>
        <v>QuestionData</v>
      </c>
    </row>
    <row r="24" spans="1:6" x14ac:dyDescent="0.25">
      <c r="A24" s="4" t="str">
        <f>SUBSTITUTE(B24,".cls","")</f>
        <v>QuestionResource</v>
      </c>
      <c r="B24" s="4" t="s">
        <v>95</v>
      </c>
      <c r="C24" s="4"/>
      <c r="D24" s="4" t="str">
        <f t="shared" si="0"/>
        <v/>
      </c>
      <c r="E24" s="4" t="s">
        <v>107</v>
      </c>
      <c r="F24" s="4" t="str">
        <f>VLOOKUP(A24,Tabella5[],1,FALSE)</f>
        <v>QuestionResource</v>
      </c>
    </row>
    <row r="25" spans="1:6" x14ac:dyDescent="0.25">
      <c r="A25" s="4" t="str">
        <f>SUBSTITUTE(B25,".cls","")</f>
        <v>RCCResources</v>
      </c>
      <c r="B25" s="4" t="s">
        <v>232</v>
      </c>
      <c r="C25" s="4"/>
      <c r="D25" s="4" t="str">
        <f t="shared" si="0"/>
        <v/>
      </c>
      <c r="E25" s="4" t="s">
        <v>233</v>
      </c>
      <c r="F25" s="4" t="e">
        <f>VLOOKUP(A25,Tabella5[],1,FALSE)</f>
        <v>#N/A</v>
      </c>
    </row>
    <row r="26" spans="1:6" x14ac:dyDescent="0.25">
      <c r="A26" s="4" t="str">
        <f>SUBSTITUTE(SUBSTITUTE(B26,".cls",""),".trigger","")</f>
        <v>RefreshTokenResource</v>
      </c>
      <c r="B26" s="4" t="s">
        <v>75</v>
      </c>
      <c r="C26" s="4"/>
      <c r="D26" s="4" t="str">
        <f t="shared" si="0"/>
        <v/>
      </c>
      <c r="E26" s="4" t="s">
        <v>110</v>
      </c>
      <c r="F26" s="4" t="str">
        <f>VLOOKUP(A26,Tabella5[],1,FALSE)</f>
        <v>RefreshTokenResource</v>
      </c>
    </row>
    <row r="27" spans="1:6" x14ac:dyDescent="0.25">
      <c r="A27" s="4" t="str">
        <f>SUBSTITUTE(SUBSTITUTE(B27,".cls",""),".trigger","")</f>
        <v>UserData</v>
      </c>
      <c r="B27" s="4" t="s">
        <v>58</v>
      </c>
      <c r="C27" s="4"/>
      <c r="D27" s="4" t="str">
        <f t="shared" si="0"/>
        <v/>
      </c>
      <c r="E27" s="4"/>
      <c r="F27" s="4" t="str">
        <f>VLOOKUP(A27,Tabella5[],1,FALSE)</f>
        <v>UserData</v>
      </c>
    </row>
    <row r="28" spans="1:6" x14ac:dyDescent="0.25">
      <c r="A28" s="4" t="str">
        <f>SUBSTITUTE(SUBSTITUTE(B28,".cls",""),".trigger","")</f>
        <v>UserResource</v>
      </c>
      <c r="B28" s="4" t="s">
        <v>59</v>
      </c>
      <c r="C28" s="4"/>
      <c r="D28" s="4" t="str">
        <f t="shared" si="0"/>
        <v/>
      </c>
      <c r="E28" s="4" t="s">
        <v>71</v>
      </c>
      <c r="F28" s="4" t="str">
        <f>VLOOKUP(A28,Tabella5[],1,FALSE)</f>
        <v>UserResource</v>
      </c>
    </row>
    <row r="29" spans="1:6" x14ac:dyDescent="0.25">
      <c r="A29" s="4" t="str">
        <f>SUBSTITUTE(SUBSTITUTE(B29,".cls",""),".trigger","")</f>
        <v>UtenteChatTrigger</v>
      </c>
      <c r="B29" s="4" t="s">
        <v>154</v>
      </c>
      <c r="C29" s="4"/>
      <c r="D29" s="4" t="str">
        <f t="shared" si="0"/>
        <v/>
      </c>
      <c r="E29" s="4"/>
      <c r="F29" s="4" t="str">
        <f>VLOOKUP(A29,Tabella5[],1,FALSE)</f>
        <v>UtenteChatTrigger</v>
      </c>
    </row>
    <row r="30" spans="1:6" x14ac:dyDescent="0.25">
      <c r="A30" s="4" t="str">
        <f>SUBSTITUTE(SUBSTITUTE(B30,".cls",""),".trigger","")</f>
        <v>UtenteChatUtils</v>
      </c>
      <c r="B30" s="4" t="s">
        <v>60</v>
      </c>
      <c r="C30" s="4"/>
      <c r="D30" s="4" t="str">
        <f t="shared" si="0"/>
        <v/>
      </c>
      <c r="E30" s="4"/>
      <c r="F30" s="4" t="str">
        <f>VLOOKUP(A30,Tabella5[],1,FALSE)</f>
        <v>UtenteChatUtils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B381-40C4-48FD-99B0-A11A4B46FF68}">
  <dimension ref="A1:F16"/>
  <sheetViews>
    <sheetView workbookViewId="0">
      <selection activeCell="B2" sqref="B2:F16"/>
    </sheetView>
  </sheetViews>
  <sheetFormatPr defaultRowHeight="15" x14ac:dyDescent="0.25"/>
  <cols>
    <col min="1" max="1" width="13.7109375" style="4" customWidth="1"/>
    <col min="2" max="2" width="32.7109375" style="4" bestFit="1" customWidth="1"/>
    <col min="3" max="3" width="35.7109375" style="4" bestFit="1" customWidth="1"/>
    <col min="4" max="4" width="20.85546875" style="4" customWidth="1"/>
    <col min="5" max="5" width="20" style="4" bestFit="1" customWidth="1"/>
    <col min="6" max="6" width="22.140625" style="4" bestFit="1" customWidth="1"/>
    <col min="7" max="7" width="8.140625" style="4" bestFit="1" customWidth="1"/>
    <col min="8" max="16384" width="9.140625" style="4"/>
  </cols>
  <sheetData>
    <row r="1" spans="1:6" x14ac:dyDescent="0.25">
      <c r="A1" s="4" t="s">
        <v>224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70</v>
      </c>
    </row>
    <row r="2" spans="1:6" x14ac:dyDescent="0.25">
      <c r="A2" s="4" t="s">
        <v>225</v>
      </c>
      <c r="B2" s="4" t="str">
        <f>SUBSTITUTE(C2,".cls","")</f>
        <v>ChatResource</v>
      </c>
      <c r="C2" s="4" t="s">
        <v>226</v>
      </c>
      <c r="D2" s="4" t="s">
        <v>227</v>
      </c>
      <c r="E2" s="4" t="str">
        <f>IF(AND(D2&lt;&gt;"#N/D",D2&lt;&gt;""),CONCATENATE(D2,".cls"),"")</f>
        <v>ChatResourceTest.cls</v>
      </c>
      <c r="F2" s="4" t="s">
        <v>219</v>
      </c>
    </row>
    <row r="3" spans="1:6" x14ac:dyDescent="0.25">
      <c r="A3" s="4" t="s">
        <v>225</v>
      </c>
      <c r="B3" s="4" t="str">
        <f>SUBSTITUTE(C3,".cls","")</f>
        <v>ChatResource</v>
      </c>
      <c r="C3" s="4" t="s">
        <v>226</v>
      </c>
      <c r="D3" s="4" t="s">
        <v>227</v>
      </c>
      <c r="E3" s="4" t="str">
        <f>IF(AND(D3&lt;&gt;"#N/D",D3&lt;&gt;""),CONCATENATE(D3,".cls"),"")</f>
        <v>ChatResourceTest.cls</v>
      </c>
      <c r="F3" s="4" t="s">
        <v>220</v>
      </c>
    </row>
    <row r="4" spans="1:6" x14ac:dyDescent="0.25">
      <c r="A4" s="4" t="s">
        <v>235</v>
      </c>
      <c r="B4" s="4" t="str">
        <f>SUBSTITUTE(C4,".cls","")</f>
        <v>RCCResources</v>
      </c>
      <c r="C4" s="4" t="s">
        <v>232</v>
      </c>
    </row>
    <row r="5" spans="1:6" x14ac:dyDescent="0.25">
      <c r="A5" s="4" t="s">
        <v>225</v>
      </c>
      <c r="B5" s="4" t="str">
        <f t="shared" ref="B5:B16" si="0">SUBSTITUTE(C5,".cls","")</f>
        <v>CustomResponse</v>
      </c>
      <c r="C5" s="4" t="s">
        <v>237</v>
      </c>
      <c r="F5" s="4" t="s">
        <v>153</v>
      </c>
    </row>
    <row r="6" spans="1:6" x14ac:dyDescent="0.25">
      <c r="A6" s="4" t="s">
        <v>225</v>
      </c>
      <c r="B6" s="4" t="str">
        <f t="shared" si="0"/>
        <v>AppInfoData</v>
      </c>
      <c r="C6" s="4" t="s">
        <v>238</v>
      </c>
      <c r="F6" s="4" t="s">
        <v>153</v>
      </c>
    </row>
    <row r="7" spans="1:6" x14ac:dyDescent="0.25">
      <c r="A7" s="4" t="s">
        <v>225</v>
      </c>
      <c r="B7" s="4" t="str">
        <f t="shared" si="0"/>
        <v>NotificationData</v>
      </c>
      <c r="C7" s="4" t="s">
        <v>239</v>
      </c>
      <c r="F7" s="4" t="s">
        <v>105</v>
      </c>
    </row>
    <row r="8" spans="1:6" x14ac:dyDescent="0.25">
      <c r="A8" s="4" t="s">
        <v>225</v>
      </c>
      <c r="B8" s="4" t="str">
        <f t="shared" si="0"/>
        <v>BubbleChartLabelsData</v>
      </c>
      <c r="C8" s="4" t="s">
        <v>240</v>
      </c>
      <c r="F8" s="4" t="s">
        <v>79</v>
      </c>
    </row>
    <row r="9" spans="1:6" x14ac:dyDescent="0.25">
      <c r="A9" s="4" t="s">
        <v>225</v>
      </c>
      <c r="B9" s="4" t="str">
        <f t="shared" si="0"/>
        <v>BubbleChartData</v>
      </c>
      <c r="C9" s="4" t="s">
        <v>241</v>
      </c>
      <c r="F9" s="4" t="s">
        <v>79</v>
      </c>
    </row>
    <row r="10" spans="1:6" x14ac:dyDescent="0.25">
      <c r="A10" s="4" t="s">
        <v>225</v>
      </c>
      <c r="B10" s="4" t="str">
        <f t="shared" si="0"/>
        <v>BubbleChartDotData</v>
      </c>
      <c r="C10" s="4" t="s">
        <v>242</v>
      </c>
      <c r="F10" s="4" t="s">
        <v>79</v>
      </c>
    </row>
    <row r="11" spans="1:6" x14ac:dyDescent="0.25">
      <c r="A11" s="4" t="s">
        <v>225</v>
      </c>
      <c r="B11" s="4" t="str">
        <f t="shared" si="0"/>
        <v>BarChartData</v>
      </c>
      <c r="C11" s="4" t="s">
        <v>243</v>
      </c>
      <c r="F11" s="4" t="s">
        <v>79</v>
      </c>
    </row>
    <row r="12" spans="1:6" x14ac:dyDescent="0.25">
      <c r="A12" s="4" t="s">
        <v>225</v>
      </c>
      <c r="B12" s="4" t="str">
        <f t="shared" si="0"/>
        <v>BarChartBarData</v>
      </c>
      <c r="C12" s="4" t="s">
        <v>244</v>
      </c>
      <c r="F12" s="4" t="s">
        <v>79</v>
      </c>
    </row>
    <row r="13" spans="1:6" x14ac:dyDescent="0.25">
      <c r="A13" s="4" t="s">
        <v>225</v>
      </c>
      <c r="B13" s="4" t="str">
        <f t="shared" si="0"/>
        <v>CustomTimeSeriesChart</v>
      </c>
      <c r="C13" s="4" t="s">
        <v>245</v>
      </c>
      <c r="F13" s="4" t="s">
        <v>80</v>
      </c>
    </row>
    <row r="14" spans="1:6" x14ac:dyDescent="0.25">
      <c r="A14" s="4" t="s">
        <v>225</v>
      </c>
      <c r="B14" s="4" t="str">
        <f t="shared" si="0"/>
        <v>QCustomPeriod</v>
      </c>
      <c r="C14" s="4" t="s">
        <v>246</v>
      </c>
      <c r="F14" s="4" t="s">
        <v>80</v>
      </c>
    </row>
    <row r="15" spans="1:6" x14ac:dyDescent="0.25">
      <c r="A15" s="4" t="s">
        <v>225</v>
      </c>
      <c r="B15" s="4" t="str">
        <f t="shared" si="0"/>
        <v>CustomTimeSeriesChartSerie</v>
      </c>
      <c r="C15" s="4" t="s">
        <v>247</v>
      </c>
      <c r="F15" s="4" t="s">
        <v>80</v>
      </c>
    </row>
    <row r="16" spans="1:6" x14ac:dyDescent="0.25">
      <c r="A16" s="4" t="s">
        <v>225</v>
      </c>
      <c r="B16" s="4" t="str">
        <f t="shared" si="0"/>
        <v>CustomTimeSeriesChartSerieValue</v>
      </c>
      <c r="C16" s="4" t="s">
        <v>248</v>
      </c>
      <c r="F16" s="4" t="s">
        <v>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474C-9AA6-4588-B0DA-FDA16FDF12BD}">
  <dimension ref="A1:E23"/>
  <sheetViews>
    <sheetView workbookViewId="0">
      <selection activeCell="B21" sqref="B21"/>
    </sheetView>
  </sheetViews>
  <sheetFormatPr defaultRowHeight="15" x14ac:dyDescent="0.25"/>
  <cols>
    <col min="1" max="1" width="24.28515625" style="2" bestFit="1" customWidth="1"/>
    <col min="2" max="3" width="24.5703125" style="2" bestFit="1" customWidth="1"/>
    <col min="4" max="4" width="17.85546875" style="2" bestFit="1" customWidth="1"/>
    <col min="5" max="5" width="16.28515625" style="2" bestFit="1" customWidth="1"/>
    <col min="6" max="16384" width="9.140625" style="2"/>
  </cols>
  <sheetData>
    <row r="1" spans="1:5" x14ac:dyDescent="0.25">
      <c r="A1" s="2" t="s">
        <v>134</v>
      </c>
      <c r="B1" s="2" t="s">
        <v>135</v>
      </c>
      <c r="C1" s="6" t="s">
        <v>217</v>
      </c>
      <c r="D1" s="6" t="s">
        <v>228</v>
      </c>
      <c r="E1" s="6" t="s">
        <v>229</v>
      </c>
    </row>
    <row r="2" spans="1:5" x14ac:dyDescent="0.25">
      <c r="A2" s="2" t="s">
        <v>112</v>
      </c>
      <c r="B2" s="2" t="s">
        <v>76</v>
      </c>
      <c r="C2" s="6" t="str">
        <f>VLOOKUP(Entrypoints_table[[#This Row],[API]],'Classi x Oggetti'!$F$2:$F$142,1,FALSE)</f>
        <v>/access_token/*</v>
      </c>
      <c r="D2" s="6" t="e">
        <f>VLOOKUP(Entrypoints_table[[#This Row],[API]],'Classi Derivate'!$F$2:$F$46,1,FALSE)</f>
        <v>#N/A</v>
      </c>
      <c r="E2" s="6"/>
    </row>
    <row r="3" spans="1:5" x14ac:dyDescent="0.25">
      <c r="A3" s="2" t="s">
        <v>113</v>
      </c>
      <c r="B3" s="2" t="s">
        <v>110</v>
      </c>
      <c r="C3" s="6" t="str">
        <f>VLOOKUP(Entrypoints_table[[#This Row],[API]],'Classi x Oggetti'!$F$2:$F$142,1,FALSE)</f>
        <v>/refresh_token/*</v>
      </c>
      <c r="D3" s="6" t="e">
        <f>VLOOKUP(Entrypoints_table[[#This Row],[API]],'Classi Derivate'!$F$2:$F$46,1,FALSE)</f>
        <v>#N/A</v>
      </c>
      <c r="E3" s="6"/>
    </row>
    <row r="4" spans="1:5" x14ac:dyDescent="0.25">
      <c r="A4" s="2" t="s">
        <v>114</v>
      </c>
      <c r="B4" s="2" t="s">
        <v>153</v>
      </c>
      <c r="C4" s="6" t="str">
        <f>VLOOKUP(Entrypoints_table[[#This Row],[API]],'Classi x Oggetti'!$F$2:$F$142,1,FALSE)</f>
        <v>/app_info/*</v>
      </c>
      <c r="D4" s="6" t="str">
        <f>VLOOKUP(Entrypoints_table[[#This Row],[API]],'Classi Derivate'!$F$2:$F$46,1,FALSE)</f>
        <v>/app_info/*</v>
      </c>
      <c r="E4" s="6"/>
    </row>
    <row r="5" spans="1:5" x14ac:dyDescent="0.25">
      <c r="A5" s="2" t="s">
        <v>115</v>
      </c>
      <c r="B5" s="2" t="s">
        <v>71</v>
      </c>
      <c r="C5" s="6" t="str">
        <f>VLOOKUP(Entrypoints_table[[#This Row],[API]],'Classi x Oggetti'!$F$2:$F$142,1,FALSE)</f>
        <v>/user/*</v>
      </c>
      <c r="D5" s="6" t="e">
        <f>VLOOKUP(Entrypoints_table[[#This Row],[API]],'Classi Derivate'!$F$2:$F$46,1,FALSE)</f>
        <v>#N/A</v>
      </c>
      <c r="E5" s="6"/>
    </row>
    <row r="6" spans="1:5" x14ac:dyDescent="0.25">
      <c r="A6" s="2" t="s">
        <v>116</v>
      </c>
      <c r="B6" s="2" t="s">
        <v>82</v>
      </c>
      <c r="C6" s="6" t="str">
        <f>VLOOKUP(Entrypoints_table[[#This Row],[API]],'Classi x Oggetti'!$F$2:$F$142,1,FALSE)</f>
        <v>/password_reset/*</v>
      </c>
      <c r="D6" s="6" t="e">
        <f>VLOOKUP(Entrypoints_table[[#This Row],[API]],'Classi Derivate'!$F$2:$F$46,1,FALSE)</f>
        <v>#N/A</v>
      </c>
      <c r="E6" s="6"/>
    </row>
    <row r="7" spans="1:5" x14ac:dyDescent="0.25">
      <c r="A7" s="2" t="s">
        <v>117</v>
      </c>
      <c r="B7" s="2" t="s">
        <v>107</v>
      </c>
      <c r="C7" s="6" t="str">
        <f>VLOOKUP(Entrypoints_table[[#This Row],[API]],'Classi x Oggetti'!$F$2:$F$142,1,FALSE)</f>
        <v>/questions/*</v>
      </c>
      <c r="D7" s="6" t="e">
        <f>VLOOKUP(Entrypoints_table[[#This Row],[API]],'Classi Derivate'!$F$2:$F$46,1,FALSE)</f>
        <v>#N/A</v>
      </c>
      <c r="E7" s="6"/>
    </row>
    <row r="8" spans="1:5" x14ac:dyDescent="0.25">
      <c r="A8" s="2" t="s">
        <v>118</v>
      </c>
      <c r="B8" s="2" t="s">
        <v>218</v>
      </c>
      <c r="C8" s="6" t="str">
        <f>VLOOKUP(Entrypoints_table[[#This Row],[API]],'Classi x Oggetti'!$F$2:$F$142,1,FALSE)</f>
        <v>/questions/get_count/*</v>
      </c>
      <c r="D8" s="6" t="e">
        <f>VLOOKUP(Entrypoints_table[[#This Row],[API]],'Classi Derivate'!$F$2:$F$46,1,FALSE)</f>
        <v>#N/A</v>
      </c>
      <c r="E8" s="6"/>
    </row>
    <row r="9" spans="1:5" x14ac:dyDescent="0.25">
      <c r="A9" s="2" t="s">
        <v>119</v>
      </c>
      <c r="B9" s="2" t="s">
        <v>105</v>
      </c>
      <c r="C9" s="6" t="str">
        <f>VLOOKUP(Entrypoints_table[[#This Row],[API]],'Classi x Oggetti'!$F$2:$F$142,1,FALSE)</f>
        <v>/notifications/*</v>
      </c>
      <c r="D9" s="6" t="str">
        <f>VLOOKUP(Entrypoints_table[[#This Row],[API]],'Classi Derivate'!$F$2:$F$46,1,FALSE)</f>
        <v>/notifications/*</v>
      </c>
      <c r="E9" s="6"/>
    </row>
    <row r="10" spans="1:5" x14ac:dyDescent="0.25">
      <c r="A10" s="2" t="s">
        <v>120</v>
      </c>
      <c r="B10" s="2" t="s">
        <v>85</v>
      </c>
      <c r="C10" s="6" t="str">
        <f>VLOOKUP(Entrypoints_table[[#This Row],[API]],'Classi x Oggetti'!$F$2:$F$142,1,FALSE)</f>
        <v>/articles/*</v>
      </c>
      <c r="D10" s="6" t="e">
        <f>VLOOKUP(Entrypoints_table[[#This Row],[API]],'Classi Derivate'!$F$2:$F$46,1,FALSE)</f>
        <v>#N/A</v>
      </c>
      <c r="E10" s="6"/>
    </row>
    <row r="11" spans="1:5" x14ac:dyDescent="0.25">
      <c r="A11" s="2" t="s">
        <v>121</v>
      </c>
      <c r="B11" s="2" t="s">
        <v>219</v>
      </c>
      <c r="C11" s="6" t="e">
        <f>VLOOKUP(Entrypoints_table[[#This Row],[API]],'Classi x Oggetti'!$F$2:$F$142,1,FALSE)</f>
        <v>#N/A</v>
      </c>
      <c r="D11" s="6" t="str">
        <f>VLOOKUP(Entrypoints_table[[#This Row],[API]],'Classi Derivate'!$F$2:$F$46,1,FALSE)</f>
        <v>/chats/*</v>
      </c>
      <c r="E11" s="6"/>
    </row>
    <row r="12" spans="1:5" x14ac:dyDescent="0.25">
      <c r="A12" s="2" t="s">
        <v>122</v>
      </c>
      <c r="B12" s="2" t="s">
        <v>220</v>
      </c>
      <c r="C12" s="6" t="e">
        <f>VLOOKUP(Entrypoints_table[[#This Row],[API]],'Classi x Oggetti'!$F$2:$F$142,1,FALSE)</f>
        <v>#N/A</v>
      </c>
      <c r="D12" s="6" t="str">
        <f>VLOOKUP(Entrypoints_table[[#This Row],[API]],'Classi Derivate'!$F$2:$F$46,1,FALSE)</f>
        <v>/chats/members/*</v>
      </c>
      <c r="E12" s="6"/>
    </row>
    <row r="13" spans="1:5" x14ac:dyDescent="0.25">
      <c r="A13" s="2" t="s">
        <v>123</v>
      </c>
      <c r="B13" s="2" t="s">
        <v>79</v>
      </c>
      <c r="C13" s="6" t="str">
        <f>VLOOKUP(Entrypoints_table[[#This Row],[API]],'Classi x Oggetti'!$F$2:$F$142,1,FALSE)</f>
        <v>/dealer_dashboard/*</v>
      </c>
      <c r="D13" s="6" t="str">
        <f>VLOOKUP(Entrypoints_table[[#This Row],[API]],'Classi Derivate'!$F$2:$F$46,1,FALSE)</f>
        <v>/dealer_dashboard/*</v>
      </c>
      <c r="E13" s="6"/>
    </row>
    <row r="14" spans="1:5" x14ac:dyDescent="0.25">
      <c r="A14" s="2" t="s">
        <v>124</v>
      </c>
      <c r="B14" s="2" t="s">
        <v>99</v>
      </c>
      <c r="C14" s="6" t="str">
        <f>VLOOKUP(Entrypoints_table[[#This Row],[API]],'Classi x Oggetti'!$F$2:$F$142,1,FALSE)</f>
        <v>/dealer_more_results/*</v>
      </c>
      <c r="D14" s="6" t="e">
        <f>VLOOKUP(Entrypoints_table[[#This Row],[API]],'Classi Derivate'!$F$2:$F$46,1,FALSE)</f>
        <v>#N/A</v>
      </c>
      <c r="E14" s="6"/>
    </row>
    <row r="15" spans="1:5" x14ac:dyDescent="0.25">
      <c r="A15" s="2" t="s">
        <v>125</v>
      </c>
      <c r="B15" s="2" t="s">
        <v>78</v>
      </c>
      <c r="C15" s="6" t="str">
        <f>VLOOKUP(Entrypoints_table[[#This Row],[API]],'Classi x Oggetti'!$F$2:$F$142,1,FALSE)</f>
        <v>/britresult/*</v>
      </c>
      <c r="D15" s="6" t="e">
        <f>VLOOKUP(Entrypoints_table[[#This Row],[API]],'Classi Derivate'!$F$2:$F$46,1,FALSE)</f>
        <v>#N/A</v>
      </c>
      <c r="E15" s="6"/>
    </row>
    <row r="16" spans="1:5" x14ac:dyDescent="0.25">
      <c r="A16" s="2" t="s">
        <v>126</v>
      </c>
      <c r="B16" s="2" t="s">
        <v>80</v>
      </c>
      <c r="C16" s="6" t="str">
        <f>VLOOKUP(Entrypoints_table[[#This Row],[API]],'Classi x Oggetti'!$F$2:$F$142,1,FALSE)</f>
        <v>/manager_dashboard/*</v>
      </c>
      <c r="D16" s="6" t="str">
        <f>VLOOKUP(Entrypoints_table[[#This Row],[API]],'Classi Derivate'!$F$2:$F$46,1,FALSE)</f>
        <v>/manager_dashboard/*</v>
      </c>
      <c r="E16" s="6"/>
    </row>
    <row r="17" spans="1:5" x14ac:dyDescent="0.25">
      <c r="A17" s="2" t="s">
        <v>127</v>
      </c>
      <c r="B17" s="2" t="s">
        <v>103</v>
      </c>
      <c r="C17" s="6" t="str">
        <f>VLOOKUP(Entrypoints_table[[#This Row],[API]],'Classi x Oggetti'!$F$2:$F$142,1,FALSE)</f>
        <v>/manager_suggestions/*</v>
      </c>
      <c r="D17" s="6" t="e">
        <f>VLOOKUP(Entrypoints_table[[#This Row],[API]],'Classi Derivate'!$F$2:$F$46,1,FALSE)</f>
        <v>#N/A</v>
      </c>
      <c r="E17" s="6"/>
    </row>
    <row r="18" spans="1:5" x14ac:dyDescent="0.25">
      <c r="A18" s="2" t="s">
        <v>128</v>
      </c>
      <c r="B18" s="2" t="s">
        <v>81</v>
      </c>
      <c r="C18" s="6" t="str">
        <f>VLOOKUP(Entrypoints_table[[#This Row],[API]],'Classi x Oggetti'!$F$2:$F$142,1,FALSE)</f>
        <v>/manager_insight/*</v>
      </c>
      <c r="D18" s="6" t="e">
        <f>VLOOKUP(Entrypoints_table[[#This Row],[API]],'Classi Derivate'!$F$2:$F$46,1,FALSE)</f>
        <v>#N/A</v>
      </c>
      <c r="E18" s="6"/>
    </row>
    <row r="19" spans="1:5" x14ac:dyDescent="0.25">
      <c r="A19" s="2" t="s">
        <v>129</v>
      </c>
      <c r="B19" s="2" t="s">
        <v>101</v>
      </c>
      <c r="C19" s="6" t="str">
        <f>VLOOKUP(Entrypoints_table[[#This Row],[API]],'Classi x Oggetti'!$F$2:$F$142,1,FALSE)</f>
        <v>/manager_more_results/*</v>
      </c>
      <c r="D19" s="6" t="e">
        <f>VLOOKUP(Entrypoints_table[[#This Row],[API]],'Classi Derivate'!$F$2:$F$46,1,FALSE)</f>
        <v>#N/A</v>
      </c>
      <c r="E19" s="6"/>
    </row>
    <row r="20" spans="1:5" x14ac:dyDescent="0.25">
      <c r="A20" s="2" t="s">
        <v>130</v>
      </c>
      <c r="B20" s="2" t="s">
        <v>100</v>
      </c>
      <c r="C20" s="6" t="str">
        <f>VLOOKUP(Entrypoints_table[[#This Row],[API]],'Classi x Oggetti'!$F$2:$F$142,1,FALSE)</f>
        <v>/manager_home/*</v>
      </c>
      <c r="D20" s="6" t="e">
        <f>VLOOKUP(Entrypoints_table[[#This Row],[API]],'Classi Derivate'!$F$2:$F$46,1,FALSE)</f>
        <v>#N/A</v>
      </c>
      <c r="E20" s="6"/>
    </row>
    <row r="21" spans="1:5" x14ac:dyDescent="0.25">
      <c r="A21" s="7" t="s">
        <v>131</v>
      </c>
      <c r="B21" s="7" t="s">
        <v>221</v>
      </c>
      <c r="C21" s="7" t="e">
        <f>VLOOKUP(Entrypoints_table[[#This Row],[API]],'Classi x Oggetti'!$F$2:$F$142,1,FALSE)</f>
        <v>#N/A</v>
      </c>
      <c r="D21" s="7" t="e">
        <f>VLOOKUP(Entrypoints_table[[#This Row],[API]],'Classi Derivate'!$F$2:$F$46,1,FALSE)</f>
        <v>#N/A</v>
      </c>
      <c r="E21" s="7" t="s">
        <v>230</v>
      </c>
    </row>
    <row r="22" spans="1:5" x14ac:dyDescent="0.25">
      <c r="A22" s="7" t="s">
        <v>132</v>
      </c>
      <c r="B22" s="7" t="s">
        <v>222</v>
      </c>
      <c r="C22" s="7" t="e">
        <f>VLOOKUP(Entrypoints_table[[#This Row],[API]],'Classi x Oggetti'!$F$2:$F$142,1,FALSE)</f>
        <v>#N/A</v>
      </c>
      <c r="D22" s="7" t="e">
        <f>VLOOKUP(Entrypoints_table[[#This Row],[API]],'Classi Derivate'!$F$2:$F$46,1,FALSE)</f>
        <v>#N/A</v>
      </c>
      <c r="E22" s="7" t="s">
        <v>230</v>
      </c>
    </row>
    <row r="23" spans="1:5" x14ac:dyDescent="0.25">
      <c r="A23" s="7" t="s">
        <v>133</v>
      </c>
      <c r="B23" s="7" t="s">
        <v>223</v>
      </c>
      <c r="C23" s="7" t="e">
        <f>VLOOKUP(Entrypoints_table[[#This Row],[API]],'Classi x Oggetti'!$F$2:$F$142,1,FALSE)</f>
        <v>#N/A</v>
      </c>
      <c r="D23" s="7" t="e">
        <f>VLOOKUP(Entrypoints_table[[#This Row],[API]],'Classi Derivate'!$F$2:$F$46,1,FALSE)</f>
        <v>#N/A</v>
      </c>
      <c r="E23" s="7" t="s">
        <v>230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5EA3-D534-4B92-9DD0-7A4DD265FF57}">
  <dimension ref="A1:B101"/>
  <sheetViews>
    <sheetView topLeftCell="A73" workbookViewId="0">
      <selection activeCell="A81" sqref="A81"/>
    </sheetView>
  </sheetViews>
  <sheetFormatPr defaultRowHeight="15" x14ac:dyDescent="0.25"/>
  <cols>
    <col min="1" max="1" width="39.140625" bestFit="1" customWidth="1"/>
    <col min="2" max="2" width="95.7109375" bestFit="1" customWidth="1"/>
  </cols>
  <sheetData>
    <row r="1" spans="1:2" x14ac:dyDescent="0.25">
      <c r="A1" t="s">
        <v>62</v>
      </c>
      <c r="B1" t="s">
        <v>449</v>
      </c>
    </row>
    <row r="2" spans="1:2" x14ac:dyDescent="0.25">
      <c r="A2" s="10" t="s">
        <v>423</v>
      </c>
      <c r="B2" s="10" t="s">
        <v>424</v>
      </c>
    </row>
    <row r="3" spans="1:2" x14ac:dyDescent="0.25">
      <c r="A3" s="10" t="s">
        <v>250</v>
      </c>
      <c r="B3" s="10" t="s">
        <v>251</v>
      </c>
    </row>
    <row r="4" spans="1:2" x14ac:dyDescent="0.25">
      <c r="A4" s="10" t="s">
        <v>258</v>
      </c>
      <c r="B4" s="10" t="s">
        <v>259</v>
      </c>
    </row>
    <row r="5" spans="1:2" x14ac:dyDescent="0.25">
      <c r="A5" s="10" t="s">
        <v>296</v>
      </c>
      <c r="B5" s="10" t="s">
        <v>297</v>
      </c>
    </row>
    <row r="6" spans="1:2" x14ac:dyDescent="0.25">
      <c r="A6" s="10" t="s">
        <v>427</v>
      </c>
      <c r="B6" s="10" t="s">
        <v>428</v>
      </c>
    </row>
    <row r="7" spans="1:2" x14ac:dyDescent="0.25">
      <c r="A7" s="10" t="s">
        <v>443</v>
      </c>
      <c r="B7" s="10" t="s">
        <v>444</v>
      </c>
    </row>
    <row r="8" spans="1:2" x14ac:dyDescent="0.25">
      <c r="A8" s="10" t="s">
        <v>353</v>
      </c>
      <c r="B8" s="10" t="s">
        <v>354</v>
      </c>
    </row>
    <row r="9" spans="1:2" x14ac:dyDescent="0.25">
      <c r="A9" s="10" t="s">
        <v>431</v>
      </c>
      <c r="B9" s="10" t="s">
        <v>432</v>
      </c>
    </row>
    <row r="10" spans="1:2" x14ac:dyDescent="0.25">
      <c r="A10" s="10" t="s">
        <v>439</v>
      </c>
      <c r="B10" s="10" t="s">
        <v>440</v>
      </c>
    </row>
    <row r="11" spans="1:2" x14ac:dyDescent="0.25">
      <c r="A11" s="10" t="s">
        <v>377</v>
      </c>
      <c r="B11" s="10" t="s">
        <v>378</v>
      </c>
    </row>
    <row r="12" spans="1:2" x14ac:dyDescent="0.25">
      <c r="A12" s="10" t="s">
        <v>280</v>
      </c>
      <c r="B12" s="10" t="s">
        <v>281</v>
      </c>
    </row>
    <row r="13" spans="1:2" x14ac:dyDescent="0.25">
      <c r="A13" s="10" t="s">
        <v>270</v>
      </c>
      <c r="B13" s="10" t="s">
        <v>271</v>
      </c>
    </row>
    <row r="14" spans="1:2" x14ac:dyDescent="0.25">
      <c r="A14" s="10" t="s">
        <v>421</v>
      </c>
      <c r="B14" s="10" t="s">
        <v>422</v>
      </c>
    </row>
    <row r="15" spans="1:2" x14ac:dyDescent="0.25">
      <c r="A15" s="10" t="s">
        <v>276</v>
      </c>
      <c r="B15" s="10" t="s">
        <v>277</v>
      </c>
    </row>
    <row r="16" spans="1:2" x14ac:dyDescent="0.25">
      <c r="A16" s="10" t="s">
        <v>278</v>
      </c>
      <c r="B16" s="10" t="s">
        <v>279</v>
      </c>
    </row>
    <row r="17" spans="1:2" x14ac:dyDescent="0.25">
      <c r="A17" s="10" t="s">
        <v>347</v>
      </c>
      <c r="B17" s="10" t="s">
        <v>348</v>
      </c>
    </row>
    <row r="18" spans="1:2" x14ac:dyDescent="0.25">
      <c r="A18" s="10" t="s">
        <v>425</v>
      </c>
      <c r="B18" s="10" t="s">
        <v>426</v>
      </c>
    </row>
    <row r="19" spans="1:2" x14ac:dyDescent="0.25">
      <c r="A19" s="10" t="s">
        <v>339</v>
      </c>
      <c r="B19" s="10" t="s">
        <v>340</v>
      </c>
    </row>
    <row r="20" spans="1:2" x14ac:dyDescent="0.25">
      <c r="A20" s="10" t="s">
        <v>306</v>
      </c>
      <c r="B20" s="10" t="s">
        <v>307</v>
      </c>
    </row>
    <row r="21" spans="1:2" x14ac:dyDescent="0.25">
      <c r="A21" s="10" t="s">
        <v>321</v>
      </c>
      <c r="B21" s="10" t="s">
        <v>322</v>
      </c>
    </row>
    <row r="22" spans="1:2" x14ac:dyDescent="0.25">
      <c r="A22" s="10" t="s">
        <v>413</v>
      </c>
      <c r="B22" s="10" t="s">
        <v>414</v>
      </c>
    </row>
    <row r="23" spans="1:2" x14ac:dyDescent="0.25">
      <c r="A23" s="10" t="s">
        <v>371</v>
      </c>
      <c r="B23" s="10" t="s">
        <v>372</v>
      </c>
    </row>
    <row r="24" spans="1:2" x14ac:dyDescent="0.25">
      <c r="A24" s="10" t="s">
        <v>331</v>
      </c>
      <c r="B24" s="10" t="s">
        <v>332</v>
      </c>
    </row>
    <row r="25" spans="1:2" x14ac:dyDescent="0.25">
      <c r="A25" s="10" t="s">
        <v>409</v>
      </c>
      <c r="B25" s="10" t="s">
        <v>410</v>
      </c>
    </row>
    <row r="26" spans="1:2" x14ac:dyDescent="0.25">
      <c r="A26" s="10" t="s">
        <v>435</v>
      </c>
      <c r="B26" s="10" t="s">
        <v>436</v>
      </c>
    </row>
    <row r="27" spans="1:2" x14ac:dyDescent="0.25">
      <c r="A27" s="10" t="s">
        <v>319</v>
      </c>
      <c r="B27" s="10" t="s">
        <v>320</v>
      </c>
    </row>
    <row r="28" spans="1:2" x14ac:dyDescent="0.25">
      <c r="A28" s="10" t="s">
        <v>254</v>
      </c>
      <c r="B28" s="10" t="s">
        <v>255</v>
      </c>
    </row>
    <row r="29" spans="1:2" x14ac:dyDescent="0.25">
      <c r="A29" s="10" t="s">
        <v>417</v>
      </c>
      <c r="B29" s="10" t="s">
        <v>418</v>
      </c>
    </row>
    <row r="30" spans="1:2" x14ac:dyDescent="0.25">
      <c r="A30" s="10" t="s">
        <v>325</v>
      </c>
      <c r="B30" s="10" t="s">
        <v>326</v>
      </c>
    </row>
    <row r="31" spans="1:2" x14ac:dyDescent="0.25">
      <c r="A31" s="10" t="s">
        <v>314</v>
      </c>
      <c r="B31" s="10" t="s">
        <v>315</v>
      </c>
    </row>
    <row r="32" spans="1:2" x14ac:dyDescent="0.25">
      <c r="A32" s="10" t="s">
        <v>333</v>
      </c>
      <c r="B32" s="10" t="s">
        <v>334</v>
      </c>
    </row>
    <row r="33" spans="1:2" x14ac:dyDescent="0.25">
      <c r="A33" s="10" t="s">
        <v>379</v>
      </c>
      <c r="B33" s="10" t="s">
        <v>380</v>
      </c>
    </row>
    <row r="34" spans="1:2" x14ac:dyDescent="0.25">
      <c r="A34" s="10" t="s">
        <v>262</v>
      </c>
      <c r="B34" s="10" t="s">
        <v>263</v>
      </c>
    </row>
    <row r="35" spans="1:2" x14ac:dyDescent="0.25">
      <c r="A35" s="10" t="s">
        <v>395</v>
      </c>
      <c r="B35" s="10" t="s">
        <v>396</v>
      </c>
    </row>
    <row r="36" spans="1:2" x14ac:dyDescent="0.25">
      <c r="A36" s="10" t="s">
        <v>375</v>
      </c>
      <c r="B36" s="10" t="s">
        <v>376</v>
      </c>
    </row>
    <row r="37" spans="1:2" x14ac:dyDescent="0.25">
      <c r="A37" s="10" t="s">
        <v>387</v>
      </c>
      <c r="B37" s="10" t="s">
        <v>388</v>
      </c>
    </row>
    <row r="38" spans="1:2" x14ac:dyDescent="0.25">
      <c r="A38" s="10" t="s">
        <v>308</v>
      </c>
      <c r="B38" s="10" t="s">
        <v>309</v>
      </c>
    </row>
    <row r="39" spans="1:2" x14ac:dyDescent="0.25">
      <c r="A39" s="10" t="s">
        <v>284</v>
      </c>
      <c r="B39" s="10" t="s">
        <v>285</v>
      </c>
    </row>
    <row r="40" spans="1:2" x14ac:dyDescent="0.25">
      <c r="A40" s="10" t="s">
        <v>367</v>
      </c>
      <c r="B40" s="10" t="s">
        <v>368</v>
      </c>
    </row>
    <row r="41" spans="1:2" x14ac:dyDescent="0.25">
      <c r="A41" s="10" t="s">
        <v>419</v>
      </c>
      <c r="B41" s="10" t="s">
        <v>420</v>
      </c>
    </row>
    <row r="42" spans="1:2" x14ac:dyDescent="0.25">
      <c r="A42" s="10" t="s">
        <v>252</v>
      </c>
      <c r="B42" s="10" t="s">
        <v>253</v>
      </c>
    </row>
    <row r="43" spans="1:2" x14ac:dyDescent="0.25">
      <c r="A43" s="10" t="s">
        <v>310</v>
      </c>
      <c r="B43" s="10" t="s">
        <v>311</v>
      </c>
    </row>
    <row r="44" spans="1:2" x14ac:dyDescent="0.25">
      <c r="A44" s="10" t="s">
        <v>312</v>
      </c>
      <c r="B44" s="10" t="s">
        <v>313</v>
      </c>
    </row>
    <row r="45" spans="1:2" x14ac:dyDescent="0.25">
      <c r="A45" s="10" t="s">
        <v>383</v>
      </c>
      <c r="B45" s="10" t="s">
        <v>384</v>
      </c>
    </row>
    <row r="46" spans="1:2" x14ac:dyDescent="0.25">
      <c r="A46" s="10" t="s">
        <v>393</v>
      </c>
      <c r="B46" s="10" t="s">
        <v>394</v>
      </c>
    </row>
    <row r="47" spans="1:2" x14ac:dyDescent="0.25">
      <c r="A47" s="10" t="s">
        <v>355</v>
      </c>
      <c r="B47" s="10" t="s">
        <v>356</v>
      </c>
    </row>
    <row r="48" spans="1:2" x14ac:dyDescent="0.25">
      <c r="A48" s="10" t="s">
        <v>256</v>
      </c>
      <c r="B48" s="10" t="s">
        <v>257</v>
      </c>
    </row>
    <row r="49" spans="1:2" x14ac:dyDescent="0.25">
      <c r="A49" s="10" t="s">
        <v>337</v>
      </c>
      <c r="B49" s="10" t="s">
        <v>338</v>
      </c>
    </row>
    <row r="50" spans="1:2" x14ac:dyDescent="0.25">
      <c r="A50" s="10" t="s">
        <v>266</v>
      </c>
      <c r="B50" s="10" t="s">
        <v>267</v>
      </c>
    </row>
    <row r="51" spans="1:2" x14ac:dyDescent="0.25">
      <c r="A51" s="10" t="s">
        <v>260</v>
      </c>
      <c r="B51" s="10" t="s">
        <v>261</v>
      </c>
    </row>
    <row r="52" spans="1:2" x14ac:dyDescent="0.25">
      <c r="A52" s="10" t="s">
        <v>349</v>
      </c>
      <c r="B52" s="10" t="s">
        <v>350</v>
      </c>
    </row>
    <row r="53" spans="1:2" x14ac:dyDescent="0.25">
      <c r="A53" s="10" t="s">
        <v>345</v>
      </c>
      <c r="B53" s="10" t="s">
        <v>346</v>
      </c>
    </row>
    <row r="54" spans="1:2" x14ac:dyDescent="0.25">
      <c r="A54" s="10" t="s">
        <v>304</v>
      </c>
      <c r="B54" s="10" t="s">
        <v>305</v>
      </c>
    </row>
    <row r="55" spans="1:2" x14ac:dyDescent="0.25">
      <c r="A55" s="10" t="s">
        <v>411</v>
      </c>
      <c r="B55" s="10" t="s">
        <v>412</v>
      </c>
    </row>
    <row r="56" spans="1:2" x14ac:dyDescent="0.25">
      <c r="A56" s="10" t="s">
        <v>369</v>
      </c>
      <c r="B56" s="10" t="s">
        <v>370</v>
      </c>
    </row>
    <row r="57" spans="1:2" x14ac:dyDescent="0.25">
      <c r="A57" s="10" t="s">
        <v>288</v>
      </c>
      <c r="B57" s="10" t="s">
        <v>289</v>
      </c>
    </row>
    <row r="58" spans="1:2" x14ac:dyDescent="0.25">
      <c r="A58" s="10" t="s">
        <v>327</v>
      </c>
      <c r="B58" s="10" t="s">
        <v>328</v>
      </c>
    </row>
    <row r="59" spans="1:2" x14ac:dyDescent="0.25">
      <c r="A59" s="10" t="s">
        <v>397</v>
      </c>
      <c r="B59" s="10" t="s">
        <v>398</v>
      </c>
    </row>
    <row r="60" spans="1:2" x14ac:dyDescent="0.25">
      <c r="A60" s="10" t="s">
        <v>433</v>
      </c>
      <c r="B60" s="10" t="s">
        <v>434</v>
      </c>
    </row>
    <row r="61" spans="1:2" x14ac:dyDescent="0.25">
      <c r="A61" s="10" t="s">
        <v>441</v>
      </c>
      <c r="B61" s="10" t="s">
        <v>442</v>
      </c>
    </row>
    <row r="62" spans="1:2" x14ac:dyDescent="0.25">
      <c r="A62" s="10" t="s">
        <v>268</v>
      </c>
      <c r="B62" s="10" t="s">
        <v>269</v>
      </c>
    </row>
    <row r="63" spans="1:2" x14ac:dyDescent="0.25">
      <c r="A63" s="10" t="s">
        <v>286</v>
      </c>
      <c r="B63" s="10" t="s">
        <v>287</v>
      </c>
    </row>
    <row r="64" spans="1:2" x14ac:dyDescent="0.25">
      <c r="A64" s="10" t="s">
        <v>294</v>
      </c>
      <c r="B64" s="10" t="s">
        <v>295</v>
      </c>
    </row>
    <row r="65" spans="1:2" x14ac:dyDescent="0.25">
      <c r="A65" s="10" t="s">
        <v>272</v>
      </c>
      <c r="B65" s="10" t="s">
        <v>273</v>
      </c>
    </row>
    <row r="66" spans="1:2" x14ac:dyDescent="0.25">
      <c r="A66" s="10" t="s">
        <v>405</v>
      </c>
      <c r="B66" s="10" t="s">
        <v>406</v>
      </c>
    </row>
    <row r="67" spans="1:2" x14ac:dyDescent="0.25">
      <c r="A67" s="10" t="s">
        <v>274</v>
      </c>
      <c r="B67" s="10" t="s">
        <v>275</v>
      </c>
    </row>
    <row r="68" spans="1:2" x14ac:dyDescent="0.25">
      <c r="A68" s="10" t="s">
        <v>316</v>
      </c>
      <c r="B68" s="10" t="s">
        <v>317</v>
      </c>
    </row>
    <row r="69" spans="1:2" x14ac:dyDescent="0.25">
      <c r="A69" s="10" t="s">
        <v>335</v>
      </c>
      <c r="B69" s="10" t="s">
        <v>336</v>
      </c>
    </row>
    <row r="70" spans="1:2" x14ac:dyDescent="0.25">
      <c r="A70" s="10" t="s">
        <v>323</v>
      </c>
      <c r="B70" s="10" t="s">
        <v>324</v>
      </c>
    </row>
    <row r="71" spans="1:2" x14ac:dyDescent="0.25">
      <c r="A71" s="10" t="s">
        <v>282</v>
      </c>
      <c r="B71" s="10" t="s">
        <v>283</v>
      </c>
    </row>
    <row r="72" spans="1:2" x14ac:dyDescent="0.25">
      <c r="A72" s="10" t="s">
        <v>290</v>
      </c>
      <c r="B72" s="10" t="s">
        <v>291</v>
      </c>
    </row>
    <row r="73" spans="1:2" x14ac:dyDescent="0.25">
      <c r="A73" s="10" t="s">
        <v>403</v>
      </c>
      <c r="B73" s="10" t="s">
        <v>404</v>
      </c>
    </row>
    <row r="74" spans="1:2" x14ac:dyDescent="0.25">
      <c r="A74" s="10" t="s">
        <v>341</v>
      </c>
      <c r="B74" s="10" t="s">
        <v>342</v>
      </c>
    </row>
    <row r="75" spans="1:2" x14ac:dyDescent="0.25">
      <c r="A75" s="10" t="s">
        <v>298</v>
      </c>
      <c r="B75" s="10" t="s">
        <v>299</v>
      </c>
    </row>
    <row r="76" spans="1:2" x14ac:dyDescent="0.25">
      <c r="A76" s="10" t="s">
        <v>399</v>
      </c>
      <c r="B76" s="10" t="s">
        <v>400</v>
      </c>
    </row>
    <row r="77" spans="1:2" x14ac:dyDescent="0.25">
      <c r="A77" s="10" t="s">
        <v>373</v>
      </c>
      <c r="B77" s="10" t="s">
        <v>374</v>
      </c>
    </row>
    <row r="78" spans="1:2" x14ac:dyDescent="0.25">
      <c r="A78" s="10" t="s">
        <v>359</v>
      </c>
      <c r="B78" s="10" t="s">
        <v>360</v>
      </c>
    </row>
    <row r="79" spans="1:2" x14ac:dyDescent="0.25">
      <c r="A79" s="10" t="s">
        <v>437</v>
      </c>
      <c r="B79" s="10" t="s">
        <v>438</v>
      </c>
    </row>
    <row r="80" spans="1:2" x14ac:dyDescent="0.25">
      <c r="A80" s="10" t="s">
        <v>351</v>
      </c>
      <c r="B80" s="10" t="s">
        <v>352</v>
      </c>
    </row>
    <row r="81" spans="1:2" x14ac:dyDescent="0.25">
      <c r="A81" s="10" t="s">
        <v>171</v>
      </c>
      <c r="B81" s="10" t="s">
        <v>318</v>
      </c>
    </row>
    <row r="82" spans="1:2" x14ac:dyDescent="0.25">
      <c r="A82" s="10" t="s">
        <v>363</v>
      </c>
      <c r="B82" s="10" t="s">
        <v>364</v>
      </c>
    </row>
    <row r="83" spans="1:2" x14ac:dyDescent="0.25">
      <c r="A83" s="10" t="s">
        <v>357</v>
      </c>
      <c r="B83" s="10" t="s">
        <v>358</v>
      </c>
    </row>
    <row r="84" spans="1:2" x14ac:dyDescent="0.25">
      <c r="A84" s="10" t="s">
        <v>343</v>
      </c>
      <c r="B84" s="10" t="s">
        <v>344</v>
      </c>
    </row>
    <row r="85" spans="1:2" x14ac:dyDescent="0.25">
      <c r="A85" s="10" t="s">
        <v>292</v>
      </c>
      <c r="B85" s="10" t="s">
        <v>293</v>
      </c>
    </row>
    <row r="86" spans="1:2" x14ac:dyDescent="0.25">
      <c r="A86" s="10" t="s">
        <v>389</v>
      </c>
      <c r="B86" s="10" t="s">
        <v>390</v>
      </c>
    </row>
    <row r="87" spans="1:2" x14ac:dyDescent="0.25">
      <c r="A87" s="10" t="s">
        <v>429</v>
      </c>
      <c r="B87" s="10" t="s">
        <v>430</v>
      </c>
    </row>
    <row r="88" spans="1:2" x14ac:dyDescent="0.25">
      <c r="A88" s="10" t="s">
        <v>407</v>
      </c>
      <c r="B88" s="10" t="s">
        <v>408</v>
      </c>
    </row>
    <row r="89" spans="1:2" x14ac:dyDescent="0.25">
      <c r="A89" s="10" t="s">
        <v>415</v>
      </c>
      <c r="B89" s="10" t="s">
        <v>416</v>
      </c>
    </row>
    <row r="90" spans="1:2" x14ac:dyDescent="0.25">
      <c r="A90" s="10" t="s">
        <v>361</v>
      </c>
      <c r="B90" s="10" t="s">
        <v>362</v>
      </c>
    </row>
    <row r="91" spans="1:2" x14ac:dyDescent="0.25">
      <c r="A91" s="10" t="s">
        <v>365</v>
      </c>
      <c r="B91" s="10" t="s">
        <v>366</v>
      </c>
    </row>
    <row r="92" spans="1:2" x14ac:dyDescent="0.25">
      <c r="A92" s="10" t="s">
        <v>381</v>
      </c>
      <c r="B92" s="10" t="s">
        <v>382</v>
      </c>
    </row>
    <row r="93" spans="1:2" x14ac:dyDescent="0.25">
      <c r="A93" s="10" t="s">
        <v>302</v>
      </c>
      <c r="B93" s="10" t="s">
        <v>303</v>
      </c>
    </row>
    <row r="94" spans="1:2" x14ac:dyDescent="0.25">
      <c r="A94" s="10" t="s">
        <v>445</v>
      </c>
      <c r="B94" s="10" t="s">
        <v>446</v>
      </c>
    </row>
    <row r="95" spans="1:2" x14ac:dyDescent="0.25">
      <c r="A95" s="10" t="s">
        <v>385</v>
      </c>
      <c r="B95" s="10" t="s">
        <v>386</v>
      </c>
    </row>
    <row r="96" spans="1:2" x14ac:dyDescent="0.25">
      <c r="A96" s="10" t="s">
        <v>401</v>
      </c>
      <c r="B96" s="10" t="s">
        <v>402</v>
      </c>
    </row>
    <row r="97" spans="1:2" x14ac:dyDescent="0.25">
      <c r="A97" s="10" t="s">
        <v>391</v>
      </c>
      <c r="B97" s="10" t="s">
        <v>392</v>
      </c>
    </row>
    <row r="98" spans="1:2" x14ac:dyDescent="0.25">
      <c r="A98" s="10" t="s">
        <v>329</v>
      </c>
      <c r="B98" s="10" t="s">
        <v>330</v>
      </c>
    </row>
    <row r="99" spans="1:2" x14ac:dyDescent="0.25">
      <c r="A99" s="10" t="s">
        <v>300</v>
      </c>
      <c r="B99" s="10" t="s">
        <v>301</v>
      </c>
    </row>
    <row r="100" spans="1:2" x14ac:dyDescent="0.25">
      <c r="A100" s="10" t="s">
        <v>447</v>
      </c>
      <c r="B100" s="10" t="s">
        <v>448</v>
      </c>
    </row>
    <row r="101" spans="1:2" x14ac:dyDescent="0.25">
      <c r="A101" s="10" t="s">
        <v>264</v>
      </c>
      <c r="B101" s="10" t="s">
        <v>265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33FD-BD3B-4907-949C-9103839BF1A5}">
  <dimension ref="A1:P74"/>
  <sheetViews>
    <sheetView tabSelected="1" topLeftCell="I1" workbookViewId="0">
      <selection activeCell="N3" sqref="N3"/>
    </sheetView>
  </sheetViews>
  <sheetFormatPr defaultRowHeight="15" x14ac:dyDescent="0.25"/>
  <cols>
    <col min="1" max="1" width="32.7109375" bestFit="1" customWidth="1"/>
    <col min="2" max="2" width="35.7109375" bestFit="1" customWidth="1"/>
    <col min="3" max="3" width="24.5703125" bestFit="1" customWidth="1"/>
    <col min="4" max="4" width="13.5703125" bestFit="1" customWidth="1"/>
    <col min="6" max="6" width="28.85546875" bestFit="1" customWidth="1"/>
    <col min="7" max="7" width="24.85546875" bestFit="1" customWidth="1"/>
    <col min="8" max="8" width="21.28515625" bestFit="1" customWidth="1"/>
    <col min="9" max="9" width="19" bestFit="1" customWidth="1"/>
    <col min="10" max="10" width="12.85546875" bestFit="1" customWidth="1"/>
    <col min="11" max="11" width="25" bestFit="1" customWidth="1"/>
    <col min="12" max="12" width="62" bestFit="1" customWidth="1"/>
    <col min="13" max="13" width="46.28515625" bestFit="1" customWidth="1"/>
    <col min="14" max="14" width="32.85546875" bestFit="1" customWidth="1"/>
    <col min="15" max="15" width="90.28515625" bestFit="1" customWidth="1"/>
    <col min="16" max="16" width="16.85546875" bestFit="1" customWidth="1"/>
    <col min="18" max="18" width="11.42578125" bestFit="1" customWidth="1"/>
    <col min="19" max="19" width="62" bestFit="1" customWidth="1"/>
    <col min="20" max="20" width="46.28515625" bestFit="1" customWidth="1"/>
    <col min="21" max="21" width="21.7109375" bestFit="1" customWidth="1"/>
  </cols>
  <sheetData>
    <row r="1" spans="1:16" s="4" customFormat="1" x14ac:dyDescent="0.25">
      <c r="A1" s="4" t="s">
        <v>467</v>
      </c>
      <c r="F1" t="s">
        <v>466</v>
      </c>
      <c r="G1"/>
      <c r="H1"/>
      <c r="I1"/>
    </row>
    <row r="2" spans="1:16" x14ac:dyDescent="0.25">
      <c r="A2" t="s">
        <v>62</v>
      </c>
      <c r="B2" t="s">
        <v>63</v>
      </c>
      <c r="C2" t="s">
        <v>70</v>
      </c>
      <c r="D2" t="s">
        <v>465</v>
      </c>
      <c r="F2" s="17" t="s">
        <v>62</v>
      </c>
      <c r="G2" s="16" t="s">
        <v>63</v>
      </c>
      <c r="H2" s="16" t="s">
        <v>64</v>
      </c>
      <c r="I2" s="16" t="s">
        <v>65</v>
      </c>
    </row>
    <row r="3" spans="1:16" x14ac:dyDescent="0.25">
      <c r="A3" t="s">
        <v>175</v>
      </c>
      <c r="B3" t="s">
        <v>72</v>
      </c>
      <c r="C3" t="s">
        <v>76</v>
      </c>
      <c r="D3" t="e">
        <f>VLOOKUP(Tabella11[[#This Row],[Nome Classe]],not_found_classes[],1,FALSE)</f>
        <v>#N/A</v>
      </c>
      <c r="F3" t="s">
        <v>214</v>
      </c>
      <c r="G3" t="s">
        <v>154</v>
      </c>
      <c r="K3" s="4"/>
    </row>
    <row r="4" spans="1:16" x14ac:dyDescent="0.25">
      <c r="A4" t="s">
        <v>77</v>
      </c>
      <c r="B4" t="s">
        <v>176</v>
      </c>
      <c r="D4" s="4" t="e">
        <f>VLOOKUP(Tabella11[[#This Row],[Nome Classe]],not_found_classes[],1,FALSE)</f>
        <v>#N/A</v>
      </c>
    </row>
    <row r="5" spans="1:16" x14ac:dyDescent="0.25">
      <c r="A5" t="s">
        <v>182</v>
      </c>
      <c r="B5" t="s">
        <v>86</v>
      </c>
      <c r="D5" s="4" t="e">
        <f>VLOOKUP(Tabella11[[#This Row],[Nome Classe]],not_found_classes[],1,FALSE)</f>
        <v>#N/A</v>
      </c>
      <c r="F5" t="s">
        <v>464</v>
      </c>
      <c r="K5" t="s">
        <v>473</v>
      </c>
    </row>
    <row r="6" spans="1:16" x14ac:dyDescent="0.25">
      <c r="A6" t="s">
        <v>453</v>
      </c>
      <c r="B6" t="s">
        <v>238</v>
      </c>
      <c r="C6" t="s">
        <v>153</v>
      </c>
      <c r="D6" s="4" t="e">
        <f>VLOOKUP(Tabella11[[#This Row],[Nome Classe]],not_found_classes[],1,FALSE)</f>
        <v>#N/A</v>
      </c>
      <c r="F6" s="16" t="s">
        <v>7</v>
      </c>
      <c r="G6" s="16" t="s">
        <v>3</v>
      </c>
      <c r="H6" s="16" t="s">
        <v>28</v>
      </c>
      <c r="I6" s="16" t="s">
        <v>470</v>
      </c>
      <c r="K6" t="s">
        <v>485</v>
      </c>
      <c r="L6" t="s">
        <v>576</v>
      </c>
      <c r="M6" t="s">
        <v>7</v>
      </c>
      <c r="N6" t="s">
        <v>484</v>
      </c>
      <c r="O6" t="s">
        <v>474</v>
      </c>
      <c r="P6" t="s">
        <v>470</v>
      </c>
    </row>
    <row r="7" spans="1:16" ht="16.5" x14ac:dyDescent="0.3">
      <c r="A7" t="s">
        <v>158</v>
      </c>
      <c r="B7" t="s">
        <v>50</v>
      </c>
      <c r="C7" t="s">
        <v>153</v>
      </c>
      <c r="D7" s="4" t="e">
        <f>VLOOKUP(Tabella11[[#This Row],[Nome Classe]],not_found_classes[],1,FALSE)</f>
        <v>#N/A</v>
      </c>
      <c r="F7" s="13" t="s">
        <v>2</v>
      </c>
      <c r="G7" s="11" t="s">
        <v>1</v>
      </c>
      <c r="H7" s="14" t="b">
        <v>1</v>
      </c>
      <c r="I7" s="22" t="s">
        <v>471</v>
      </c>
      <c r="K7" s="4" t="s">
        <v>502</v>
      </c>
      <c r="L7" s="4" t="s">
        <v>503</v>
      </c>
      <c r="M7" s="4" t="s">
        <v>504</v>
      </c>
      <c r="N7" s="4" t="s">
        <v>500</v>
      </c>
      <c r="O7" s="4" t="s">
        <v>505</v>
      </c>
      <c r="P7" s="4" t="s">
        <v>471</v>
      </c>
    </row>
    <row r="8" spans="1:16" x14ac:dyDescent="0.25">
      <c r="A8" t="s">
        <v>69</v>
      </c>
      <c r="B8" t="s">
        <v>159</v>
      </c>
      <c r="D8" s="4" t="e">
        <f>VLOOKUP(Tabella11[[#This Row],[Nome Classe]],not_found_classes[],1,FALSE)</f>
        <v>#N/A</v>
      </c>
      <c r="F8" s="12" t="s">
        <v>6</v>
      </c>
      <c r="G8" s="12" t="s">
        <v>0</v>
      </c>
      <c r="H8" s="15" t="b">
        <v>1</v>
      </c>
      <c r="I8" s="23" t="s">
        <v>471</v>
      </c>
      <c r="K8" s="4" t="s">
        <v>502</v>
      </c>
      <c r="L8" s="24" t="s">
        <v>571</v>
      </c>
      <c r="M8" s="24" t="s">
        <v>570</v>
      </c>
      <c r="N8" s="24" t="s">
        <v>573</v>
      </c>
      <c r="O8" s="25" t="s">
        <v>572</v>
      </c>
      <c r="P8" s="4" t="s">
        <v>496</v>
      </c>
    </row>
    <row r="9" spans="1:16" x14ac:dyDescent="0.25">
      <c r="A9" t="s">
        <v>209</v>
      </c>
      <c r="B9" t="s">
        <v>146</v>
      </c>
      <c r="D9" s="4" t="e">
        <f>VLOOKUP(Tabella11[[#This Row],[Nome Classe]],not_found_classes[],1,FALSE)</f>
        <v>#N/A</v>
      </c>
      <c r="F9" s="11" t="s">
        <v>16</v>
      </c>
      <c r="G9" s="11" t="s">
        <v>17</v>
      </c>
      <c r="H9" s="14" t="b">
        <v>1</v>
      </c>
      <c r="I9" s="22" t="s">
        <v>471</v>
      </c>
      <c r="K9" s="4" t="s">
        <v>502</v>
      </c>
      <c r="L9" s="24" t="s">
        <v>579</v>
      </c>
      <c r="M9" s="24" t="s">
        <v>578</v>
      </c>
      <c r="N9" s="24" t="s">
        <v>573</v>
      </c>
      <c r="O9" s="24" t="s">
        <v>580</v>
      </c>
      <c r="P9" s="4" t="s">
        <v>496</v>
      </c>
    </row>
    <row r="10" spans="1:16" x14ac:dyDescent="0.25">
      <c r="A10" t="s">
        <v>210</v>
      </c>
      <c r="B10" t="s">
        <v>147</v>
      </c>
      <c r="D10" s="4" t="e">
        <f>VLOOKUP(Tabella11[[#This Row],[Nome Classe]],not_found_classes[],1,FALSE)</f>
        <v>#N/A</v>
      </c>
      <c r="F10" s="18" t="s">
        <v>468</v>
      </c>
      <c r="G10" s="18"/>
      <c r="H10" s="19" t="b">
        <v>1</v>
      </c>
      <c r="I10" s="23" t="s">
        <v>471</v>
      </c>
      <c r="K10" s="4" t="s">
        <v>502</v>
      </c>
      <c r="L10" s="24" t="s">
        <v>575</v>
      </c>
      <c r="M10" s="24" t="s">
        <v>574</v>
      </c>
      <c r="N10" s="24" t="s">
        <v>573</v>
      </c>
      <c r="O10" s="24" t="s">
        <v>577</v>
      </c>
      <c r="P10" s="4" t="s">
        <v>496</v>
      </c>
    </row>
    <row r="11" spans="1:16" x14ac:dyDescent="0.25">
      <c r="A11" t="s">
        <v>183</v>
      </c>
      <c r="B11" t="s">
        <v>87</v>
      </c>
      <c r="D11" s="4" t="e">
        <f>VLOOKUP(Tabella11[[#This Row],[Nome Classe]],not_found_classes[],1,FALSE)</f>
        <v>#N/A</v>
      </c>
      <c r="F11" s="12" t="s">
        <v>41</v>
      </c>
      <c r="G11" s="12" t="s">
        <v>42</v>
      </c>
      <c r="H11" s="15" t="b">
        <v>1</v>
      </c>
      <c r="I11" s="22" t="s">
        <v>471</v>
      </c>
      <c r="K11" s="4" t="s">
        <v>502</v>
      </c>
      <c r="L11" s="24" t="s">
        <v>582</v>
      </c>
      <c r="M11" s="24" t="s">
        <v>581</v>
      </c>
      <c r="N11" s="24" t="s">
        <v>481</v>
      </c>
      <c r="O11" s="24" t="s">
        <v>583</v>
      </c>
      <c r="P11" s="4" t="s">
        <v>496</v>
      </c>
    </row>
    <row r="12" spans="1:16" x14ac:dyDescent="0.25">
      <c r="A12" t="s">
        <v>184</v>
      </c>
      <c r="B12" t="s">
        <v>88</v>
      </c>
      <c r="C12" t="s">
        <v>85</v>
      </c>
      <c r="D12" s="4" t="e">
        <f>VLOOKUP(Tabella11[[#This Row],[Nome Classe]],not_found_classes[],1,FALSE)</f>
        <v>#N/A</v>
      </c>
      <c r="F12" s="18" t="s">
        <v>43</v>
      </c>
      <c r="G12" s="18" t="s">
        <v>44</v>
      </c>
      <c r="H12" s="19" t="b">
        <v>1</v>
      </c>
      <c r="I12" s="23" t="s">
        <v>471</v>
      </c>
      <c r="K12" s="4" t="s">
        <v>502</v>
      </c>
      <c r="L12" s="4" t="s">
        <v>506</v>
      </c>
      <c r="M12" s="4" t="s">
        <v>5</v>
      </c>
      <c r="N12" s="4" t="s">
        <v>507</v>
      </c>
      <c r="O12" s="4"/>
      <c r="P12" s="4" t="s">
        <v>471</v>
      </c>
    </row>
    <row r="13" spans="1:16" x14ac:dyDescent="0.25">
      <c r="A13" t="s">
        <v>97</v>
      </c>
      <c r="B13" t="s">
        <v>185</v>
      </c>
      <c r="D13" s="4" t="e">
        <f>VLOOKUP(Tabella11[[#This Row],[Nome Classe]],not_found_classes[],1,FALSE)</f>
        <v>#N/A</v>
      </c>
      <c r="F13" s="12" t="s">
        <v>45</v>
      </c>
      <c r="G13" s="12" t="s">
        <v>46</v>
      </c>
      <c r="H13" s="15" t="b">
        <v>1</v>
      </c>
      <c r="I13" s="22" t="s">
        <v>471</v>
      </c>
      <c r="K13" s="4" t="s">
        <v>475</v>
      </c>
      <c r="L13" s="4" t="s">
        <v>477</v>
      </c>
      <c r="M13" s="4" t="s">
        <v>476</v>
      </c>
      <c r="N13" s="4" t="s">
        <v>481</v>
      </c>
      <c r="O13" s="4" t="s">
        <v>478</v>
      </c>
      <c r="P13" s="4" t="s">
        <v>471</v>
      </c>
    </row>
    <row r="14" spans="1:16" x14ac:dyDescent="0.25">
      <c r="A14" t="s">
        <v>186</v>
      </c>
      <c r="B14" t="s">
        <v>89</v>
      </c>
      <c r="D14" s="4" t="e">
        <f>VLOOKUP(Tabella11[[#This Row],[Nome Classe]],not_found_classes[],1,FALSE)</f>
        <v>#N/A</v>
      </c>
      <c r="F14" s="18" t="s">
        <v>47</v>
      </c>
      <c r="G14" s="18" t="s">
        <v>48</v>
      </c>
      <c r="H14" s="19" t="b">
        <v>1</v>
      </c>
      <c r="I14" s="23" t="s">
        <v>471</v>
      </c>
      <c r="K14" s="4" t="s">
        <v>475</v>
      </c>
      <c r="L14" s="4" t="s">
        <v>479</v>
      </c>
      <c r="M14" s="4" t="s">
        <v>480</v>
      </c>
      <c r="N14" s="4" t="s">
        <v>481</v>
      </c>
      <c r="O14" s="4" t="s">
        <v>482</v>
      </c>
      <c r="P14" s="4" t="s">
        <v>471</v>
      </c>
    </row>
    <row r="15" spans="1:16" x14ac:dyDescent="0.25">
      <c r="A15" t="s">
        <v>459</v>
      </c>
      <c r="B15" t="s">
        <v>244</v>
      </c>
      <c r="C15" t="s">
        <v>79</v>
      </c>
      <c r="D15" s="4" t="e">
        <f>VLOOKUP(Tabella11[[#This Row],[Nome Classe]],not_found_classes[],1,FALSE)</f>
        <v>#N/A</v>
      </c>
      <c r="F15" s="12" t="s">
        <v>37</v>
      </c>
      <c r="G15" s="12" t="s">
        <v>38</v>
      </c>
      <c r="H15" s="15" t="b">
        <v>1</v>
      </c>
      <c r="I15" s="22" t="s">
        <v>471</v>
      </c>
      <c r="K15" s="4" t="s">
        <v>475</v>
      </c>
      <c r="L15" s="4" t="s">
        <v>486</v>
      </c>
      <c r="M15" s="4" t="s">
        <v>469</v>
      </c>
      <c r="N15" s="4" t="s">
        <v>481</v>
      </c>
      <c r="O15" s="4" t="s">
        <v>483</v>
      </c>
      <c r="P15" s="4" t="s">
        <v>471</v>
      </c>
    </row>
    <row r="16" spans="1:16" x14ac:dyDescent="0.25">
      <c r="A16" t="s">
        <v>458</v>
      </c>
      <c r="B16" t="s">
        <v>243</v>
      </c>
      <c r="C16" t="s">
        <v>79</v>
      </c>
      <c r="D16" s="4" t="e">
        <f>VLOOKUP(Tabella11[[#This Row],[Nome Classe]],not_found_classes[],1,FALSE)</f>
        <v>#N/A</v>
      </c>
      <c r="F16" s="18" t="s">
        <v>35</v>
      </c>
      <c r="G16" s="18" t="s">
        <v>36</v>
      </c>
      <c r="H16" s="19" t="b">
        <v>1</v>
      </c>
      <c r="I16" s="23" t="s">
        <v>471</v>
      </c>
      <c r="K16" s="4" t="s">
        <v>475</v>
      </c>
      <c r="L16" s="4" t="s">
        <v>508</v>
      </c>
      <c r="M16" s="4" t="s">
        <v>22</v>
      </c>
      <c r="N16" s="4" t="s">
        <v>509</v>
      </c>
      <c r="O16" s="4"/>
      <c r="P16" s="4" t="s">
        <v>471</v>
      </c>
    </row>
    <row r="17" spans="1:16" x14ac:dyDescent="0.25">
      <c r="A17" t="s">
        <v>204</v>
      </c>
      <c r="B17" t="s">
        <v>138</v>
      </c>
      <c r="D17" s="4" t="e">
        <f>VLOOKUP(Tabella11[[#This Row],[Nome Classe]],not_found_classes[],1,FALSE)</f>
        <v>#N/A</v>
      </c>
      <c r="F17" s="12" t="s">
        <v>20</v>
      </c>
      <c r="G17" s="12" t="s">
        <v>21</v>
      </c>
      <c r="H17" s="15" t="b">
        <v>1</v>
      </c>
      <c r="I17" s="22" t="s">
        <v>471</v>
      </c>
      <c r="K17" s="4" t="s">
        <v>475</v>
      </c>
      <c r="L17" s="4" t="s">
        <v>499</v>
      </c>
      <c r="M17" s="4" t="s">
        <v>562</v>
      </c>
      <c r="N17" s="4" t="s">
        <v>500</v>
      </c>
      <c r="O17" s="4" t="s">
        <v>501</v>
      </c>
      <c r="P17" s="4" t="s">
        <v>471</v>
      </c>
    </row>
    <row r="18" spans="1:16" x14ac:dyDescent="0.25">
      <c r="A18" t="s">
        <v>155</v>
      </c>
      <c r="B18" t="s">
        <v>156</v>
      </c>
      <c r="D18" s="4" t="e">
        <f>VLOOKUP(Tabella11[[#This Row],[Nome Classe]],not_found_classes[],1,FALSE)</f>
        <v>#N/A</v>
      </c>
      <c r="F18" s="18" t="s">
        <v>475</v>
      </c>
      <c r="G18" s="18"/>
      <c r="H18" s="19" t="b">
        <v>0</v>
      </c>
      <c r="I18" s="19" t="s">
        <v>471</v>
      </c>
      <c r="K18" s="4" t="s">
        <v>475</v>
      </c>
      <c r="L18" s="4" t="s">
        <v>487</v>
      </c>
      <c r="M18" s="4" t="s">
        <v>488</v>
      </c>
      <c r="N18" s="4" t="s">
        <v>481</v>
      </c>
      <c r="O18" s="4" t="s">
        <v>489</v>
      </c>
      <c r="P18" s="4" t="s">
        <v>496</v>
      </c>
    </row>
    <row r="19" spans="1:16" x14ac:dyDescent="0.25">
      <c r="A19" t="s">
        <v>215</v>
      </c>
      <c r="B19" t="s">
        <v>157</v>
      </c>
      <c r="D19" s="4" t="e">
        <f>VLOOKUP(Tabella11[[#This Row],[Nome Classe]],not_found_classes[],1,FALSE)</f>
        <v>#N/A</v>
      </c>
      <c r="F19" s="18" t="s">
        <v>11</v>
      </c>
      <c r="G19" s="18" t="s">
        <v>10</v>
      </c>
      <c r="H19" s="19" t="b">
        <v>1</v>
      </c>
      <c r="I19" s="23" t="s">
        <v>471</v>
      </c>
      <c r="K19" s="4" t="s">
        <v>475</v>
      </c>
      <c r="L19" s="4" t="s">
        <v>492</v>
      </c>
      <c r="M19" s="4" t="s">
        <v>491</v>
      </c>
      <c r="N19" s="4" t="s">
        <v>481</v>
      </c>
      <c r="O19" s="4" t="s">
        <v>490</v>
      </c>
      <c r="P19" s="4" t="s">
        <v>471</v>
      </c>
    </row>
    <row r="20" spans="1:16" x14ac:dyDescent="0.25">
      <c r="A20" t="s">
        <v>205</v>
      </c>
      <c r="B20" t="s">
        <v>139</v>
      </c>
      <c r="C20" t="s">
        <v>143</v>
      </c>
      <c r="D20" s="4" t="e">
        <f>VLOOKUP(Tabella11[[#This Row],[Nome Classe]],not_found_classes[],1,FALSE)</f>
        <v>#N/A</v>
      </c>
      <c r="F20" s="12" t="s">
        <v>12</v>
      </c>
      <c r="G20" s="12" t="s">
        <v>13</v>
      </c>
      <c r="H20" s="15" t="b">
        <v>1</v>
      </c>
      <c r="I20" s="23" t="s">
        <v>471</v>
      </c>
      <c r="K20" s="4" t="s">
        <v>475</v>
      </c>
      <c r="L20" s="4" t="s">
        <v>493</v>
      </c>
      <c r="M20" s="4" t="s">
        <v>494</v>
      </c>
      <c r="N20" s="4" t="s">
        <v>481</v>
      </c>
      <c r="O20" s="4" t="s">
        <v>495</v>
      </c>
      <c r="P20" s="4" t="s">
        <v>471</v>
      </c>
    </row>
    <row r="21" spans="1:16" x14ac:dyDescent="0.25">
      <c r="A21" t="s">
        <v>144</v>
      </c>
      <c r="B21" t="s">
        <v>206</v>
      </c>
      <c r="D21" s="4" t="e">
        <f>VLOOKUP(Tabella11[[#This Row],[Nome Classe]],not_found_classes[],1,FALSE)</f>
        <v>#N/A</v>
      </c>
      <c r="F21" s="11" t="s">
        <v>511</v>
      </c>
      <c r="G21" s="11"/>
      <c r="H21" s="14" t="b">
        <v>1</v>
      </c>
      <c r="I21" s="14" t="s">
        <v>472</v>
      </c>
      <c r="K21" s="4" t="s">
        <v>475</v>
      </c>
      <c r="L21" s="4" t="s">
        <v>497</v>
      </c>
      <c r="M21" s="4" t="s">
        <v>33</v>
      </c>
      <c r="N21" s="4" t="s">
        <v>498</v>
      </c>
      <c r="O21" s="4"/>
      <c r="P21" s="4" t="s">
        <v>471</v>
      </c>
    </row>
    <row r="22" spans="1:16" x14ac:dyDescent="0.25">
      <c r="A22" t="s">
        <v>207</v>
      </c>
      <c r="B22" t="s">
        <v>140</v>
      </c>
      <c r="D22" s="4" t="e">
        <f>VLOOKUP(Tabella11[[#This Row],[Nome Classe]],not_found_classes[],1,FALSE)</f>
        <v>#N/A</v>
      </c>
      <c r="F22" s="18" t="s">
        <v>469</v>
      </c>
      <c r="G22" s="18"/>
      <c r="H22" s="19" t="b">
        <v>1</v>
      </c>
      <c r="I22" s="23" t="s">
        <v>472</v>
      </c>
    </row>
    <row r="23" spans="1:16" x14ac:dyDescent="0.25">
      <c r="A23" t="s">
        <v>177</v>
      </c>
      <c r="B23" t="s">
        <v>73</v>
      </c>
      <c r="C23" t="s">
        <v>78</v>
      </c>
      <c r="D23" s="4" t="e">
        <f>VLOOKUP(Tabella11[[#This Row],[Nome Classe]],not_found_classes[],1,FALSE)</f>
        <v>#N/A</v>
      </c>
      <c r="F23" s="18" t="s">
        <v>22</v>
      </c>
      <c r="G23" s="18" t="s">
        <v>23</v>
      </c>
      <c r="H23" s="19" t="b">
        <v>1</v>
      </c>
      <c r="I23" s="22" t="s">
        <v>471</v>
      </c>
      <c r="K23" t="s">
        <v>512</v>
      </c>
    </row>
    <row r="24" spans="1:16" x14ac:dyDescent="0.25">
      <c r="A24" t="s">
        <v>456</v>
      </c>
      <c r="B24" t="s">
        <v>241</v>
      </c>
      <c r="C24" t="s">
        <v>79</v>
      </c>
      <c r="D24" s="4" t="e">
        <f>VLOOKUP(Tabella11[[#This Row],[Nome Classe]],not_found_classes[],1,FALSE)</f>
        <v>#N/A</v>
      </c>
      <c r="F24" s="12" t="s">
        <v>18</v>
      </c>
      <c r="G24" s="12" t="s">
        <v>19</v>
      </c>
      <c r="H24" s="15" t="b">
        <v>1</v>
      </c>
      <c r="I24" s="23" t="s">
        <v>471</v>
      </c>
      <c r="K24" s="4" t="s">
        <v>551</v>
      </c>
      <c r="L24" s="4" t="s">
        <v>552</v>
      </c>
      <c r="M24" s="4" t="s">
        <v>553</v>
      </c>
      <c r="N24" s="4" t="s">
        <v>554</v>
      </c>
    </row>
    <row r="25" spans="1:16" x14ac:dyDescent="0.25">
      <c r="A25" t="s">
        <v>457</v>
      </c>
      <c r="B25" t="s">
        <v>242</v>
      </c>
      <c r="C25" t="s">
        <v>79</v>
      </c>
      <c r="D25" s="4" t="e">
        <f>VLOOKUP(Tabella11[[#This Row],[Nome Classe]],not_found_classes[],1,FALSE)</f>
        <v>#N/A</v>
      </c>
      <c r="F25" s="18" t="s">
        <v>24</v>
      </c>
      <c r="G25" s="18" t="s">
        <v>25</v>
      </c>
      <c r="H25" s="19" t="b">
        <v>1</v>
      </c>
      <c r="I25" s="22" t="s">
        <v>471</v>
      </c>
      <c r="K25" s="4" t="s">
        <v>513</v>
      </c>
      <c r="L25" s="4" t="s">
        <v>514</v>
      </c>
      <c r="M25" s="4" t="str">
        <f t="shared" ref="M25:M61" si="0">SUBSTITUTE(L25,".report-meta.xml","")</f>
        <v>Articoli_visualizzazioni_e_like</v>
      </c>
      <c r="N25" s="4" t="b">
        <v>1</v>
      </c>
    </row>
    <row r="26" spans="1:16" x14ac:dyDescent="0.25">
      <c r="A26" t="s">
        <v>455</v>
      </c>
      <c r="B26" t="s">
        <v>240</v>
      </c>
      <c r="C26" t="s">
        <v>79</v>
      </c>
      <c r="D26" s="4" t="e">
        <f>VLOOKUP(Tabella11[[#This Row],[Nome Classe]],not_found_classes[],1,FALSE)</f>
        <v>#N/A</v>
      </c>
      <c r="F26" s="12" t="s">
        <v>33</v>
      </c>
      <c r="G26" s="12" t="s">
        <v>34</v>
      </c>
      <c r="H26" s="15" t="b">
        <v>1</v>
      </c>
      <c r="I26" s="23" t="s">
        <v>471</v>
      </c>
      <c r="K26" s="4" t="s">
        <v>513</v>
      </c>
      <c r="L26" s="4" t="s">
        <v>515</v>
      </c>
      <c r="M26" s="4" t="str">
        <f t="shared" si="0"/>
        <v>Copia_di_ONEToyota_TL_DashInsig_9FF</v>
      </c>
      <c r="N26" s="4" t="b">
        <v>1</v>
      </c>
    </row>
    <row r="27" spans="1:16" x14ac:dyDescent="0.25">
      <c r="A27" t="s">
        <v>450</v>
      </c>
      <c r="B27" t="s">
        <v>226</v>
      </c>
      <c r="C27" t="s">
        <v>219</v>
      </c>
      <c r="D27" s="4" t="e">
        <f>VLOOKUP(Tabella11[[#This Row],[Nome Classe]],not_found_classes[],1,FALSE)</f>
        <v>#N/A</v>
      </c>
      <c r="F27" s="11" t="s">
        <v>502</v>
      </c>
      <c r="G27" s="11"/>
      <c r="H27" s="14" t="b">
        <v>0</v>
      </c>
      <c r="I27" s="14" t="s">
        <v>471</v>
      </c>
      <c r="K27" s="4" t="s">
        <v>513</v>
      </c>
      <c r="L27" s="4" t="s">
        <v>516</v>
      </c>
      <c r="M27" s="4" t="str">
        <f t="shared" si="0"/>
        <v>Marchi_Utenti_Gruppi_Con_Utenti_Custom_SQp</v>
      </c>
      <c r="N27" s="4" t="b">
        <v>1</v>
      </c>
    </row>
    <row r="28" spans="1:16" x14ac:dyDescent="0.25">
      <c r="A28" t="s">
        <v>227</v>
      </c>
      <c r="B28" t="s">
        <v>451</v>
      </c>
      <c r="D28" s="4" t="e">
        <f>VLOOKUP(Tabella11[[#This Row],[Nome Classe]],not_found_classes[],1,FALSE)</f>
        <v>#N/A</v>
      </c>
      <c r="F28" s="18" t="s">
        <v>236</v>
      </c>
      <c r="G28" s="18"/>
      <c r="H28" s="19" t="b">
        <v>1</v>
      </c>
      <c r="I28" s="22" t="s">
        <v>471</v>
      </c>
      <c r="K28" s="4" t="s">
        <v>513</v>
      </c>
      <c r="L28" s="4" t="s">
        <v>517</v>
      </c>
      <c r="M28" s="4" t="str">
        <f t="shared" si="0"/>
        <v>ONEToyota_Accessi_Dealer_xMa</v>
      </c>
      <c r="N28" s="4" t="b">
        <v>1</v>
      </c>
    </row>
    <row r="29" spans="1:16" x14ac:dyDescent="0.25">
      <c r="A29" t="s">
        <v>160</v>
      </c>
      <c r="B29" t="s">
        <v>51</v>
      </c>
      <c r="D29" s="4" t="e">
        <f>VLOOKUP(Tabella11[[#This Row],[Nome Classe]],not_found_classes[],1,FALSE)</f>
        <v>#N/A</v>
      </c>
      <c r="F29" s="18" t="s">
        <v>5</v>
      </c>
      <c r="G29" s="18" t="s">
        <v>4</v>
      </c>
      <c r="H29" s="19" t="b">
        <v>1</v>
      </c>
      <c r="I29" s="23" t="s">
        <v>471</v>
      </c>
      <c r="K29" s="4" t="s">
        <v>513</v>
      </c>
      <c r="L29" s="4" t="s">
        <v>518</v>
      </c>
      <c r="M29" s="4" t="str">
        <f t="shared" si="0"/>
        <v>ONEToyota_Accessi_lsM</v>
      </c>
      <c r="N29" s="4" t="b">
        <v>1</v>
      </c>
    </row>
    <row r="30" spans="1:16" x14ac:dyDescent="0.25">
      <c r="A30" t="s">
        <v>187</v>
      </c>
      <c r="B30" t="s">
        <v>90</v>
      </c>
      <c r="D30" s="4" t="e">
        <f>VLOOKUP(Tabella11[[#This Row],[Nome Classe]],not_found_classes[],1,FALSE)</f>
        <v>#N/A</v>
      </c>
      <c r="F30" s="12" t="s">
        <v>14</v>
      </c>
      <c r="G30" s="12" t="s">
        <v>15</v>
      </c>
      <c r="H30" s="15" t="b">
        <v>1</v>
      </c>
      <c r="I30" s="23" t="s">
        <v>471</v>
      </c>
      <c r="K30" s="4" t="s">
        <v>513</v>
      </c>
      <c r="L30" s="4" t="s">
        <v>519</v>
      </c>
      <c r="M30" s="4" t="str">
        <f t="shared" si="0"/>
        <v>ONEToyota_Accessi_Manager_UW0</v>
      </c>
      <c r="N30" s="4" t="b">
        <v>1</v>
      </c>
    </row>
    <row r="31" spans="1:16" x14ac:dyDescent="0.25">
      <c r="A31" t="s">
        <v>98</v>
      </c>
      <c r="B31" t="s">
        <v>188</v>
      </c>
      <c r="D31" s="4" t="e">
        <f>VLOOKUP(Tabella11[[#This Row],[Nome Classe]],not_found_classes[],1,FALSE)</f>
        <v>#N/A</v>
      </c>
      <c r="F31" s="18" t="s">
        <v>39</v>
      </c>
      <c r="G31" s="18" t="s">
        <v>40</v>
      </c>
      <c r="H31" s="19" t="b">
        <v>1</v>
      </c>
      <c r="I31" s="23" t="s">
        <v>471</v>
      </c>
      <c r="K31" s="4" t="s">
        <v>513</v>
      </c>
      <c r="L31" s="4" t="s">
        <v>520</v>
      </c>
      <c r="M31" s="4" t="str">
        <f t="shared" si="0"/>
        <v>ONEToyota_Accessi_Manager_X_GG_nyp</v>
      </c>
      <c r="N31" s="4" t="b">
        <v>1</v>
      </c>
    </row>
    <row r="32" spans="1:16" x14ac:dyDescent="0.25">
      <c r="A32" t="s">
        <v>452</v>
      </c>
      <c r="B32" t="s">
        <v>237</v>
      </c>
      <c r="C32" t="s">
        <v>153</v>
      </c>
      <c r="D32" s="4" t="e">
        <f>VLOOKUP(Tabella11[[#This Row],[Nome Classe]],not_found_classes[],1,FALSE)</f>
        <v>#N/A</v>
      </c>
      <c r="F32" s="12" t="s">
        <v>9</v>
      </c>
      <c r="G32" s="12" t="s">
        <v>8</v>
      </c>
      <c r="H32" s="15" t="b">
        <v>1</v>
      </c>
      <c r="I32" s="19" t="s">
        <v>471</v>
      </c>
      <c r="K32" s="4" t="s">
        <v>513</v>
      </c>
      <c r="L32" s="4" t="s">
        <v>521</v>
      </c>
      <c r="M32" s="4" t="str">
        <f t="shared" si="0"/>
        <v>ONEToyota_Accessi_tutti_M1P</v>
      </c>
      <c r="N32" s="4" t="b">
        <v>1</v>
      </c>
    </row>
    <row r="33" spans="1:14" x14ac:dyDescent="0.25">
      <c r="A33" t="s">
        <v>460</v>
      </c>
      <c r="B33" t="s">
        <v>245</v>
      </c>
      <c r="C33" t="s">
        <v>80</v>
      </c>
      <c r="D33" s="4" t="e">
        <f>VLOOKUP(Tabella11[[#This Row],[Nome Classe]],not_found_classes[],1,FALSE)</f>
        <v>#N/A</v>
      </c>
      <c r="F33" s="20" t="s">
        <v>510</v>
      </c>
      <c r="G33" s="20"/>
      <c r="H33" s="21" t="b">
        <v>1</v>
      </c>
      <c r="I33" s="23" t="s">
        <v>472</v>
      </c>
      <c r="K33" s="4" t="s">
        <v>513</v>
      </c>
      <c r="L33" s="4" t="s">
        <v>522</v>
      </c>
      <c r="M33" s="4" t="str">
        <f t="shared" si="0"/>
        <v>ONEToyota_BRiT_Lexus_Agosto_2021_QYb</v>
      </c>
      <c r="N33" s="4" t="b">
        <v>1</v>
      </c>
    </row>
    <row r="34" spans="1:14" x14ac:dyDescent="0.25">
      <c r="A34" t="s">
        <v>462</v>
      </c>
      <c r="B34" t="s">
        <v>247</v>
      </c>
      <c r="C34" t="s">
        <v>80</v>
      </c>
      <c r="D34" s="4" t="e">
        <f>VLOOKUP(Tabella11[[#This Row],[Nome Classe]],not_found_classes[],1,FALSE)</f>
        <v>#N/A</v>
      </c>
      <c r="K34" s="4" t="s">
        <v>513</v>
      </c>
      <c r="L34" s="4" t="s">
        <v>523</v>
      </c>
      <c r="M34" s="4" t="str">
        <f t="shared" si="0"/>
        <v>ONEToyota_BRiT_Lexus_Giugno_2021_ebe</v>
      </c>
      <c r="N34" s="4" t="b">
        <v>1</v>
      </c>
    </row>
    <row r="35" spans="1:14" x14ac:dyDescent="0.25">
      <c r="A35" t="s">
        <v>463</v>
      </c>
      <c r="B35" t="s">
        <v>248</v>
      </c>
      <c r="C35" t="s">
        <v>80</v>
      </c>
      <c r="D35" s="4" t="e">
        <f>VLOOKUP(Tabella11[[#This Row],[Nome Classe]],not_found_classes[],1,FALSE)</f>
        <v>#N/A</v>
      </c>
      <c r="K35" s="4" t="s">
        <v>513</v>
      </c>
      <c r="L35" s="4" t="s">
        <v>524</v>
      </c>
      <c r="M35" s="4" t="str">
        <f t="shared" si="0"/>
        <v>ONEToyota_BRiT_Lexus</v>
      </c>
      <c r="N35" s="4" t="b">
        <v>1</v>
      </c>
    </row>
    <row r="36" spans="1:14" x14ac:dyDescent="0.25">
      <c r="A36" t="s">
        <v>162</v>
      </c>
      <c r="B36" t="s">
        <v>52</v>
      </c>
      <c r="C36" t="s">
        <v>79</v>
      </c>
      <c r="D36" s="4" t="e">
        <f>VLOOKUP(Tabella11[[#This Row],[Nome Classe]],not_found_classes[],1,FALSE)</f>
        <v>#N/A</v>
      </c>
      <c r="K36" s="4" t="s">
        <v>513</v>
      </c>
      <c r="L36" s="4" t="s">
        <v>525</v>
      </c>
      <c r="M36" s="4" t="str">
        <f t="shared" si="0"/>
        <v>ONEToyota_BRiT_Results_v1</v>
      </c>
      <c r="N36" s="4" t="b">
        <v>1</v>
      </c>
    </row>
    <row r="37" spans="1:14" x14ac:dyDescent="0.25">
      <c r="A37" t="s">
        <v>145</v>
      </c>
      <c r="B37" t="s">
        <v>163</v>
      </c>
      <c r="D37" s="4" t="e">
        <f>VLOOKUP(Tabella11[[#This Row],[Nome Classe]],not_found_classes[],1,FALSE)</f>
        <v>#N/A</v>
      </c>
      <c r="K37" s="4" t="s">
        <v>513</v>
      </c>
      <c r="L37" s="4" t="s">
        <v>526</v>
      </c>
      <c r="M37" s="4" t="str">
        <f t="shared" si="0"/>
        <v>ONEToyota_BRiT_Toyota_Agosto_9iG</v>
      </c>
      <c r="N37" s="4" t="b">
        <v>1</v>
      </c>
    </row>
    <row r="38" spans="1:14" x14ac:dyDescent="0.25">
      <c r="A38" t="s">
        <v>189</v>
      </c>
      <c r="B38" t="s">
        <v>91</v>
      </c>
      <c r="C38" t="s">
        <v>99</v>
      </c>
      <c r="D38" s="4" t="e">
        <f>VLOOKUP(Tabella11[[#This Row],[Nome Classe]],not_found_classes[],1,FALSE)</f>
        <v>#N/A</v>
      </c>
      <c r="K38" s="4" t="s">
        <v>513</v>
      </c>
      <c r="L38" s="4" t="s">
        <v>527</v>
      </c>
      <c r="M38" s="4" t="str">
        <f t="shared" si="0"/>
        <v>ONEToyota_BRiT_Toyota_Giugno_2021_Q4g</v>
      </c>
      <c r="N38" s="4" t="b">
        <v>1</v>
      </c>
    </row>
    <row r="39" spans="1:14" x14ac:dyDescent="0.25">
      <c r="A39" t="s">
        <v>136</v>
      </c>
      <c r="B39" t="s">
        <v>190</v>
      </c>
      <c r="D39" s="4" t="e">
        <f>VLOOKUP(Tabella11[[#This Row],[Nome Classe]],not_found_classes[],1,FALSE)</f>
        <v>#N/A</v>
      </c>
      <c r="K39" s="4" t="s">
        <v>513</v>
      </c>
      <c r="L39" s="4" t="s">
        <v>528</v>
      </c>
      <c r="M39" s="4" t="str">
        <f t="shared" si="0"/>
        <v>ONEToyota_BRiT_Toyota</v>
      </c>
      <c r="N39" s="4" t="b">
        <v>1</v>
      </c>
    </row>
    <row r="40" spans="1:14" x14ac:dyDescent="0.25">
      <c r="A40" t="s">
        <v>208</v>
      </c>
      <c r="B40" t="s">
        <v>141</v>
      </c>
      <c r="D40" s="4" t="e">
        <f>VLOOKUP(Tabella11[[#This Row],[Nome Classe]],not_found_classes[],1,FALSE)</f>
        <v>#N/A</v>
      </c>
      <c r="K40" s="4" t="s">
        <v>513</v>
      </c>
      <c r="L40" s="4" t="s">
        <v>529</v>
      </c>
      <c r="M40" s="4" t="str">
        <f t="shared" si="0"/>
        <v>ONEToyota_Commenti_per_Dealer_Toyota_zhD</v>
      </c>
      <c r="N40" s="4" t="b">
        <v>1</v>
      </c>
    </row>
    <row r="41" spans="1:14" x14ac:dyDescent="0.25">
      <c r="A41" t="s">
        <v>164</v>
      </c>
      <c r="B41" t="s">
        <v>53</v>
      </c>
      <c r="C41" t="s">
        <v>80</v>
      </c>
      <c r="D41" s="4" t="e">
        <f>VLOOKUP(Tabella11[[#This Row],[Nome Classe]],not_found_classes[],1,FALSE)</f>
        <v>#N/A</v>
      </c>
      <c r="K41" s="4" t="s">
        <v>513</v>
      </c>
      <c r="L41" s="4" t="s">
        <v>530</v>
      </c>
      <c r="M41" s="4" t="str">
        <f t="shared" si="0"/>
        <v>ONEToyota_Lexus_Business_con_Casa_1Qf</v>
      </c>
      <c r="N41" s="4" t="b">
        <v>1</v>
      </c>
    </row>
    <row r="42" spans="1:14" x14ac:dyDescent="0.25">
      <c r="A42" t="s">
        <v>61</v>
      </c>
      <c r="B42" t="s">
        <v>165</v>
      </c>
      <c r="D42" s="4" t="e">
        <f>VLOOKUP(Tabella11[[#This Row],[Nome Classe]],not_found_classes[],1,FALSE)</f>
        <v>#N/A</v>
      </c>
      <c r="K42" s="4" t="s">
        <v>513</v>
      </c>
      <c r="L42" s="4" t="s">
        <v>531</v>
      </c>
      <c r="M42" s="4" t="str">
        <f t="shared" si="0"/>
        <v>ONEToyota_Lexus_Commenti_kBc</v>
      </c>
      <c r="N42" s="4" t="b">
        <v>1</v>
      </c>
    </row>
    <row r="43" spans="1:14" x14ac:dyDescent="0.25">
      <c r="A43" t="s">
        <v>178</v>
      </c>
      <c r="B43" t="s">
        <v>74</v>
      </c>
      <c r="C43" t="s">
        <v>100</v>
      </c>
      <c r="D43" s="4" t="e">
        <f>VLOOKUP(Tabella11[[#This Row],[Nome Classe]],not_found_classes[],1,FALSE)</f>
        <v>#N/A</v>
      </c>
      <c r="K43" s="4" t="s">
        <v>513</v>
      </c>
      <c r="L43" s="4" t="s">
        <v>532</v>
      </c>
      <c r="M43" s="4" t="str">
        <f t="shared" si="0"/>
        <v>ONEToyota_Lexus_Dealer_Motivation_91o</v>
      </c>
      <c r="N43" s="4" t="b">
        <v>1</v>
      </c>
    </row>
    <row r="44" spans="1:14" x14ac:dyDescent="0.25">
      <c r="A44" t="s">
        <v>83</v>
      </c>
      <c r="B44" t="s">
        <v>179</v>
      </c>
      <c r="D44" s="4" t="e">
        <f>VLOOKUP(Tabella11[[#This Row],[Nome Classe]],not_found_classes[],1,FALSE)</f>
        <v>#N/A</v>
      </c>
      <c r="K44" s="4" t="s">
        <v>513</v>
      </c>
      <c r="L44" s="4" t="s">
        <v>533</v>
      </c>
      <c r="M44" s="4" t="str">
        <f t="shared" si="0"/>
        <v>ONEToyota_Lexus_Risultati_54G</v>
      </c>
      <c r="N44" s="4" t="b">
        <v>1</v>
      </c>
    </row>
    <row r="45" spans="1:14" x14ac:dyDescent="0.25">
      <c r="A45" t="s">
        <v>166</v>
      </c>
      <c r="B45" t="s">
        <v>54</v>
      </c>
      <c r="C45" t="s">
        <v>81</v>
      </c>
      <c r="D45" s="4" t="e">
        <f>VLOOKUP(Tabella11[[#This Row],[Nome Classe]],not_found_classes[],1,FALSE)</f>
        <v>#N/A</v>
      </c>
      <c r="K45" s="4" t="s">
        <v>513</v>
      </c>
      <c r="L45" s="4" t="s">
        <v>534</v>
      </c>
      <c r="M45" s="4" t="str">
        <f t="shared" si="0"/>
        <v>ONEToyota_Risposte_Dealel_NIZ</v>
      </c>
      <c r="N45" s="4" t="b">
        <v>1</v>
      </c>
    </row>
    <row r="46" spans="1:14" x14ac:dyDescent="0.25">
      <c r="A46" t="s">
        <v>66</v>
      </c>
      <c r="B46" t="s">
        <v>167</v>
      </c>
      <c r="D46" t="e">
        <f>VLOOKUP(Tabella11[[#This Row],[Nome Classe]],not_found_classes[],1,FALSE)</f>
        <v>#N/A</v>
      </c>
      <c r="K46" s="4" t="s">
        <v>513</v>
      </c>
      <c r="L46" s="4" t="s">
        <v>535</v>
      </c>
      <c r="M46" s="4" t="str">
        <f t="shared" si="0"/>
        <v>ONEToyota_Risultati_per_Dealer_Lexus_hvD</v>
      </c>
      <c r="N46" s="4" t="b">
        <v>1</v>
      </c>
    </row>
    <row r="47" spans="1:14" x14ac:dyDescent="0.25">
      <c r="A47" t="s">
        <v>191</v>
      </c>
      <c r="B47" t="s">
        <v>92</v>
      </c>
      <c r="C47" t="s">
        <v>101</v>
      </c>
      <c r="D47" s="4" t="e">
        <f>VLOOKUP(Tabella11[[#This Row],[Nome Classe]],not_found_classes[],1,FALSE)</f>
        <v>#N/A</v>
      </c>
      <c r="K47" s="4" t="s">
        <v>513</v>
      </c>
      <c r="L47" s="4" t="s">
        <v>536</v>
      </c>
      <c r="M47" s="4" t="str">
        <f t="shared" si="0"/>
        <v>ONEToyota_Risultati_per_Dealer_Toyota</v>
      </c>
      <c r="N47" s="4" t="b">
        <v>1</v>
      </c>
    </row>
    <row r="48" spans="1:14" x14ac:dyDescent="0.25">
      <c r="A48" t="s">
        <v>102</v>
      </c>
      <c r="B48" t="s">
        <v>192</v>
      </c>
      <c r="D48" s="4" t="e">
        <f>VLOOKUP(Tabella11[[#This Row],[Nome Classe]],not_found_classes[],1,FALSE)</f>
        <v>#N/A</v>
      </c>
      <c r="K48" s="4" t="s">
        <v>513</v>
      </c>
      <c r="L48" s="4" t="s">
        <v>537</v>
      </c>
      <c r="M48" s="4" t="str">
        <f t="shared" si="0"/>
        <v>ONEToyota_solo_TMI_Risultati_w8W</v>
      </c>
      <c r="N48" s="4" t="b">
        <v>1</v>
      </c>
    </row>
    <row r="49" spans="1:16" x14ac:dyDescent="0.25">
      <c r="A49" t="s">
        <v>193</v>
      </c>
      <c r="B49" t="s">
        <v>93</v>
      </c>
      <c r="C49" t="s">
        <v>103</v>
      </c>
      <c r="D49" t="e">
        <f>VLOOKUP(Tabella11[[#This Row],[Nome Classe]],not_found_classes[],1,FALSE)</f>
        <v>#N/A</v>
      </c>
      <c r="K49" s="4" t="s">
        <v>513</v>
      </c>
      <c r="L49" s="4" t="s">
        <v>538</v>
      </c>
      <c r="M49" s="4" t="str">
        <f t="shared" si="0"/>
        <v>ONEToyota_TMI_Commenti_dSn</v>
      </c>
      <c r="N49" s="4" t="b">
        <v>1</v>
      </c>
    </row>
    <row r="50" spans="1:16" x14ac:dyDescent="0.25">
      <c r="A50" t="s">
        <v>104</v>
      </c>
      <c r="B50" t="s">
        <v>194</v>
      </c>
      <c r="D50" s="4" t="e">
        <f>VLOOKUP(Tabella11[[#This Row],[Nome Classe]],not_found_classes[],1,FALSE)</f>
        <v>#N/A</v>
      </c>
      <c r="K50" s="4" t="s">
        <v>513</v>
      </c>
      <c r="L50" s="4" t="s">
        <v>539</v>
      </c>
      <c r="M50" s="4" t="str">
        <f t="shared" si="0"/>
        <v>ONEToyota_TMI_DashInsig_ZLo</v>
      </c>
      <c r="N50" s="4" t="b">
        <v>1</v>
      </c>
    </row>
    <row r="51" spans="1:16" x14ac:dyDescent="0.25">
      <c r="A51" t="s">
        <v>454</v>
      </c>
      <c r="B51" t="s">
        <v>239</v>
      </c>
      <c r="C51" t="s">
        <v>105</v>
      </c>
      <c r="D51" s="4" t="e">
        <f>VLOOKUP(Tabella11[[#This Row],[Nome Classe]],not_found_classes[],1,FALSE)</f>
        <v>#N/A</v>
      </c>
      <c r="K51" s="4" t="s">
        <v>513</v>
      </c>
      <c r="L51" s="4" t="s">
        <v>540</v>
      </c>
      <c r="M51" s="4" t="str">
        <f t="shared" si="0"/>
        <v>ONEToyota_Toyota_Business_con_Casa_Cq3</v>
      </c>
      <c r="N51" s="4" t="b">
        <v>1</v>
      </c>
    </row>
    <row r="52" spans="1:16" x14ac:dyDescent="0.25">
      <c r="A52" t="s">
        <v>195</v>
      </c>
      <c r="B52" t="s">
        <v>94</v>
      </c>
      <c r="C52" t="s">
        <v>105</v>
      </c>
      <c r="D52" s="4" t="e">
        <f>VLOOKUP(Tabella11[[#This Row],[Nome Classe]],not_found_classes[],1,FALSE)</f>
        <v>#N/A</v>
      </c>
      <c r="K52" s="4" t="s">
        <v>513</v>
      </c>
      <c r="L52" s="4" t="s">
        <v>541</v>
      </c>
      <c r="M52" s="4" t="str">
        <f t="shared" si="0"/>
        <v>ONEToyota_Toyota_Dealer_Motivation_qQh</v>
      </c>
      <c r="N52" s="4" t="b">
        <v>1</v>
      </c>
    </row>
    <row r="53" spans="1:16" s="4" customFormat="1" x14ac:dyDescent="0.25">
      <c r="A53" s="4" t="s">
        <v>106</v>
      </c>
      <c r="B53" s="4" t="s">
        <v>196</v>
      </c>
      <c r="D53" s="4" t="e">
        <f>VLOOKUP(Tabella11[[#This Row],[Nome Classe]],not_found_classes[],1,FALSE)</f>
        <v>#N/A</v>
      </c>
      <c r="K53" s="4" t="s">
        <v>513</v>
      </c>
      <c r="L53" s="4" t="s">
        <v>542</v>
      </c>
      <c r="M53" s="4" t="str">
        <f t="shared" si="0"/>
        <v>OneToyota_Utenti_Gruppi</v>
      </c>
      <c r="N53" s="4" t="b">
        <v>1</v>
      </c>
      <c r="O53"/>
      <c r="P53"/>
    </row>
    <row r="54" spans="1:16" x14ac:dyDescent="0.25">
      <c r="A54" t="s">
        <v>168</v>
      </c>
      <c r="B54" t="s">
        <v>55</v>
      </c>
      <c r="C54" t="s">
        <v>82</v>
      </c>
      <c r="D54" s="4" t="e">
        <f>VLOOKUP(Tabella11[[#This Row],[Nome Classe]],not_found_classes[],1,FALSE)</f>
        <v>#N/A</v>
      </c>
      <c r="K54" s="4" t="s">
        <v>513</v>
      </c>
      <c r="L54" s="4" t="s">
        <v>543</v>
      </c>
      <c r="M54" s="4" t="str">
        <f t="shared" si="0"/>
        <v>TMI_P4O</v>
      </c>
      <c r="N54" s="4" t="b">
        <v>1</v>
      </c>
    </row>
    <row r="55" spans="1:16" x14ac:dyDescent="0.25">
      <c r="A55" t="s">
        <v>67</v>
      </c>
      <c r="B55" t="s">
        <v>169</v>
      </c>
      <c r="D55" s="4" t="e">
        <f>VLOOKUP(Tabella11[[#This Row],[Nome Classe]],not_found_classes[],1,FALSE)</f>
        <v>#N/A</v>
      </c>
      <c r="K55" s="4" t="s">
        <v>513</v>
      </c>
      <c r="L55" s="4" t="s">
        <v>544</v>
      </c>
      <c r="M55" s="4" t="str">
        <f t="shared" si="0"/>
        <v>TMI_RCC_Accessi_Utente_Eno</v>
      </c>
      <c r="N55" s="4" t="b">
        <v>1</v>
      </c>
    </row>
    <row r="56" spans="1:16" x14ac:dyDescent="0.25">
      <c r="A56" t="s">
        <v>170</v>
      </c>
      <c r="B56" t="s">
        <v>56</v>
      </c>
      <c r="D56" s="4" t="e">
        <f>VLOOKUP(Tabella11[[#This Row],[Nome Classe]],not_found_classes[],1,FALSE)</f>
        <v>#N/A</v>
      </c>
      <c r="K56" s="4" t="s">
        <v>513</v>
      </c>
      <c r="L56" s="4" t="s">
        <v>545</v>
      </c>
      <c r="M56" s="4" t="str">
        <f t="shared" si="0"/>
        <v>TMI_RCC_Accessi_Utente_per_Giorno_x2A</v>
      </c>
      <c r="N56" s="4" t="b">
        <v>1</v>
      </c>
    </row>
    <row r="57" spans="1:16" x14ac:dyDescent="0.25">
      <c r="A57" t="s">
        <v>461</v>
      </c>
      <c r="B57" t="s">
        <v>246</v>
      </c>
      <c r="C57" t="s">
        <v>80</v>
      </c>
      <c r="D57" s="4" t="e">
        <f>VLOOKUP(Tabella11[[#This Row],[Nome Classe]],not_found_classes[],1,FALSE)</f>
        <v>#N/A</v>
      </c>
      <c r="K57" s="4" t="s">
        <v>513</v>
      </c>
      <c r="L57" s="4" t="s">
        <v>546</v>
      </c>
      <c r="M57" s="4" t="str">
        <f t="shared" si="0"/>
        <v>TMI_RCC_Per_Giorno_Accessi_Utente_kpr</v>
      </c>
      <c r="N57" s="4" t="b">
        <v>1</v>
      </c>
      <c r="O57" s="4"/>
      <c r="P57" s="4"/>
    </row>
    <row r="58" spans="1:16" x14ac:dyDescent="0.25">
      <c r="A58" t="s">
        <v>211</v>
      </c>
      <c r="B58" t="s">
        <v>148</v>
      </c>
      <c r="D58" s="4" t="e">
        <f>VLOOKUP(Tabella11[[#This Row],[Nome Classe]],not_found_classes[],1,FALSE)</f>
        <v>#N/A</v>
      </c>
      <c r="K58" s="4" t="s">
        <v>513</v>
      </c>
      <c r="L58" s="4" t="s">
        <v>547</v>
      </c>
      <c r="M58" s="4" t="str">
        <f t="shared" si="0"/>
        <v>TMI_RCC_Risposte_Domande_Toyota_mI9</v>
      </c>
      <c r="N58" s="4" t="b">
        <v>1</v>
      </c>
    </row>
    <row r="59" spans="1:16" x14ac:dyDescent="0.25">
      <c r="A59" t="s">
        <v>212</v>
      </c>
      <c r="B59" t="s">
        <v>149</v>
      </c>
      <c r="D59" s="4" t="e">
        <f>VLOOKUP(Tabella11[[#This Row],[Nome Classe]],not_found_classes[],1,FALSE)</f>
        <v>#N/A</v>
      </c>
      <c r="K59" s="4" t="s">
        <v>513</v>
      </c>
      <c r="L59" s="4" t="s">
        <v>548</v>
      </c>
      <c r="M59" s="4" t="str">
        <f t="shared" si="0"/>
        <v>TMI_RCC_Risposte_Indici_Toyota</v>
      </c>
      <c r="N59" s="4" t="b">
        <v>1</v>
      </c>
    </row>
    <row r="60" spans="1:16" x14ac:dyDescent="0.25">
      <c r="A60" t="s">
        <v>197</v>
      </c>
      <c r="B60" t="s">
        <v>95</v>
      </c>
      <c r="C60" t="s">
        <v>107</v>
      </c>
      <c r="D60" s="4" t="e">
        <f>VLOOKUP(Tabella11[[#This Row],[Nome Classe]],not_found_classes[],1,FALSE)</f>
        <v>#N/A</v>
      </c>
      <c r="K60" s="4" t="s">
        <v>513</v>
      </c>
      <c r="L60" s="4" t="s">
        <v>549</v>
      </c>
      <c r="M60" s="4" t="str">
        <f t="shared" si="0"/>
        <v>TMI_RCC_Utenti_Custom_per_Gruppo</v>
      </c>
      <c r="N60" s="4" t="b">
        <v>1</v>
      </c>
    </row>
    <row r="61" spans="1:16" x14ac:dyDescent="0.25">
      <c r="A61" t="s">
        <v>108</v>
      </c>
      <c r="B61" t="s">
        <v>198</v>
      </c>
      <c r="D61" s="4" t="e">
        <f>VLOOKUP(Tabella11[[#This Row],[Nome Classe]],not_found_classes[],1,FALSE)</f>
        <v>#N/A</v>
      </c>
      <c r="K61" s="4" t="s">
        <v>513</v>
      </c>
      <c r="L61" s="4" t="s">
        <v>550</v>
      </c>
      <c r="M61" s="4" t="str">
        <f t="shared" si="0"/>
        <v>TMI_RCC_X_Giorno_Accessi_Utente_NonCon_bQc</v>
      </c>
      <c r="N61" s="4" t="b">
        <v>1</v>
      </c>
    </row>
    <row r="62" spans="1:16" x14ac:dyDescent="0.25">
      <c r="A62" t="s">
        <v>568</v>
      </c>
      <c r="B62" t="s">
        <v>569</v>
      </c>
      <c r="D62" s="4" t="e">
        <f>VLOOKUP(Tabella11[[#This Row],[Nome Classe]],not_found_classes[],1,FALSE)</f>
        <v>#N/A</v>
      </c>
    </row>
    <row r="63" spans="1:16" x14ac:dyDescent="0.25">
      <c r="A63" t="s">
        <v>298</v>
      </c>
      <c r="B63" t="s">
        <v>232</v>
      </c>
      <c r="C63" t="s">
        <v>233</v>
      </c>
      <c r="D63" s="4" t="str">
        <f>VLOOKUP(Tabella11[[#This Row],[Nome Classe]],not_found_classes[],1,FALSE)</f>
        <v>RCCResources</v>
      </c>
      <c r="K63" t="s">
        <v>555</v>
      </c>
    </row>
    <row r="64" spans="1:16" x14ac:dyDescent="0.25">
      <c r="A64" t="s">
        <v>199</v>
      </c>
      <c r="B64" t="s">
        <v>96</v>
      </c>
      <c r="D64" s="4" t="e">
        <f>VLOOKUP(Tabella11[[#This Row],[Nome Classe]],not_found_classes[],1,FALSE)</f>
        <v>#N/A</v>
      </c>
      <c r="K64" t="s">
        <v>556</v>
      </c>
      <c r="L64" t="s">
        <v>557</v>
      </c>
      <c r="M64" t="s">
        <v>558</v>
      </c>
    </row>
    <row r="65" spans="1:16" x14ac:dyDescent="0.25">
      <c r="A65" t="s">
        <v>109</v>
      </c>
      <c r="B65" t="s">
        <v>200</v>
      </c>
      <c r="D65" s="4" t="e">
        <f>VLOOKUP(Tabella11[[#This Row],[Nome Classe]],not_found_classes[],1,FALSE)</f>
        <v>#N/A</v>
      </c>
      <c r="K65" t="s">
        <v>559</v>
      </c>
      <c r="L65" s="4" t="s">
        <v>560</v>
      </c>
      <c r="M65" s="4" t="str">
        <f>SUBSTITUTE(L65,".reportType-meta.xml","")</f>
        <v>BRiT_Risultati_con_KPI_e_Aree</v>
      </c>
    </row>
    <row r="66" spans="1:16" x14ac:dyDescent="0.25">
      <c r="A66" t="s">
        <v>180</v>
      </c>
      <c r="B66" t="s">
        <v>75</v>
      </c>
      <c r="C66" t="s">
        <v>110</v>
      </c>
      <c r="D66" s="4" t="e">
        <f>VLOOKUP(Tabella11[[#This Row],[Nome Classe]],not_found_classes[],1,FALSE)</f>
        <v>#N/A</v>
      </c>
      <c r="K66" s="4" t="s">
        <v>559</v>
      </c>
      <c r="L66" t="s">
        <v>561</v>
      </c>
      <c r="M66" s="4" t="str">
        <f>SUBSTITUTE(L66,".reportType-meta.xml","")</f>
        <v>Risposte_Domande_Raggruppamenti</v>
      </c>
    </row>
    <row r="67" spans="1:16" x14ac:dyDescent="0.25">
      <c r="A67" t="s">
        <v>84</v>
      </c>
      <c r="B67" t="s">
        <v>181</v>
      </c>
      <c r="D67" s="4" t="e">
        <f>VLOOKUP(Tabella11[[#This Row],[Nome Classe]],not_found_classes[],1,FALSE)</f>
        <v>#N/A</v>
      </c>
    </row>
    <row r="68" spans="1:16" x14ac:dyDescent="0.25">
      <c r="A68" t="s">
        <v>171</v>
      </c>
      <c r="B68" t="s">
        <v>57</v>
      </c>
      <c r="D68" s="4" t="str">
        <f>VLOOKUP(Tabella11[[#This Row],[Nome Classe]],not_found_classes[],1,FALSE)</f>
        <v>RESTAPI</v>
      </c>
      <c r="K68" t="s">
        <v>563</v>
      </c>
    </row>
    <row r="69" spans="1:16" x14ac:dyDescent="0.25">
      <c r="A69" t="s">
        <v>172</v>
      </c>
      <c r="B69" t="s">
        <v>58</v>
      </c>
      <c r="D69" s="4" t="e">
        <f>VLOOKUP(Tabella11[[#This Row],[Nome Classe]],not_found_classes[],1,FALSE)</f>
        <v>#N/A</v>
      </c>
      <c r="K69" t="s">
        <v>551</v>
      </c>
      <c r="L69" t="s">
        <v>552</v>
      </c>
      <c r="M69" t="s">
        <v>566</v>
      </c>
    </row>
    <row r="70" spans="1:16" s="4" customFormat="1" x14ac:dyDescent="0.25">
      <c r="A70" s="4" t="s">
        <v>173</v>
      </c>
      <c r="B70" s="4" t="s">
        <v>59</v>
      </c>
      <c r="C70" s="4" t="s">
        <v>71</v>
      </c>
      <c r="D70" s="4" t="e">
        <f>VLOOKUP(Tabella11[[#This Row],[Nome Classe]],not_found_classes[],1,FALSE)</f>
        <v>#N/A</v>
      </c>
      <c r="K70" s="4" t="s">
        <v>565</v>
      </c>
      <c r="L70" t="s">
        <v>564</v>
      </c>
      <c r="M70" s="4" t="str">
        <f t="shared" ref="M70:M71" si="1">SUBSTITUTE(L70,".dashboard-meta.xml","")</f>
        <v>znimmaslIsvbqUtBfPgaVGPAOmYRRS</v>
      </c>
      <c r="N70"/>
      <c r="O70"/>
      <c r="P70"/>
    </row>
    <row r="71" spans="1:16" x14ac:dyDescent="0.25">
      <c r="A71" t="s">
        <v>111</v>
      </c>
      <c r="B71" t="s">
        <v>201</v>
      </c>
      <c r="D71" s="4" t="e">
        <f>VLOOKUP(Tabella11[[#This Row],[Nome Classe]],not_found_classes[],1,FALSE)</f>
        <v>#N/A</v>
      </c>
      <c r="K71" s="4" t="s">
        <v>565</v>
      </c>
      <c r="L71" s="4" t="s">
        <v>567</v>
      </c>
      <c r="M71" s="4" t="str">
        <f t="shared" si="1"/>
        <v>EqCdYWeVsJewixTiKhlDTAkKPWBnWk</v>
      </c>
    </row>
    <row r="72" spans="1:16" x14ac:dyDescent="0.25">
      <c r="A72" t="s">
        <v>174</v>
      </c>
      <c r="B72" t="s">
        <v>60</v>
      </c>
      <c r="D72" s="4" t="e">
        <f>VLOOKUP(Tabella11[[#This Row],[Nome Classe]],not_found_classes[],1,FALSE)</f>
        <v>#N/A</v>
      </c>
    </row>
    <row r="74" spans="1:16" x14ac:dyDescent="0.25">
      <c r="K74" s="4"/>
      <c r="L74" s="4"/>
      <c r="M74" s="4"/>
      <c r="N74" s="4"/>
      <c r="O74" s="4"/>
      <c r="P74" s="4"/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324F9DDF304D4CA10D2C99CC2407E9" ma:contentTypeVersion="15" ma:contentTypeDescription="Creare un nuovo documento." ma:contentTypeScope="" ma:versionID="0a4637a64a2b0e1052323bb871c6f1ad">
  <xsd:schema xmlns:xsd="http://www.w3.org/2001/XMLSchema" xmlns:xs="http://www.w3.org/2001/XMLSchema" xmlns:p="http://schemas.microsoft.com/office/2006/metadata/properties" xmlns:ns2="79fcb460-e505-44c3-8f43-3e91b011f922" xmlns:ns3="94052a4a-d81e-4e9b-ba58-5279a76db24d" targetNamespace="http://schemas.microsoft.com/office/2006/metadata/properties" ma:root="true" ma:fieldsID="f50000e563abc9f1e00ec0bbc12a2984" ns2:_="" ns3:_="">
    <xsd:import namespace="79fcb460-e505-44c3-8f43-3e91b011f922"/>
    <xsd:import namespace="94052a4a-d81e-4e9b-ba58-5279a76db2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fcb460-e505-44c3-8f43-3e91b011f9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Tag immagine" ma:readOnly="false" ma:fieldId="{5cf76f15-5ced-4ddc-b409-7134ff3c332f}" ma:taxonomyMulti="true" ma:sspId="8e516907-b99b-487e-8717-9dd3aad47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52a4a-d81e-4e9b-ba58-5279a76db24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0aaaaf6-c42c-492f-9cc3-337168392eb7}" ma:internalName="TaxCatchAll" ma:showField="CatchAllData" ma:web="94052a4a-d81e-4e9b-ba58-5279a76db2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P k D A A B Q S w M E F A A C A A g A W V 7 m V N N 7 a e + l A A A A 9 w A A A B I A H A B D b 2 5 m a W c v U G F j a 2 F n Z S 5 4 b W w g o h g A K K A U A A A A A A A A A A A A A A A A A A A A A A A A A A A A h Y 9 N C s I w G E S v U r J v / k S Q 8 j V d u B I s C I q 4 D W l s g 2 0 q T W p 6 N x c e y S t Y 0 a o 7 l / P m L W b u 1 x t k Q 1 N H F 9 0 5 0 9 o U M U x R p K 1 q C 2 P L F P X + G C 9 Q J m A j 1 U m W O h p l 6 5 L B F S m q v D 8 n h I Q Q c J j h t i s J p 5 S R Q 7 7 e q k o 3 E n 1 k 8 1 + O j X V e W q W R g P 1 r j O C Y 0 T l m n H N M g U w U c m O / B h 8 H P 9 s f C M u + 9 n 2 n h f H x a g d k i k D e J 8 Q D U E s D B B Q A A g A I A F l e 5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X u Z U J m Y y r f I A A A B r A Q A A E w A c A E Z v c m 1 1 b G F z L 1 N l Y 3 R p b 2 4 x L m 0 g o h g A K K A U A A A A A A A A A A A A A A A A A A A A A A A A A A A A d Y 9 N a 8 M w D I b v g f w H 4 1 0 S M I E W d l n J K d 1 u + 6 L Z L s s o n q N 2 B k c q l t K t l P 7 3 G b I x R p k u k h 5 J v K 8 Y n H h C t Z r y b J F n e c b v N k K v k G S 9 o R H 7 t Q u W G V j V K o D k m U p x H / 3 W I y T U 8 L 5 a k h s H Q C l u f I C q I Z T U c K G b q + 6 J I X L 3 7 I U e L E u E E K h b 0 g c G s j 1 3 Z x q V 4 7 0 u z c s S g h + 8 Q K y 1 0 U Y 1 F M Y B u Z 4 b d Y 2 O e o / b e j a / T O 3 j S A I r O Q S o f 8 v q j h B e S z N 5 v d C 3 6 W L j n R V S 4 n e k k + 3 W v q W 9 N l r k D c V h E m g P O + D i + z d z P O o J z 5 I D S S M l 8 C k n o 3 7 4 / A 8 / l X n m 8 T / J x R d Q S w E C L Q A U A A I A C A B Z X u Z U 0 3 t p 7 6 U A A A D 3 A A A A E g A A A A A A A A A A A A A A A A A A A A A A Q 2 9 u Z m l n L 1 B h Y 2 t h Z 2 U u e G 1 s U E s B A i 0 A F A A C A A g A W V 7 m V A / K 6 a u k A A A A 6 Q A A A B M A A A A A A A A A A A A A A A A A 8 Q A A A F t D b 2 5 0 Z W 5 0 X 1 R 5 c G V z X S 5 4 b W x Q S w E C L Q A U A A I A C A B Z X u Z U J m Y y r f I A A A B r A Q A A E w A A A A A A A A A A A A A A A A D i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C A A A A A A A A L Q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3 R f Z m 9 1 b m R f Y 2 x h c 3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v d F 9 m b 3 V u Z F 9 j b G F z c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N l Q w O T o 1 M D o 1 M C 4 1 M z I 3 N z M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0 X 2 Z v d W 5 k X 2 N s Y X N z Z X M v Q X V 0 b 1 J l b W 9 2 Z W R D b 2 x 1 b W 5 z M S 5 7 Q 2 9 s d W 1 u M S w w f S Z x d W 9 0 O y w m c X V v d D t T Z W N 0 a W 9 u M S 9 u b 3 R f Z m 9 1 b m R f Y 2 x h c 3 N l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v d F 9 m b 3 V u Z F 9 j b G F z c 2 V z L 0 F 1 d G 9 S Z W 1 v d m V k Q 2 9 s d W 1 u c z E u e 0 N v b H V t b j E s M H 0 m c X V v d D s s J n F 1 b 3 Q 7 U 2 V j d G l v b j E v b m 9 0 X 2 Z v d W 5 k X 2 N s Y X N z Z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0 X 2 Z v d W 5 k X 2 N s Y X N z Z X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d F 9 m b 3 V u Z F 9 j b G F z c 2 V z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J r c B v 0 8 x J E u K 9 K h p F O r g o A A A A A A g A A A A A A E G Y A A A A B A A A g A A A A G q 8 H G s d b i Q r 1 a X d C x O 3 B s Y C 2 X y 6 g 5 d 3 A 9 3 d d J i F n n Q U A A A A A D o A A A A A C A A A g A A A A E L L B + c B + o R z A U Z W u q f g Y F F j a 4 Z E l N U d g l z V F V a o N 1 Q x Q A A A A X 1 G s o w 5 s C l 7 7 h Z s C 1 Z B o 3 k 7 g 0 K m y i I F X Q S F q x O R z d E M K c P X B 6 c j i 3 l a 3 b + w q R l H d g 7 O t T e / X v t k 5 w 8 k h l W X 4 2 J w W r T N V u k w w Z 8 j s g W w V l N t A A A A A e o O f b r n o q n P N u c v L S L o Z Z s j t i 6 m N L Y Q 1 o I Q C Y C n v W L b W a t C B M E V a L / 3 w 3 C J W 0 o g I d W I R M a z b E a H G J F B m Z b X 1 t w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052a4a-d81e-4e9b-ba58-5279a76db24d" xsi:nil="true"/>
    <lcf76f155ced4ddcb4097134ff3c332f xmlns="79fcb460-e505-44c3-8f43-3e91b011f922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125B36-6E4F-482F-B67D-6D1BDA7CF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fcb460-e505-44c3-8f43-3e91b011f922"/>
    <ds:schemaRef ds:uri="94052a4a-d81e-4e9b-ba58-5279a76db2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AC471D-E1E4-47F5-9CCB-FA31D91FC4F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568FBE-C6A0-4C6B-B31F-D4B2BC961F67}">
  <ds:schemaRefs>
    <ds:schemaRef ds:uri="http://schemas.microsoft.com/office/2006/metadata/properties"/>
    <ds:schemaRef ds:uri="http://schemas.microsoft.com/office/infopath/2007/PartnerControls"/>
    <ds:schemaRef ds:uri="94052a4a-d81e-4e9b-ba58-5279a76db24d"/>
    <ds:schemaRef ds:uri="79fcb460-e505-44c3-8f43-3e91b011f922"/>
  </ds:schemaRefs>
</ds:datastoreItem>
</file>

<file path=customXml/itemProps4.xml><?xml version="1.0" encoding="utf-8"?>
<ds:datastoreItem xmlns:ds="http://schemas.openxmlformats.org/officeDocument/2006/customXml" ds:itemID="{E75948EF-D971-4298-A69D-613F2BEFBE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Oggetti</vt:lpstr>
      <vt:lpstr>Classi x Oggetti</vt:lpstr>
      <vt:lpstr>Classi</vt:lpstr>
      <vt:lpstr>Classi x Classi Derivate</vt:lpstr>
      <vt:lpstr>Classi Derivate non principali</vt:lpstr>
      <vt:lpstr>Classi Derivate</vt:lpstr>
      <vt:lpstr>Entripoints</vt:lpstr>
      <vt:lpstr>Not found in Prod</vt:lpstr>
      <vt:lpstr>Destructive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 Pastrello</dc:creator>
  <cp:lastModifiedBy>Vito Pastrello</cp:lastModifiedBy>
  <cp:lastPrinted>2022-07-04T15:45:44Z</cp:lastPrinted>
  <dcterms:created xsi:type="dcterms:W3CDTF">2022-07-01T12:27:34Z</dcterms:created>
  <dcterms:modified xsi:type="dcterms:W3CDTF">2022-07-08T15:31:29Z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0x0101002D324F9DDF304D4CA10D2C99CC2407E9</vt:lpwstr>
  </property>
  <property fmtid="{D5CDD505-2E9C-101B-9397-08002B2CF9AE}" pid="3" name="MediaServiceImageTags">
    <vt:lpwstr/>
  </property>
</Properties>
</file>