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agriculture/"/>
    </mc:Choice>
  </mc:AlternateContent>
  <xr:revisionPtr revIDLastSave="0" documentId="13_ncr:1_{D3A9A9EC-F521-2A4E-9B31-7CFC4081AF5B}" xr6:coauthVersionLast="47" xr6:coauthVersionMax="47" xr10:uidLastSave="{00000000-0000-0000-0000-000000000000}"/>
  <bookViews>
    <workbookView xWindow="28800" yWindow="-18220" windowWidth="25600" windowHeight="28300" tabRatio="76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21" i="12" l="1"/>
  <c r="I20" i="12"/>
  <c r="I19" i="12"/>
  <c r="I18" i="12"/>
  <c r="H18" i="13"/>
  <c r="E21" i="12" s="1"/>
  <c r="H17" i="13"/>
  <c r="E20" i="12"/>
  <c r="H16" i="13"/>
  <c r="E19" i="12" s="1"/>
  <c r="E185" i="20"/>
  <c r="E187" i="20" s="1"/>
  <c r="H15" i="13" s="1"/>
  <c r="E18" i="12" s="1"/>
  <c r="H27" i="13"/>
  <c r="E27" i="12" s="1"/>
  <c r="E30" i="20"/>
  <c r="E55" i="20" s="1"/>
  <c r="E56" i="20" s="1"/>
  <c r="J26" i="13" s="1"/>
  <c r="H26" i="13" s="1"/>
  <c r="E26" i="12" s="1"/>
  <c r="H36" i="13"/>
  <c r="E38" i="12" s="1"/>
  <c r="H37" i="13"/>
  <c r="E53" i="20"/>
  <c r="J25" i="13" s="1"/>
  <c r="H25" i="13" s="1"/>
  <c r="E25" i="12" s="1"/>
  <c r="L11" i="13"/>
  <c r="H11" i="13" s="1"/>
  <c r="E15" i="12" s="1"/>
  <c r="J34" i="13"/>
  <c r="H34" i="13" s="1"/>
  <c r="E36" i="12" s="1"/>
  <c r="E49" i="20"/>
  <c r="J24" i="13" s="1"/>
  <c r="H24" i="13" s="1"/>
  <c r="E24" i="12" s="1"/>
  <c r="J8" i="13"/>
  <c r="H8" i="13" s="1"/>
  <c r="E13" i="12" s="1"/>
  <c r="H28" i="13"/>
  <c r="E28" i="12" s="1"/>
  <c r="H29" i="13"/>
  <c r="E29" i="12" s="1"/>
  <c r="H30" i="13"/>
  <c r="E30" i="12"/>
  <c r="H10" i="13"/>
  <c r="E16" i="12" s="1"/>
  <c r="H35" i="13"/>
  <c r="E37" i="12" s="1"/>
  <c r="J7" i="13" l="1"/>
  <c r="J9" i="13" s="1"/>
  <c r="H9" i="13" s="1"/>
  <c r="E14" i="12" s="1"/>
  <c r="H7" i="13"/>
  <c r="E12" i="12" s="1"/>
  <c r="L15" i="13"/>
</calcChain>
</file>

<file path=xl/sharedStrings.xml><?xml version="1.0" encoding="utf-8"?>
<sst xmlns="http://schemas.openxmlformats.org/spreadsheetml/2006/main" count="232" uniqueCount="147">
  <si>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</si>
  <si>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</si>
  <si>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</si>
  <si>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</si>
  <si>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</si>
  <si>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</si>
  <si>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</si>
  <si>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</si>
  <si>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</si>
  <si>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</si>
  <si>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</si>
  <si>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</si>
  <si>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</si>
  <si>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</si>
  <si>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</si>
  <si>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</si>
  <si>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</si>
  <si>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</si>
  <si>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</si>
  <si>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</si>
  <si>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</si>
  <si>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</si>
  <si>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</si>
  <si>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</si>
  <si>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</si>
  <si>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</si>
  <si>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</si>
  <si>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</si>
  <si>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</si>
  <si>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</si>
  <si>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</si>
  <si>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</si>
  <si>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</si>
  <si>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</si>
  <si>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</si>
  <si>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</si>
  <si>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</si>
  <si>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</si>
  <si>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</si>
  <si>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</si>
  <si>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</si>
  <si>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</si>
  <si>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</si>
  <si>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</si>
  <si>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</si>
  <si>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</si>
  <si>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</si>
  <si>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</si>
  <si>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</si>
  <si>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</si>
  <si>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</si>
  <si>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t>Page</t>
  </si>
  <si>
    <r>
      <t>output.</t>
    </r>
    <r>
      <rPr>
        <sz val="12"/>
        <color theme="1"/>
        <rFont val="Calibri"/>
        <family val="2"/>
        <charset val="129"/>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</si>
  <si>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</si>
  <si>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</si>
  <si>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</si>
  <si>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</si>
  <si>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</si>
  <si>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</si>
  <si>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</si>
  <si>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</si>
  <si>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</si>
  <si>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</si>
  <si>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</si>
  <si>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</si>
  <si>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</si>
  <si>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</si>
  <si>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</si>
  <si>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</si>
  <si>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</si>
  <si>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</si>
  <si>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</si>
  <si>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</si>
  <si>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</si>
  <si>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</si>
  <si>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</si>
  <si>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charset val="129"/>
        <scheme val="minor"/>
      </rPr>
      <t>flh</t>
    </r>
  </si>
  <si>
    <t>full_load_hours</t>
  </si>
  <si>
    <t>hrs/yr</t>
  </si>
  <si>
    <t>ccs_investment</t>
  </si>
  <si>
    <t>cost_of_installing</t>
  </si>
  <si>
    <r>
      <t>variable_operation_and_maintenance_costs_per_</t>
    </r>
    <r>
      <rPr>
        <sz val="12"/>
        <color theme="1"/>
        <rFont val="Calibri"/>
        <family val="2"/>
        <charset val="129"/>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</si>
  <si>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</si>
  <si>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</si>
  <si>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</si>
  <si>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</si>
  <si>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</si>
  <si>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charset val="129"/>
        <scheme val="minor"/>
      </rPr>
      <t xml:space="preserve"> (incl. ccs)</t>
    </r>
  </si>
  <si>
    <t>Decommissioning_costs</t>
  </si>
  <si>
    <t>without ccs</t>
  </si>
  <si>
    <t>Without ccs</t>
  </si>
  <si>
    <r>
      <t>decommis</t>
    </r>
    <r>
      <rPr>
        <sz val="12"/>
        <color theme="1"/>
        <rFont val="Calibri"/>
        <family val="2"/>
        <charset val="129"/>
        <scheme val="minor"/>
      </rPr>
      <t>s</t>
    </r>
    <r>
      <rPr>
        <sz val="12"/>
        <color theme="1"/>
        <rFont val="Calibri"/>
        <family val="2"/>
        <charset val="129"/>
        <scheme val="minor"/>
      </rPr>
      <t>ioning_costs</t>
    </r>
  </si>
  <si>
    <t>typical_input_capacity</t>
  </si>
  <si>
    <t xml:space="preserve">Typical input capacity </t>
  </si>
  <si>
    <t>Berenschot</t>
  </si>
  <si>
    <t>heat_output_capacity</t>
  </si>
  <si>
    <t>output.useable_heat</t>
  </si>
  <si>
    <t>fixed o&amp;m</t>
  </si>
  <si>
    <t>variable o&amp;m</t>
  </si>
  <si>
    <t>yrs</t>
  </si>
  <si>
    <r>
      <rPr>
        <sz val="12"/>
        <color theme="1"/>
        <rFont val="Calibri"/>
        <family val="2"/>
        <charset val="129"/>
        <scheme val="minor"/>
      </rPr>
      <t>heat</t>
    </r>
    <r>
      <rPr>
        <sz val="12"/>
        <color theme="1"/>
        <rFont val="Calibri"/>
        <family val="2"/>
        <charset val="129"/>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</si>
  <si>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</si>
  <si>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</si>
  <si>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</si>
  <si>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</si>
  <si>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</si>
  <si>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</si>
  <si>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</si>
  <si>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</si>
  <si>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</si>
  <si>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</si>
  <si>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</si>
  <si>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</si>
  <si>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Included in initial_investment</t>
  </si>
  <si>
    <t>Quintel assumption</t>
  </si>
  <si>
    <t>Zero emission</t>
  </si>
  <si>
    <t>Not applicable</t>
  </si>
  <si>
    <t>Quintel definition</t>
  </si>
  <si>
    <t>http://refman.energytransitionmodel.com/publications/2051</t>
  </si>
  <si>
    <t>http://refman.energytransitionmodel.com/publications/2052</t>
  </si>
  <si>
    <t>Set equal to FLH of all other heaters</t>
  </si>
  <si>
    <t>Equal to FLH of other heaters</t>
  </si>
  <si>
    <t>Quintel</t>
  </si>
  <si>
    <t>hrs</t>
  </si>
  <si>
    <t>FLH, set equal to that</t>
  </si>
  <si>
    <t>of other heaters</t>
  </si>
  <si>
    <t>euro/MWhe</t>
  </si>
  <si>
    <t>euro/kWe</t>
  </si>
  <si>
    <r>
      <t>output.</t>
    </r>
    <r>
      <rPr>
        <sz val="12"/>
        <color theme="1"/>
        <rFont val="Calibri"/>
        <family val="2"/>
        <charset val="129"/>
        <scheme val="minor"/>
      </rPr>
      <t>useable_heat</t>
    </r>
  </si>
  <si>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</si>
  <si>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</si>
  <si>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</si>
  <si>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</si>
  <si>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</si>
  <si>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</si>
  <si>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</si>
  <si>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</si>
  <si>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</si>
  <si>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</si>
  <si>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</si>
  <si>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</si>
  <si>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</si>
  <si>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</si>
  <si>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max_consumption_price</t>
  </si>
  <si>
    <t>euro/MWh</t>
  </si>
  <si>
    <t>agriculture_flexibility_p2h_hydrogen_electricity.converter</t>
  </si>
  <si>
    <t>Marlieke Verweij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</si>
</sst>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42">
    <font>
      <sz val="12"/>
      <color theme="1"/>
      <name val="Lettertype hoofdtekst"/>
      <family val="2"/>
    </font>
    <font>
      <sz val="12"/>
      <color theme="1"/>
      <name val="Calibri"/>
      <family val="2"/>
      <scheme val="minor"/>
    </font>
    <font>
      <sz val="12"/>
      <color theme="1"/>
      <name val="Calibri"/>
      <family val="2"/>
      <charset val="129"/>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alignment vertical="top"/>
      <protection locked="0"/>
    </xf>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8" fillId="0" borderId="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cellStyleXfs>
  <cellXfs count="195">
    <xf numFmtId="0" fontId="0" fillId="0" borderId="0" xfId="0"/>
    <xf numFmtId="0" fontId="29" fillId="3" borderId="7" xfId="0" applyFont="1" applyFill="1" applyBorder="1"/>
    <xf numFmtId="0" fontId="30" fillId="3" borderId="17" xfId="0" applyFont="1" applyFill="1" applyBorder="1"/>
    <xf numFmtId="0" fontId="29" fillId="3" borderId="13" xfId="0" applyFont="1" applyFill="1" applyBorder="1"/>
    <xf numFmtId="0" fontId="31" fillId="3" borderId="7" xfId="0" applyFont="1" applyFill="1" applyBorder="1" applyAlignment="1">
      <alignment vertical="center"/>
    </xf>
    <xf numFmtId="49" fontId="29" fillId="2" borderId="8" xfId="0" applyNumberFormat="1" applyFont="1" applyFill="1" applyBorder="1" applyAlignment="1">
      <alignment horizontal="left"/>
    </xf>
    <xf numFmtId="0" fontId="31" fillId="3" borderId="1" xfId="0" applyFont="1" applyFill="1" applyBorder="1" applyAlignment="1">
      <alignment vertical="center"/>
    </xf>
    <xf numFmtId="0" fontId="29" fillId="3" borderId="14" xfId="0" applyFont="1" applyFill="1" applyBorder="1"/>
    <xf numFmtId="0" fontId="29" fillId="3" borderId="0" xfId="0" applyFont="1" applyFill="1"/>
    <xf numFmtId="0" fontId="28" fillId="2" borderId="0" xfId="0" applyFont="1" applyFill="1" applyAlignment="1">
      <alignment vertical="center"/>
    </xf>
    <xf numFmtId="1" fontId="28" fillId="2" borderId="0" xfId="0" applyNumberFormat="1" applyFont="1" applyFill="1" applyAlignment="1">
      <alignment horizontal="right" vertical="center"/>
    </xf>
    <xf numFmtId="2" fontId="28" fillId="2" borderId="0" xfId="0" applyNumberFormat="1" applyFont="1" applyFill="1" applyAlignment="1">
      <alignment horizontal="right" vertical="center"/>
    </xf>
    <xf numFmtId="0" fontId="28" fillId="0" borderId="0" xfId="0" applyFont="1" applyAlignment="1">
      <alignment horizontal="left" vertical="center"/>
    </xf>
    <xf numFmtId="0" fontId="28" fillId="2" borderId="0" xfId="0" applyFont="1" applyFill="1"/>
    <xf numFmtId="0" fontId="28" fillId="2" borderId="9" xfId="0" applyFont="1" applyFill="1" applyBorder="1"/>
    <xf numFmtId="0" fontId="28" fillId="0" borderId="9" xfId="0" applyFont="1" applyBorder="1"/>
    <xf numFmtId="0" fontId="30" fillId="0" borderId="9" xfId="0" applyFont="1" applyBorder="1"/>
    <xf numFmtId="49" fontId="28" fillId="2" borderId="0" xfId="0" applyNumberFormat="1" applyFont="1" applyFill="1"/>
    <xf numFmtId="49" fontId="28" fillId="2" borderId="9" xfId="0" applyNumberFormat="1" applyFont="1" applyFill="1" applyBorder="1"/>
    <xf numFmtId="0" fontId="30" fillId="0" borderId="0" xfId="0" applyFont="1"/>
    <xf numFmtId="0" fontId="25" fillId="2" borderId="0" xfId="0" applyFont="1" applyFill="1"/>
    <xf numFmtId="0" fontId="29" fillId="0" borderId="0" xfId="0" applyFont="1"/>
    <xf numFmtId="0" fontId="28" fillId="0" borderId="16" xfId="0" applyFont="1" applyBorder="1"/>
    <xf numFmtId="0" fontId="28" fillId="2" borderId="6" xfId="0" applyFont="1" applyFill="1" applyBorder="1"/>
    <xf numFmtId="0" fontId="29" fillId="3" borderId="17" xfId="0" applyFont="1" applyFill="1" applyBorder="1"/>
    <xf numFmtId="0" fontId="29" fillId="3" borderId="2" xfId="0" applyFont="1" applyFill="1" applyBorder="1"/>
    <xf numFmtId="0" fontId="25" fillId="2" borderId="2" xfId="0" applyFont="1" applyFill="1" applyBorder="1"/>
    <xf numFmtId="0" fontId="32" fillId="3" borderId="0" xfId="0" applyFont="1" applyFill="1"/>
    <xf numFmtId="0" fontId="25" fillId="2" borderId="7" xfId="0" applyFont="1" applyFill="1" applyBorder="1"/>
    <xf numFmtId="0" fontId="28" fillId="0" borderId="0" xfId="0" applyFont="1"/>
    <xf numFmtId="0" fontId="28" fillId="2" borderId="0" xfId="0" applyFont="1" applyFill="1" applyAlignment="1">
      <alignment horizontal="left" vertical="center"/>
    </xf>
    <xf numFmtId="0" fontId="24" fillId="2" borderId="0" xfId="0" applyFont="1" applyFill="1"/>
    <xf numFmtId="0" fontId="24" fillId="0" borderId="0" xfId="0" applyFont="1"/>
    <xf numFmtId="0" fontId="23" fillId="2" borderId="0" xfId="0" applyFont="1" applyFill="1"/>
    <xf numFmtId="0" fontId="23" fillId="2" borderId="3" xfId="0" applyFont="1" applyFill="1" applyBorder="1"/>
    <xf numFmtId="0" fontId="23" fillId="2" borderId="4" xfId="0" applyFont="1" applyFill="1" applyBorder="1"/>
    <xf numFmtId="0" fontId="23" fillId="2" borderId="6" xfId="0" applyFont="1" applyFill="1" applyBorder="1"/>
    <xf numFmtId="2" fontId="23" fillId="2" borderId="0" xfId="0" applyNumberFormat="1" applyFont="1" applyFill="1" applyAlignment="1">
      <alignment horizontal="right" vertical="center"/>
    </xf>
    <xf numFmtId="2" fontId="23" fillId="2" borderId="0" xfId="0" applyNumberFormat="1" applyFont="1" applyFill="1"/>
    <xf numFmtId="10" fontId="23" fillId="2" borderId="0" xfId="0" applyNumberFormat="1" applyFont="1" applyFill="1" applyAlignment="1">
      <alignment horizontal="left" vertical="center" indent="2"/>
    </xf>
    <xf numFmtId="0" fontId="23" fillId="0" borderId="0" xfId="0" applyFont="1" applyAlignment="1">
      <alignment horizontal="left" vertical="center" indent="2"/>
    </xf>
    <xf numFmtId="0" fontId="22" fillId="0" borderId="0" xfId="0" applyFont="1"/>
    <xf numFmtId="1" fontId="23" fillId="2" borderId="0" xfId="0" applyNumberFormat="1" applyFont="1" applyFill="1" applyAlignment="1">
      <alignment horizontal="right" vertical="center"/>
    </xf>
    <xf numFmtId="0" fontId="21" fillId="0" borderId="0" xfId="0" applyFont="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Alignment="1">
      <alignment horizontal="right"/>
    </xf>
    <xf numFmtId="49" fontId="20" fillId="2" borderId="0" xfId="0" applyNumberFormat="1" applyFont="1" applyFill="1"/>
    <xf numFmtId="49" fontId="20" fillId="2" borderId="4" xfId="0" applyNumberFormat="1" applyFont="1" applyFill="1" applyBorder="1"/>
    <xf numFmtId="0" fontId="20" fillId="2" borderId="16" xfId="0" applyFont="1" applyFill="1" applyBorder="1"/>
    <xf numFmtId="0" fontId="33" fillId="2" borderId="0" xfId="0" applyFont="1" applyFill="1"/>
    <xf numFmtId="0" fontId="33" fillId="2" borderId="3" xfId="0" applyFont="1" applyFill="1" applyBorder="1"/>
    <xf numFmtId="0" fontId="33" fillId="2" borderId="4" xfId="0" applyFont="1" applyFill="1" applyBorder="1"/>
    <xf numFmtId="0" fontId="33" fillId="2" borderId="15" xfId="0" applyFont="1" applyFill="1" applyBorder="1"/>
    <xf numFmtId="0" fontId="34" fillId="2" borderId="0" xfId="0" applyFont="1" applyFill="1"/>
    <xf numFmtId="0" fontId="33" fillId="2" borderId="9" xfId="0" applyFont="1" applyFill="1" applyBorder="1"/>
    <xf numFmtId="0" fontId="33" fillId="2" borderId="6" xfId="0" applyFont="1" applyFill="1" applyBorder="1"/>
    <xf numFmtId="0" fontId="34" fillId="2" borderId="9" xfId="0" applyFont="1" applyFill="1" applyBorder="1"/>
    <xf numFmtId="0" fontId="28" fillId="2" borderId="17" xfId="0" applyFont="1" applyFill="1" applyBorder="1"/>
    <xf numFmtId="0" fontId="19" fillId="2" borderId="2" xfId="0" applyFont="1" applyFill="1" applyBorder="1"/>
    <xf numFmtId="0" fontId="28" fillId="2" borderId="7" xfId="0" applyFont="1" applyFill="1" applyBorder="1"/>
    <xf numFmtId="0" fontId="19" fillId="2" borderId="0" xfId="0" applyFont="1" applyFill="1"/>
    <xf numFmtId="0" fontId="35" fillId="2" borderId="0" xfId="0" applyFont="1" applyFill="1"/>
    <xf numFmtId="0" fontId="19" fillId="2" borderId="18" xfId="0" applyFont="1" applyFill="1" applyBorder="1"/>
    <xf numFmtId="0" fontId="19" fillId="4" borderId="0" xfId="0" applyFont="1" applyFill="1"/>
    <xf numFmtId="0" fontId="19" fillId="5" borderId="0" xfId="0" applyFont="1" applyFill="1"/>
    <xf numFmtId="0" fontId="19" fillId="6" borderId="0" xfId="0" applyFont="1" applyFill="1"/>
    <xf numFmtId="0" fontId="19" fillId="7" borderId="0" xfId="0" applyFont="1" applyFill="1"/>
    <xf numFmtId="0" fontId="19" fillId="2" borderId="7" xfId="0" applyFont="1" applyFill="1" applyBorder="1"/>
    <xf numFmtId="0" fontId="19" fillId="8" borderId="0" xfId="0" applyFont="1" applyFill="1"/>
    <xf numFmtId="0" fontId="19" fillId="9" borderId="0" xfId="0" applyFont="1" applyFill="1"/>
    <xf numFmtId="0" fontId="19" fillId="10" borderId="0" xfId="0" applyFont="1" applyFill="1"/>
    <xf numFmtId="0" fontId="19" fillId="11" borderId="0" xfId="0" applyFont="1" applyFill="1"/>
    <xf numFmtId="0" fontId="28" fillId="2" borderId="9" xfId="0" applyFont="1" applyFill="1" applyBorder="1" applyAlignment="1">
      <alignment vertical="center"/>
    </xf>
    <xf numFmtId="165" fontId="23" fillId="2" borderId="0" xfId="0" applyNumberFormat="1" applyFont="1" applyFill="1" applyAlignment="1">
      <alignment vertical="center"/>
    </xf>
    <xf numFmtId="0" fontId="34" fillId="2" borderId="16" xfId="0" applyFont="1" applyFill="1" applyBorder="1"/>
    <xf numFmtId="0" fontId="33" fillId="2" borderId="19" xfId="0" applyFont="1" applyFill="1" applyBorder="1"/>
    <xf numFmtId="0" fontId="18" fillId="2" borderId="0" xfId="0" applyFont="1" applyFill="1"/>
    <xf numFmtId="0" fontId="17" fillId="2" borderId="0" xfId="0" applyFont="1" applyFill="1"/>
    <xf numFmtId="0" fontId="16" fillId="2" borderId="0" xfId="0" applyFont="1" applyFill="1"/>
    <xf numFmtId="10" fontId="33" fillId="2" borderId="0" xfId="0" applyNumberFormat="1" applyFont="1" applyFill="1"/>
    <xf numFmtId="17" fontId="20" fillId="2" borderId="0" xfId="0" applyNumberFormat="1" applyFont="1" applyFill="1" applyAlignment="1">
      <alignment horizontal="right"/>
    </xf>
    <xf numFmtId="165" fontId="15" fillId="0" borderId="0" xfId="0" applyNumberFormat="1" applyFont="1" applyAlignment="1">
      <alignment vertical="center"/>
    </xf>
    <xf numFmtId="0" fontId="14" fillId="2" borderId="0" xfId="0" applyFont="1" applyFill="1"/>
    <xf numFmtId="0" fontId="13" fillId="0" borderId="0" xfId="0" applyFont="1"/>
    <xf numFmtId="0" fontId="12" fillId="0" borderId="0" xfId="0" applyFont="1"/>
    <xf numFmtId="0" fontId="12" fillId="0" borderId="0" xfId="0" applyFont="1" applyAlignment="1">
      <alignment horizontal="left" vertical="center" indent="2"/>
    </xf>
    <xf numFmtId="0" fontId="12" fillId="2" borderId="0" xfId="0" applyFont="1" applyFill="1"/>
    <xf numFmtId="0" fontId="12" fillId="2" borderId="6" xfId="0" applyFont="1" applyFill="1" applyBorder="1"/>
    <xf numFmtId="2" fontId="12" fillId="2" borderId="18" xfId="0" applyNumberFormat="1" applyFont="1" applyFill="1" applyBorder="1"/>
    <xf numFmtId="2" fontId="12" fillId="2" borderId="0" xfId="0" applyNumberFormat="1" applyFont="1" applyFill="1"/>
    <xf numFmtId="10" fontId="12" fillId="0" borderId="0" xfId="0" applyNumberFormat="1" applyFont="1" applyAlignment="1">
      <alignment horizontal="left" vertical="center" indent="2"/>
    </xf>
    <xf numFmtId="165" fontId="12" fillId="0" borderId="0" xfId="0" applyNumberFormat="1" applyFont="1" applyAlignment="1">
      <alignment vertical="center"/>
    </xf>
    <xf numFmtId="2" fontId="12" fillId="2" borderId="0" xfId="0" applyNumberFormat="1" applyFont="1" applyFill="1" applyAlignment="1">
      <alignment horizontal="right" vertical="center"/>
    </xf>
    <xf numFmtId="1" fontId="12" fillId="2" borderId="0" xfId="0" applyNumberFormat="1" applyFont="1" applyFill="1" applyAlignment="1">
      <alignment horizontal="right" vertical="center"/>
    </xf>
    <xf numFmtId="0" fontId="12" fillId="0" borderId="0" xfId="0" applyFont="1" applyAlignment="1">
      <alignment horizontal="left" vertical="center"/>
    </xf>
    <xf numFmtId="2" fontId="12" fillId="2" borderId="18" xfId="0" applyNumberFormat="1" applyFont="1" applyFill="1" applyBorder="1" applyAlignment="1">
      <alignment horizontal="right" vertical="center"/>
    </xf>
    <xf numFmtId="0" fontId="12" fillId="2" borderId="0" xfId="0" applyFont="1" applyFill="1" applyAlignment="1">
      <alignment horizontal="left" vertical="center"/>
    </xf>
    <xf numFmtId="0" fontId="12" fillId="0" borderId="0" xfId="0" applyFont="1" applyAlignment="1">
      <alignment vertical="top"/>
    </xf>
    <xf numFmtId="0" fontId="12" fillId="2" borderId="0" xfId="0" applyFont="1" applyFill="1" applyAlignment="1">
      <alignment vertical="top"/>
    </xf>
    <xf numFmtId="9" fontId="33" fillId="2" borderId="0" xfId="0" applyNumberFormat="1" applyFont="1" applyFill="1"/>
    <xf numFmtId="1" fontId="33" fillId="2" borderId="0" xfId="0" applyNumberFormat="1" applyFont="1" applyFill="1"/>
    <xf numFmtId="0" fontId="39" fillId="0" borderId="0" xfId="0" applyFont="1"/>
    <xf numFmtId="166" fontId="12" fillId="0" borderId="0" xfId="0" applyNumberFormat="1" applyFont="1"/>
    <xf numFmtId="166" fontId="29" fillId="0" borderId="0" xfId="0" applyNumberFormat="1" applyFont="1"/>
    <xf numFmtId="166" fontId="24" fillId="0" borderId="0" xfId="0" applyNumberFormat="1" applyFont="1"/>
    <xf numFmtId="0" fontId="11" fillId="0" borderId="0" xfId="0" applyFont="1"/>
    <xf numFmtId="0" fontId="36" fillId="0" borderId="0" xfId="0" applyFont="1"/>
    <xf numFmtId="166" fontId="10" fillId="0" borderId="0" xfId="0" applyNumberFormat="1" applyFont="1"/>
    <xf numFmtId="0" fontId="10" fillId="0" borderId="0" xfId="0" applyFont="1"/>
    <xf numFmtId="0" fontId="9" fillId="0" borderId="0" xfId="0" applyFont="1"/>
    <xf numFmtId="0" fontId="9" fillId="2" borderId="0" xfId="0" applyFont="1" applyFill="1"/>
    <xf numFmtId="0" fontId="9" fillId="2" borderId="6" xfId="0" applyFont="1" applyFill="1" applyBorder="1"/>
    <xf numFmtId="2" fontId="9" fillId="2" borderId="18" xfId="0" applyNumberFormat="1" applyFont="1" applyFill="1" applyBorder="1" applyAlignment="1">
      <alignment horizontal="right" vertical="center"/>
    </xf>
    <xf numFmtId="2" fontId="9" fillId="2" borderId="0" xfId="0" applyNumberFormat="1" applyFont="1" applyFill="1"/>
    <xf numFmtId="0" fontId="40" fillId="12" borderId="0" xfId="0" applyFont="1" applyFill="1"/>
    <xf numFmtId="165" fontId="33" fillId="2" borderId="0" xfId="0" applyNumberFormat="1" applyFont="1" applyFill="1"/>
    <xf numFmtId="0" fontId="40" fillId="12" borderId="6" xfId="0" applyFont="1" applyFill="1" applyBorder="1"/>
    <xf numFmtId="0" fontId="7" fillId="0" borderId="0" xfId="0" applyFont="1"/>
    <xf numFmtId="0" fontId="6" fillId="0" borderId="0" xfId="0" applyFont="1" applyAlignment="1">
      <alignment vertical="top"/>
    </xf>
    <xf numFmtId="0" fontId="6" fillId="2" borderId="0" xfId="0" applyFont="1" applyFill="1" applyAlignment="1">
      <alignment vertical="top"/>
    </xf>
    <xf numFmtId="0" fontId="6" fillId="2" borderId="0" xfId="0" applyFont="1" applyFill="1"/>
    <xf numFmtId="0" fontId="26" fillId="12" borderId="0" xfId="177" applyFill="1" applyAlignment="1" applyProtection="1"/>
    <xf numFmtId="2" fontId="23" fillId="2" borderId="18" xfId="0" applyNumberFormat="1" applyFont="1" applyFill="1" applyBorder="1" applyAlignment="1">
      <alignment horizontal="right" vertical="center"/>
    </xf>
    <xf numFmtId="2" fontId="12" fillId="2" borderId="20" xfId="0" applyNumberFormat="1" applyFont="1" applyFill="1" applyBorder="1" applyAlignment="1">
      <alignment horizontal="right" vertical="center"/>
    </xf>
    <xf numFmtId="0" fontId="6" fillId="0" borderId="0" xfId="0" applyFont="1"/>
    <xf numFmtId="0" fontId="5" fillId="0" borderId="0" xfId="0" applyFont="1" applyAlignment="1">
      <alignment vertical="top"/>
    </xf>
    <xf numFmtId="0" fontId="5" fillId="2" borderId="0" xfId="0" applyFont="1" applyFill="1"/>
    <xf numFmtId="0" fontId="26" fillId="2" borderId="0" xfId="177" applyFill="1" applyBorder="1" applyAlignment="1" applyProtection="1"/>
    <xf numFmtId="0" fontId="26" fillId="2" borderId="0" xfId="177" applyFill="1" applyAlignment="1" applyProtection="1"/>
    <xf numFmtId="49" fontId="5" fillId="2" borderId="0" xfId="0" applyNumberFormat="1" applyFont="1" applyFill="1"/>
    <xf numFmtId="49" fontId="12" fillId="2" borderId="0" xfId="0" applyNumberFormat="1" applyFont="1" applyFill="1"/>
    <xf numFmtId="49" fontId="24" fillId="2" borderId="0" xfId="0" applyNumberFormat="1" applyFont="1" applyFill="1"/>
    <xf numFmtId="0" fontId="6" fillId="0" borderId="6" xfId="0" applyFont="1" applyBorder="1"/>
    <xf numFmtId="0" fontId="4" fillId="0" borderId="6" xfId="0" applyFont="1" applyBorder="1"/>
    <xf numFmtId="0" fontId="7" fillId="0" borderId="6" xfId="0" applyFont="1" applyBorder="1"/>
    <xf numFmtId="0" fontId="11" fillId="0" borderId="6" xfId="0" applyFont="1" applyBorder="1"/>
    <xf numFmtId="0" fontId="12" fillId="0" borderId="6" xfId="0" applyFont="1" applyBorder="1"/>
    <xf numFmtId="0" fontId="24" fillId="0" borderId="6" xfId="0" applyFont="1" applyBorder="1"/>
    <xf numFmtId="166" fontId="10" fillId="0" borderId="6" xfId="0" applyNumberFormat="1" applyFont="1" applyBorder="1"/>
    <xf numFmtId="166" fontId="8" fillId="0" borderId="6" xfId="0" applyNumberFormat="1" applyFont="1" applyBorder="1"/>
    <xf numFmtId="0" fontId="23" fillId="2" borderId="18" xfId="0" applyFont="1" applyFill="1" applyBorder="1"/>
    <xf numFmtId="49" fontId="3" fillId="0" borderId="6" xfId="0" applyNumberFormat="1" applyFont="1" applyBorder="1"/>
    <xf numFmtId="0" fontId="24" fillId="0" borderId="3" xfId="0" applyFont="1" applyBorder="1"/>
    <xf numFmtId="0" fontId="28" fillId="0" borderId="3" xfId="0" applyFont="1" applyBorder="1"/>
    <xf numFmtId="0" fontId="28" fillId="0" borderId="4" xfId="0" applyFont="1" applyBorder="1"/>
    <xf numFmtId="0" fontId="24" fillId="0" borderId="15" xfId="0" applyFont="1" applyBorder="1"/>
    <xf numFmtId="0" fontId="28" fillId="0" borderId="19" xfId="0" applyFont="1" applyBorder="1"/>
    <xf numFmtId="0" fontId="28" fillId="0" borderId="6" xfId="0" applyFont="1" applyBorder="1"/>
    <xf numFmtId="0" fontId="28" fillId="0" borderId="5" xfId="0" applyFont="1" applyBorder="1"/>
    <xf numFmtId="164" fontId="24" fillId="0" borderId="18" xfId="0" applyNumberFormat="1" applyFont="1" applyBorder="1"/>
    <xf numFmtId="0" fontId="6" fillId="0" borderId="18" xfId="0" applyFont="1" applyBorder="1"/>
    <xf numFmtId="0" fontId="12" fillId="0" borderId="5" xfId="0" applyFont="1" applyBorder="1"/>
    <xf numFmtId="0" fontId="5" fillId="0" borderId="18" xfId="0" applyFont="1" applyBorder="1"/>
    <xf numFmtId="164" fontId="12" fillId="0" borderId="18" xfId="0" applyNumberFormat="1" applyFont="1" applyBorder="1"/>
    <xf numFmtId="164" fontId="12" fillId="0" borderId="0" xfId="0" applyNumberFormat="1" applyFont="1"/>
    <xf numFmtId="0" fontId="24" fillId="0" borderId="5" xfId="0" applyFont="1" applyBorder="1"/>
    <xf numFmtId="0" fontId="36" fillId="0" borderId="18" xfId="0" applyFont="1" applyBorder="1"/>
    <xf numFmtId="166" fontId="24" fillId="0" borderId="6" xfId="0" applyNumberFormat="1" applyFont="1" applyBorder="1"/>
    <xf numFmtId="166" fontId="24" fillId="0" borderId="5" xfId="0" applyNumberFormat="1" applyFont="1" applyBorder="1"/>
    <xf numFmtId="166" fontId="9" fillId="0" borderId="18" xfId="0" applyNumberFormat="1" applyFont="1" applyBorder="1"/>
    <xf numFmtId="166" fontId="5" fillId="0" borderId="18" xfId="0" applyNumberFormat="1" applyFont="1" applyBorder="1"/>
    <xf numFmtId="0" fontId="12" fillId="0" borderId="18" xfId="0" applyFont="1" applyBorder="1"/>
    <xf numFmtId="164" fontId="12" fillId="0" borderId="20" xfId="0" applyNumberFormat="1" applyFont="1" applyBorder="1"/>
    <xf numFmtId="0" fontId="12" fillId="0" borderId="20" xfId="0" applyFont="1" applyBorder="1"/>
    <xf numFmtId="2" fontId="24" fillId="0" borderId="18" xfId="0" applyNumberFormat="1" applyFont="1" applyBorder="1"/>
    <xf numFmtId="165" fontId="24" fillId="0" borderId="18" xfId="0" applyNumberFormat="1" applyFont="1" applyBorder="1"/>
    <xf numFmtId="0" fontId="9" fillId="0" borderId="0" xfId="0" applyFont="1" applyAlignment="1">
      <alignment horizontal="left"/>
    </xf>
    <xf numFmtId="166" fontId="9" fillId="0" borderId="0" xfId="0" applyNumberFormat="1" applyFont="1" applyAlignment="1">
      <alignment horizontal="left"/>
    </xf>
    <xf numFmtId="0" fontId="23" fillId="2" borderId="0" xfId="0" applyFont="1" applyFill="1" applyAlignment="1">
      <alignment horizontal="left"/>
    </xf>
    <xf numFmtId="164" fontId="3" fillId="0" borderId="0" xfId="0" applyNumberFormat="1" applyFont="1" applyAlignment="1">
      <alignment horizontal="left" vertical="center"/>
    </xf>
    <xf numFmtId="0" fontId="12" fillId="0" borderId="0" xfId="0" applyFont="1" applyAlignment="1">
      <alignment vertical="center"/>
    </xf>
    <xf numFmtId="10" fontId="12" fillId="0" borderId="0" xfId="0" applyNumberFormat="1" applyFont="1" applyAlignment="1">
      <alignment vertical="center"/>
    </xf>
    <xf numFmtId="0" fontId="15" fillId="0" borderId="0" xfId="0" applyFont="1" applyAlignment="1">
      <alignment vertical="center"/>
    </xf>
    <xf numFmtId="0" fontId="3" fillId="0" borderId="0" xfId="0" applyFont="1" applyAlignment="1">
      <alignment vertical="top"/>
    </xf>
    <xf numFmtId="0" fontId="3" fillId="0" borderId="0" xfId="0" applyFont="1" applyAlignment="1">
      <alignment horizontal="left" vertical="center"/>
    </xf>
    <xf numFmtId="49" fontId="3" fillId="2" borderId="0" xfId="0" applyNumberFormat="1" applyFont="1" applyFill="1"/>
    <xf numFmtId="0" fontId="3" fillId="0" borderId="0" xfId="0" applyFont="1" applyAlignment="1">
      <alignment vertical="center"/>
    </xf>
    <xf numFmtId="0" fontId="1" fillId="0" borderId="6" xfId="0" applyFont="1" applyBorder="1"/>
    <xf numFmtId="0" fontId="1" fillId="0" borderId="18" xfId="0" applyFont="1" applyBorder="1"/>
    <xf numFmtId="0" fontId="41" fillId="0" borderId="0" xfId="0" applyFont="1"/>
    <xf numFmtId="0" fontId="12" fillId="2" borderId="10" xfId="0" applyFont="1" applyFill="1" applyBorder="1"/>
    <xf numFmtId="0" fontId="12" fillId="2" borderId="11" xfId="0" applyFont="1" applyFill="1" applyBorder="1"/>
    <xf numFmtId="0" fontId="12" fillId="2" borderId="12" xfId="0" applyFont="1" applyFill="1" applyBorder="1"/>
    <xf numFmtId="0" fontId="36" fillId="12" borderId="17" xfId="0" applyFont="1" applyFill="1" applyBorder="1" applyAlignment="1">
      <alignment horizontal="left" vertical="top" wrapText="1"/>
    </xf>
    <xf numFmtId="0" fontId="36" fillId="12" borderId="2" xfId="0" applyFont="1" applyFill="1" applyBorder="1" applyAlignment="1">
      <alignment horizontal="left" vertical="top" wrapText="1"/>
    </xf>
    <xf numFmtId="0" fontId="36" fillId="12" borderId="13" xfId="0" applyFont="1" applyFill="1" applyBorder="1" applyAlignment="1">
      <alignment horizontal="left" vertical="top" wrapText="1"/>
    </xf>
    <xf numFmtId="0" fontId="36" fillId="12" borderId="7" xfId="0" applyFont="1" applyFill="1" applyBorder="1" applyAlignment="1">
      <alignment horizontal="left" vertical="top" wrapText="1"/>
    </xf>
    <xf numFmtId="0" fontId="36" fillId="12" borderId="0" xfId="0" applyFont="1" applyFill="1" applyAlignment="1">
      <alignment horizontal="left" vertical="top" wrapText="1"/>
    </xf>
    <xf numFmtId="0" fontId="36" fillId="12" borderId="8" xfId="0" applyFont="1" applyFill="1" applyBorder="1" applyAlignment="1">
      <alignment horizontal="left" vertical="top" wrapText="1"/>
    </xf>
    <xf numFmtId="0" fontId="36" fillId="12" borderId="1" xfId="0" applyFont="1" applyFill="1" applyBorder="1" applyAlignment="1">
      <alignment horizontal="left" vertical="top" wrapText="1"/>
    </xf>
    <xf numFmtId="0" fontId="36" fillId="12" borderId="9" xfId="0" applyFont="1" applyFill="1" applyBorder="1" applyAlignment="1">
      <alignment horizontal="left" vertical="top" wrapText="1"/>
    </xf>
    <xf numFmtId="0" fontId="36" fillId="12" borderId="14" xfId="0" applyFont="1" applyFill="1" applyBorder="1" applyAlignment="1">
      <alignment horizontal="left" vertical="top" wrapText="1"/>
    </xf>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tabSelected="1" workbookViewId="0">
      <selection activeCell="C5" sqref="C5"/>
    </sheetView>
  </sheetViews>
  <sheetFormatPr baseColWidth="10" defaultColWidth="10.6640625" defaultRowHeight="16"/>
  <cols>
    <col min="1" max="1" width="3.5" style="28" customWidth="1"/>
    <col min="2" max="2" width="11.5" style="20" customWidth="1"/>
    <col min="3" max="3" width="38.5" style="20" customWidth="1"/>
    <col min="4" max="16384" width="10.6640625" style="20"/>
  </cols>
  <sheetData>
    <row r="1" spans="1:3" s="26" customFormat="1">
      <c r="A1" s="24"/>
      <c r="B1" s="25"/>
      <c r="C1" s="25"/>
    </row>
    <row r="2" spans="1:3" ht="21">
      <c r="A2" s="1"/>
      <c r="B2" s="27" t="s">
        <v>10</v>
      </c>
      <c r="C2" s="27"/>
    </row>
    <row r="3" spans="1:3">
      <c r="A3" s="1"/>
      <c r="B3" s="8"/>
      <c r="C3" s="8"/>
    </row>
    <row r="4" spans="1:3">
      <c r="A4" s="1"/>
      <c r="B4" s="2" t="s">
        <v>11</v>
      </c>
      <c r="C4" s="3" t="s">
        <v>145</v>
      </c>
    </row>
    <row r="5" spans="1:3">
      <c r="A5" s="1"/>
      <c r="B5" s="4" t="s">
        <v>41</v>
      </c>
      <c r="C5" s="5" t="s">
        <v>146</v>
      </c>
    </row>
    <row r="6" spans="1:3">
      <c r="A6" s="1"/>
      <c r="B6" s="6" t="s">
        <v>13</v>
      </c>
      <c r="C6" s="7" t="s">
        <v>14</v>
      </c>
    </row>
    <row r="7" spans="1:3">
      <c r="A7" s="1"/>
      <c r="B7" s="8"/>
      <c r="C7" s="8"/>
    </row>
    <row r="8" spans="1:3">
      <c r="A8" s="1"/>
      <c r="B8" s="8"/>
      <c r="C8" s="8"/>
    </row>
    <row r="9" spans="1:3">
      <c r="A9" s="1"/>
      <c r="B9" s="60" t="s">
        <v>26</v>
      </c>
      <c r="C9" s="61"/>
    </row>
    <row r="10" spans="1:3">
      <c r="A10" s="1"/>
      <c r="B10" s="62"/>
      <c r="C10" s="63"/>
    </row>
    <row r="11" spans="1:3">
      <c r="A11" s="1"/>
      <c r="B11" s="62" t="s">
        <v>27</v>
      </c>
      <c r="C11" s="64" t="s">
        <v>28</v>
      </c>
    </row>
    <row r="12" spans="1:3" ht="17" thickBot="1">
      <c r="A12" s="1"/>
      <c r="B12" s="62"/>
      <c r="C12" s="13" t="s">
        <v>29</v>
      </c>
    </row>
    <row r="13" spans="1:3" ht="17" thickBot="1">
      <c r="A13" s="1"/>
      <c r="B13" s="62"/>
      <c r="C13" s="65" t="s">
        <v>30</v>
      </c>
    </row>
    <row r="14" spans="1:3">
      <c r="A14" s="1"/>
      <c r="B14" s="62"/>
      <c r="C14" s="63" t="s">
        <v>31</v>
      </c>
    </row>
    <row r="15" spans="1:3">
      <c r="A15" s="1"/>
      <c r="B15" s="62"/>
      <c r="C15" s="63"/>
    </row>
    <row r="16" spans="1:3">
      <c r="A16" s="1"/>
      <c r="B16" s="62" t="s">
        <v>32</v>
      </c>
      <c r="C16" s="66" t="s">
        <v>33</v>
      </c>
    </row>
    <row r="17" spans="1:3">
      <c r="A17" s="1"/>
      <c r="B17" s="62"/>
      <c r="C17" s="67" t="s">
        <v>34</v>
      </c>
    </row>
    <row r="18" spans="1:3">
      <c r="A18" s="1"/>
      <c r="B18" s="62"/>
      <c r="C18" s="68" t="s">
        <v>35</v>
      </c>
    </row>
    <row r="19" spans="1:3">
      <c r="A19" s="1"/>
      <c r="B19" s="62"/>
      <c r="C19" s="69" t="s">
        <v>36</v>
      </c>
    </row>
    <row r="20" spans="1:3">
      <c r="A20" s="1"/>
      <c r="B20" s="70"/>
      <c r="C20" s="71" t="s">
        <v>37</v>
      </c>
    </row>
    <row r="21" spans="1:3">
      <c r="A21" s="1"/>
      <c r="B21" s="70"/>
      <c r="C21" s="72" t="s">
        <v>38</v>
      </c>
    </row>
    <row r="22" spans="1:3">
      <c r="A22" s="1"/>
      <c r="B22" s="70"/>
      <c r="C22" s="73" t="s">
        <v>39</v>
      </c>
    </row>
    <row r="23" spans="1:3">
      <c r="B23" s="70"/>
      <c r="C23" s="74"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83"/>
  <sheetViews>
    <sheetView workbookViewId="0">
      <selection activeCell="B2" sqref="B2:E5"/>
    </sheetView>
  </sheetViews>
  <sheetFormatPr baseColWidth="10" defaultColWidth="10.6640625" defaultRowHeight="16"/>
  <cols>
    <col min="1" max="2" width="3.5" style="31" customWidth="1"/>
    <col min="3" max="3" width="51.5" style="31" customWidth="1"/>
    <col min="4" max="4" width="9.5" style="31" customWidth="1"/>
    <col min="5" max="5" width="15.5" style="31" customWidth="1"/>
    <col min="6" max="6" width="4.5" style="31" customWidth="1"/>
    <col min="7" max="7" width="37.83203125" style="31" customWidth="1"/>
    <col min="8" max="8" width="5.1640625" style="31" customWidth="1"/>
    <col min="9" max="9" width="42.5" style="31" customWidth="1"/>
    <col min="10" max="10" width="5.5" style="31" customWidth="1"/>
    <col min="11" max="16384" width="10.6640625" style="31"/>
  </cols>
  <sheetData>
    <row r="2" spans="1:11">
      <c r="B2" s="186" t="s">
        <v>141</v>
      </c>
      <c r="C2" s="187"/>
      <c r="D2" s="187"/>
      <c r="E2" s="188"/>
    </row>
    <row r="3" spans="1:11">
      <c r="B3" s="189"/>
      <c r="C3" s="190"/>
      <c r="D3" s="190"/>
      <c r="E3" s="191"/>
    </row>
    <row r="4" spans="1:11">
      <c r="B4" s="189"/>
      <c r="C4" s="190"/>
      <c r="D4" s="190"/>
      <c r="E4" s="191"/>
    </row>
    <row r="5" spans="1:11">
      <c r="B5" s="192"/>
      <c r="C5" s="193"/>
      <c r="D5" s="193"/>
      <c r="E5" s="194"/>
    </row>
    <row r="7" spans="1:11" ht="17" thickBot="1"/>
    <row r="8" spans="1:11">
      <c r="B8" s="145"/>
      <c r="C8" s="146"/>
      <c r="D8" s="147"/>
      <c r="E8" s="147"/>
      <c r="F8" s="147"/>
      <c r="G8" s="147"/>
      <c r="H8" s="147"/>
      <c r="I8" s="147"/>
      <c r="J8" s="148"/>
    </row>
    <row r="9" spans="1:11" s="13" customFormat="1">
      <c r="B9" s="22"/>
      <c r="C9" s="22" t="s">
        <v>19</v>
      </c>
      <c r="D9" s="16" t="s">
        <v>8</v>
      </c>
      <c r="E9" s="15" t="s">
        <v>4</v>
      </c>
      <c r="F9" s="15"/>
      <c r="G9" s="15" t="s">
        <v>7</v>
      </c>
      <c r="H9" s="15"/>
      <c r="I9" s="15" t="s">
        <v>0</v>
      </c>
      <c r="J9" s="149"/>
    </row>
    <row r="10" spans="1:11" s="13" customFormat="1">
      <c r="B10" s="150"/>
      <c r="C10" s="150"/>
      <c r="D10" s="19"/>
      <c r="E10" s="29"/>
      <c r="F10" s="29"/>
      <c r="G10" s="29"/>
      <c r="H10" s="29"/>
      <c r="I10" s="29"/>
      <c r="J10" s="151"/>
    </row>
    <row r="11" spans="1:11" s="13" customFormat="1" ht="17" thickBot="1">
      <c r="B11" s="150"/>
      <c r="C11" s="150" t="s">
        <v>44</v>
      </c>
      <c r="D11" s="19"/>
      <c r="E11" s="29"/>
      <c r="F11" s="29"/>
      <c r="G11" s="29"/>
      <c r="H11" s="29"/>
      <c r="I11" s="29"/>
      <c r="J11" s="151"/>
    </row>
    <row r="12" spans="1:11" ht="17" thickBot="1">
      <c r="A12" s="13"/>
      <c r="B12" s="150"/>
      <c r="C12" s="135" t="s">
        <v>95</v>
      </c>
      <c r="D12" s="19"/>
      <c r="E12" s="152">
        <f>'Research data'!H7</f>
        <v>50</v>
      </c>
      <c r="F12" s="32"/>
      <c r="G12" s="127" t="s">
        <v>104</v>
      </c>
      <c r="H12" s="29"/>
      <c r="I12" s="153" t="s">
        <v>94</v>
      </c>
      <c r="J12" s="151"/>
      <c r="K12" s="13"/>
    </row>
    <row r="13" spans="1:11" ht="17" thickBot="1">
      <c r="A13" s="13"/>
      <c r="B13" s="150"/>
      <c r="C13" s="136" t="s">
        <v>128</v>
      </c>
      <c r="D13" s="19" t="s">
        <v>2</v>
      </c>
      <c r="E13" s="168">
        <f>'Research data'!H8</f>
        <v>0.995</v>
      </c>
      <c r="F13" s="32"/>
      <c r="G13" s="87" t="s">
        <v>48</v>
      </c>
      <c r="H13" s="29"/>
      <c r="I13" s="153" t="s">
        <v>94</v>
      </c>
      <c r="J13" s="151"/>
      <c r="K13" s="13"/>
    </row>
    <row r="14" spans="1:11" ht="17" thickBot="1">
      <c r="A14" s="89"/>
      <c r="B14" s="139"/>
      <c r="C14" s="137" t="s">
        <v>92</v>
      </c>
      <c r="D14" s="21" t="s">
        <v>53</v>
      </c>
      <c r="E14" s="167">
        <f>'Research data'!H9</f>
        <v>50.251256281407038</v>
      </c>
      <c r="F14" s="87"/>
      <c r="G14" s="120" t="s">
        <v>93</v>
      </c>
      <c r="H14" s="87"/>
      <c r="I14" s="153" t="s">
        <v>94</v>
      </c>
      <c r="J14" s="154"/>
    </row>
    <row r="15" spans="1:11" ht="17" thickBot="1">
      <c r="A15" s="89"/>
      <c r="B15" s="139"/>
      <c r="C15" s="138" t="s">
        <v>77</v>
      </c>
      <c r="D15" s="21"/>
      <c r="E15" s="152">
        <f>'Research data'!H11</f>
        <v>2190</v>
      </c>
      <c r="F15" s="87"/>
      <c r="G15" s="87"/>
      <c r="H15" s="87"/>
      <c r="I15" s="155" t="s">
        <v>121</v>
      </c>
      <c r="J15" s="154"/>
    </row>
    <row r="16" spans="1:11" ht="17" thickBot="1">
      <c r="B16" s="139"/>
      <c r="C16" s="139" t="s">
        <v>55</v>
      </c>
      <c r="D16" s="21" t="s">
        <v>2</v>
      </c>
      <c r="E16" s="152">
        <f>'Research data'!H10</f>
        <v>0.99</v>
      </c>
      <c r="F16" s="87"/>
      <c r="G16" s="87"/>
      <c r="H16" s="87"/>
      <c r="I16" s="155" t="s">
        <v>114</v>
      </c>
      <c r="J16" s="154"/>
    </row>
    <row r="17" spans="1:10" ht="17" thickBot="1">
      <c r="B17" s="139"/>
      <c r="C17" s="139" t="s">
        <v>56</v>
      </c>
      <c r="D17" s="21" t="s">
        <v>2</v>
      </c>
      <c r="E17" s="156">
        <v>0</v>
      </c>
      <c r="F17" s="87"/>
      <c r="G17" s="87"/>
      <c r="H17" s="87"/>
      <c r="I17" s="155" t="s">
        <v>117</v>
      </c>
      <c r="J17" s="154"/>
    </row>
    <row r="18" spans="1:10" ht="17" thickBot="1">
      <c r="B18" s="139"/>
      <c r="C18" s="144" t="s">
        <v>133</v>
      </c>
      <c r="D18" s="21"/>
      <c r="E18" s="156">
        <f>'Research data'!H15</f>
        <v>50</v>
      </c>
      <c r="F18" s="87"/>
      <c r="G18" s="87"/>
      <c r="H18" s="87"/>
      <c r="I18" s="155" t="str">
        <f>'Research data'!N15</f>
        <v>This simulates instantaneous use</v>
      </c>
      <c r="J18" s="154"/>
    </row>
    <row r="19" spans="1:10" ht="17" thickBot="1">
      <c r="B19" s="139"/>
      <c r="C19" s="144" t="s">
        <v>57</v>
      </c>
      <c r="D19" s="21"/>
      <c r="E19" s="156">
        <f>'Research data'!H16</f>
        <v>0</v>
      </c>
      <c r="F19" s="87"/>
      <c r="G19" s="87"/>
      <c r="H19" s="87"/>
      <c r="I19" s="155" t="str">
        <f>'Research data'!N16</f>
        <v>Quintel assumption</v>
      </c>
      <c r="J19" s="154"/>
    </row>
    <row r="20" spans="1:10" ht="17" thickBot="1">
      <c r="B20" s="139"/>
      <c r="C20" s="144" t="s">
        <v>58</v>
      </c>
      <c r="D20" s="21"/>
      <c r="E20" s="156">
        <f>'Research data'!H17</f>
        <v>0</v>
      </c>
      <c r="F20" s="87"/>
      <c r="G20" s="87"/>
      <c r="H20" s="87"/>
      <c r="I20" s="155" t="str">
        <f>'Research data'!N17</f>
        <v>Quintel assumption</v>
      </c>
      <c r="J20" s="154"/>
    </row>
    <row r="21" spans="1:10" ht="17" thickBot="1">
      <c r="B21" s="139"/>
      <c r="C21" s="144" t="s">
        <v>137</v>
      </c>
      <c r="D21" s="21"/>
      <c r="E21" s="156">
        <f>'Research data'!H18</f>
        <v>0</v>
      </c>
      <c r="F21" s="87"/>
      <c r="G21" s="87"/>
      <c r="H21" s="87"/>
      <c r="I21" s="155" t="str">
        <f>'Research data'!N18</f>
        <v>Quintel assumption</v>
      </c>
      <c r="J21" s="154"/>
    </row>
    <row r="22" spans="1:10">
      <c r="B22" s="140"/>
      <c r="C22" s="140"/>
      <c r="D22" s="32"/>
      <c r="E22" s="32"/>
      <c r="F22" s="32"/>
      <c r="G22" s="32"/>
      <c r="H22" s="32"/>
      <c r="I22" s="32"/>
      <c r="J22" s="158"/>
    </row>
    <row r="23" spans="1:10" ht="17" thickBot="1">
      <c r="B23" s="140"/>
      <c r="C23" s="150" t="s">
        <v>43</v>
      </c>
      <c r="D23" s="32"/>
      <c r="E23" s="32"/>
      <c r="F23" s="32"/>
      <c r="G23" s="32"/>
      <c r="H23" s="32"/>
      <c r="I23" s="32"/>
      <c r="J23" s="158"/>
    </row>
    <row r="24" spans="1:10" ht="17" thickBot="1">
      <c r="B24" s="140"/>
      <c r="C24" s="140" t="s">
        <v>22</v>
      </c>
      <c r="D24" s="21" t="s">
        <v>20</v>
      </c>
      <c r="E24" s="152">
        <f>'Research data'!H24</f>
        <v>3000000</v>
      </c>
      <c r="F24" s="32"/>
      <c r="G24" s="32" t="s">
        <v>6</v>
      </c>
      <c r="H24" s="32"/>
      <c r="I24" s="159" t="s">
        <v>94</v>
      </c>
      <c r="J24" s="158"/>
    </row>
    <row r="25" spans="1:10" ht="15" customHeight="1" thickBot="1">
      <c r="B25" s="140"/>
      <c r="C25" s="140" t="s">
        <v>23</v>
      </c>
      <c r="D25" s="21" t="s">
        <v>50</v>
      </c>
      <c r="E25" s="152">
        <f>'Research data'!H25</f>
        <v>50000</v>
      </c>
      <c r="F25" s="32"/>
      <c r="G25" s="111" t="s">
        <v>87</v>
      </c>
      <c r="H25" s="32"/>
      <c r="I25" s="159" t="s">
        <v>94</v>
      </c>
      <c r="J25" s="158"/>
    </row>
    <row r="26" spans="1:10" ht="17" thickBot="1">
      <c r="B26" s="160"/>
      <c r="C26" s="141" t="s">
        <v>81</v>
      </c>
      <c r="D26" s="106" t="s">
        <v>75</v>
      </c>
      <c r="E26" s="152">
        <f>'Research data'!H26</f>
        <v>25</v>
      </c>
      <c r="F26" s="107"/>
      <c r="G26" s="105" t="s">
        <v>76</v>
      </c>
      <c r="H26" s="107"/>
      <c r="I26" s="159" t="s">
        <v>94</v>
      </c>
      <c r="J26" s="161"/>
    </row>
    <row r="27" spans="1:10" ht="17" thickBot="1">
      <c r="B27" s="160"/>
      <c r="C27" s="141" t="s">
        <v>79</v>
      </c>
      <c r="D27" s="106"/>
      <c r="E27" s="152">
        <f>'Research data'!H27</f>
        <v>0</v>
      </c>
      <c r="F27" s="107"/>
      <c r="G27" s="110" t="s">
        <v>83</v>
      </c>
      <c r="H27" s="107"/>
      <c r="I27" s="162" t="s">
        <v>90</v>
      </c>
      <c r="J27" s="161"/>
    </row>
    <row r="28" spans="1:10" ht="17" thickBot="1">
      <c r="B28" s="160"/>
      <c r="C28" s="141" t="s">
        <v>80</v>
      </c>
      <c r="D28" s="106"/>
      <c r="E28" s="152">
        <f>'Research data'!H28</f>
        <v>0</v>
      </c>
      <c r="F28" s="107"/>
      <c r="G28" s="110" t="s">
        <v>84</v>
      </c>
      <c r="H28" s="107"/>
      <c r="I28" s="163" t="s">
        <v>113</v>
      </c>
      <c r="J28" s="161"/>
    </row>
    <row r="29" spans="1:10" ht="17" thickBot="1">
      <c r="B29" s="160"/>
      <c r="C29" s="142" t="s">
        <v>91</v>
      </c>
      <c r="D29" s="106"/>
      <c r="E29" s="152">
        <f>'Research data'!H29</f>
        <v>0</v>
      </c>
      <c r="F29" s="107"/>
      <c r="G29" s="110" t="s">
        <v>85</v>
      </c>
      <c r="H29" s="107"/>
      <c r="I29" s="163" t="s">
        <v>116</v>
      </c>
      <c r="J29" s="161"/>
    </row>
    <row r="30" spans="1:10" ht="17" thickBot="1">
      <c r="B30" s="160"/>
      <c r="C30" s="141" t="s">
        <v>82</v>
      </c>
      <c r="D30" s="106"/>
      <c r="E30" s="152">
        <f>'Research data'!H30</f>
        <v>0</v>
      </c>
      <c r="F30" s="107"/>
      <c r="G30" s="111" t="s">
        <v>86</v>
      </c>
      <c r="H30" s="107"/>
      <c r="I30" s="162" t="s">
        <v>90</v>
      </c>
      <c r="J30" s="161"/>
    </row>
    <row r="31" spans="1:10" ht="17" thickBot="1">
      <c r="A31" s="89"/>
      <c r="B31" s="139"/>
      <c r="C31" s="139" t="s">
        <v>60</v>
      </c>
      <c r="D31" s="21" t="s">
        <v>61</v>
      </c>
      <c r="E31" s="156">
        <v>0.04</v>
      </c>
      <c r="F31" s="87"/>
      <c r="G31" s="87" t="s">
        <v>62</v>
      </c>
      <c r="H31" s="87"/>
      <c r="I31" s="182" t="s">
        <v>142</v>
      </c>
      <c r="J31" s="154"/>
    </row>
    <row r="32" spans="1:10" ht="17" thickBot="1">
      <c r="A32" s="89"/>
      <c r="B32" s="139"/>
      <c r="C32" s="139" t="s">
        <v>63</v>
      </c>
      <c r="D32" s="21" t="s">
        <v>64</v>
      </c>
      <c r="E32" s="156">
        <v>0</v>
      </c>
      <c r="F32" s="87"/>
      <c r="G32" s="87"/>
      <c r="H32" s="87"/>
      <c r="I32" s="155" t="s">
        <v>115</v>
      </c>
      <c r="J32" s="154"/>
    </row>
    <row r="33" spans="1:10" ht="17" thickBot="1">
      <c r="A33" s="89"/>
      <c r="B33" s="139"/>
      <c r="C33" s="180" t="s">
        <v>143</v>
      </c>
      <c r="D33" s="21" t="s">
        <v>144</v>
      </c>
      <c r="E33" s="156">
        <v>22</v>
      </c>
      <c r="F33" s="87"/>
      <c r="G33" s="87"/>
      <c r="H33" s="87"/>
      <c r="I33" s="181" t="s">
        <v>114</v>
      </c>
      <c r="J33" s="154"/>
    </row>
    <row r="34" spans="1:10">
      <c r="A34" s="89"/>
      <c r="B34" s="139"/>
      <c r="C34" s="139"/>
      <c r="D34" s="21"/>
      <c r="E34" s="157"/>
      <c r="F34" s="87"/>
      <c r="G34" s="87"/>
      <c r="H34" s="87"/>
      <c r="I34" s="87"/>
      <c r="J34" s="154"/>
    </row>
    <row r="35" spans="1:10" ht="17" thickBot="1">
      <c r="A35" s="89"/>
      <c r="B35" s="139"/>
      <c r="C35" s="150" t="s">
        <v>5</v>
      </c>
      <c r="D35" s="21"/>
      <c r="E35" s="157"/>
      <c r="F35" s="87"/>
      <c r="G35" s="32"/>
      <c r="H35" s="87"/>
      <c r="I35" s="87"/>
      <c r="J35" s="154"/>
    </row>
    <row r="36" spans="1:10" ht="17" thickBot="1">
      <c r="A36" s="89"/>
      <c r="B36" s="139"/>
      <c r="C36" s="139" t="s">
        <v>24</v>
      </c>
      <c r="D36" s="21" t="s">
        <v>1</v>
      </c>
      <c r="E36" s="156">
        <f>'Research data'!H34</f>
        <v>15</v>
      </c>
      <c r="F36" s="87"/>
      <c r="G36" s="87" t="s">
        <v>69</v>
      </c>
      <c r="H36" s="87"/>
      <c r="I36" s="159" t="s">
        <v>94</v>
      </c>
      <c r="J36" s="154"/>
    </row>
    <row r="37" spans="1:10" ht="17" thickBot="1">
      <c r="A37" s="89"/>
      <c r="B37" s="139"/>
      <c r="C37" s="139" t="s">
        <v>67</v>
      </c>
      <c r="D37" s="21" t="s">
        <v>1</v>
      </c>
      <c r="E37" s="156">
        <f>'Research data'!H35</f>
        <v>0</v>
      </c>
      <c r="F37" s="87"/>
      <c r="G37" s="87" t="s">
        <v>68</v>
      </c>
      <c r="H37" s="87"/>
      <c r="I37" s="164"/>
      <c r="J37" s="154"/>
    </row>
    <row r="38" spans="1:10" ht="17" thickBot="1">
      <c r="A38" s="89"/>
      <c r="B38" s="139"/>
      <c r="C38" s="139" t="s">
        <v>65</v>
      </c>
      <c r="D38" s="21" t="s">
        <v>66</v>
      </c>
      <c r="E38" s="165">
        <f>'Research data'!H36</f>
        <v>0</v>
      </c>
      <c r="F38" s="87"/>
      <c r="G38" s="87" t="s">
        <v>70</v>
      </c>
      <c r="H38" s="87"/>
      <c r="I38" s="166"/>
      <c r="J38" s="154"/>
    </row>
    <row r="39" spans="1:10" ht="17" thickBot="1">
      <c r="A39" s="89"/>
      <c r="B39" s="139"/>
      <c r="C39" s="139" t="s">
        <v>21</v>
      </c>
      <c r="D39" s="21" t="s">
        <v>2</v>
      </c>
      <c r="E39" s="156">
        <v>0</v>
      </c>
      <c r="F39" s="87"/>
      <c r="G39" s="87"/>
      <c r="H39" s="87"/>
      <c r="I39" s="155" t="s">
        <v>117</v>
      </c>
      <c r="J39" s="154"/>
    </row>
    <row r="40" spans="1:10" ht="17" thickBot="1">
      <c r="A40" s="89"/>
      <c r="B40" s="139"/>
      <c r="C40" s="144" t="s">
        <v>56</v>
      </c>
      <c r="D40" s="21"/>
      <c r="E40" s="156">
        <v>0</v>
      </c>
      <c r="F40" s="87"/>
      <c r="G40" s="87"/>
      <c r="H40" s="87"/>
      <c r="I40" s="155" t="s">
        <v>117</v>
      </c>
      <c r="J40" s="154"/>
    </row>
    <row r="41" spans="1:10" ht="17" thickBot="1">
      <c r="A41" s="89"/>
      <c r="B41" s="183"/>
      <c r="C41" s="184"/>
      <c r="D41" s="184"/>
      <c r="E41" s="184"/>
      <c r="F41" s="184"/>
      <c r="G41" s="184"/>
      <c r="H41" s="184"/>
      <c r="I41" s="184"/>
      <c r="J41" s="185"/>
    </row>
    <row r="42" spans="1:10">
      <c r="A42" s="89"/>
      <c r="B42" s="89"/>
      <c r="C42" s="89"/>
      <c r="D42" s="89"/>
      <c r="E42" s="89"/>
      <c r="F42" s="89"/>
      <c r="G42" s="89"/>
      <c r="H42" s="89"/>
      <c r="I42" s="89"/>
      <c r="J42" s="89"/>
    </row>
    <row r="43" spans="1:10">
      <c r="A43" s="89"/>
      <c r="B43" s="89"/>
      <c r="C43" s="133"/>
      <c r="D43" s="89"/>
      <c r="E43" s="89"/>
      <c r="F43" s="89"/>
      <c r="G43" s="89"/>
      <c r="H43" s="89"/>
      <c r="I43" s="89"/>
      <c r="J43" s="89"/>
    </row>
    <row r="44" spans="1:10">
      <c r="A44" s="89"/>
      <c r="B44" s="89"/>
      <c r="C44" s="134"/>
      <c r="E44" s="89"/>
      <c r="F44" s="89"/>
      <c r="G44" s="89"/>
      <c r="H44" s="89"/>
      <c r="I44" s="89"/>
      <c r="J44" s="89"/>
    </row>
    <row r="45" spans="1:10">
      <c r="A45" s="89"/>
      <c r="B45" s="89"/>
      <c r="C45" s="133"/>
      <c r="D45" s="89"/>
      <c r="E45" s="89"/>
      <c r="F45" s="89"/>
      <c r="G45" s="89"/>
      <c r="H45" s="89"/>
      <c r="I45" s="89"/>
      <c r="J45" s="89"/>
    </row>
    <row r="46" spans="1:10">
      <c r="A46" s="89"/>
      <c r="B46" s="89"/>
      <c r="C46" s="133"/>
      <c r="D46" s="89"/>
      <c r="E46" s="89"/>
      <c r="F46" s="89"/>
      <c r="G46" s="89"/>
      <c r="H46" s="89"/>
      <c r="I46" s="89"/>
      <c r="J46" s="89"/>
    </row>
    <row r="47" spans="1:10">
      <c r="A47" s="89"/>
      <c r="B47" s="89"/>
      <c r="C47" s="133"/>
      <c r="D47" s="89"/>
      <c r="E47" s="89"/>
      <c r="F47" s="89"/>
      <c r="G47" s="89"/>
      <c r="H47" s="89"/>
      <c r="I47" s="89"/>
      <c r="J47" s="89"/>
    </row>
    <row r="48" spans="1:10">
      <c r="A48" s="89"/>
      <c r="B48" s="89"/>
      <c r="C48" s="133"/>
      <c r="D48" s="89"/>
      <c r="E48" s="89"/>
      <c r="F48" s="89"/>
      <c r="G48" s="89"/>
      <c r="H48" s="89"/>
      <c r="I48" s="89"/>
      <c r="J48" s="89"/>
    </row>
    <row r="49" spans="1:3">
      <c r="A49" s="89"/>
      <c r="C49" s="134"/>
    </row>
    <row r="50" spans="1:3">
      <c r="A50" s="89"/>
      <c r="C50" s="134"/>
    </row>
    <row r="51" spans="1:3">
      <c r="C51" s="134"/>
    </row>
    <row r="52" spans="1:3">
      <c r="C52" s="134"/>
    </row>
    <row r="53" spans="1:3">
      <c r="C53" s="134"/>
    </row>
    <row r="54" spans="1:3">
      <c r="C54" s="134"/>
    </row>
    <row r="55" spans="1:3">
      <c r="C55" s="134"/>
    </row>
    <row r="56" spans="1:3">
      <c r="C56" s="134"/>
    </row>
    <row r="57" spans="1:3">
      <c r="C57" s="134"/>
    </row>
    <row r="58" spans="1:3">
      <c r="C58" s="134"/>
    </row>
    <row r="59" spans="1:3">
      <c r="C59" s="134"/>
    </row>
    <row r="60" spans="1:3">
      <c r="C60" s="134"/>
    </row>
    <row r="61" spans="1:3">
      <c r="C61" s="134"/>
    </row>
    <row r="62" spans="1:3">
      <c r="C62" s="134"/>
    </row>
    <row r="63" spans="1:3">
      <c r="C63" s="134"/>
    </row>
    <row r="64" spans="1:3">
      <c r="C64" s="134"/>
    </row>
    <row r="65" spans="3:3">
      <c r="C65" s="134"/>
    </row>
    <row r="66" spans="3:3">
      <c r="C66" s="134"/>
    </row>
    <row r="67" spans="3:3">
      <c r="C67" s="134"/>
    </row>
    <row r="68" spans="3:3">
      <c r="C68" s="134"/>
    </row>
    <row r="69" spans="3:3">
      <c r="C69" s="134"/>
    </row>
    <row r="70" spans="3:3">
      <c r="C70" s="134"/>
    </row>
    <row r="71" spans="3:3">
      <c r="C71" s="134"/>
    </row>
    <row r="72" spans="3:3">
      <c r="C72" s="134"/>
    </row>
    <row r="73" spans="3:3">
      <c r="C73" s="134"/>
    </row>
    <row r="74" spans="3:3">
      <c r="C74" s="134"/>
    </row>
    <row r="75" spans="3:3">
      <c r="C75" s="134"/>
    </row>
    <row r="76" spans="3:3">
      <c r="C76" s="134"/>
    </row>
    <row r="77" spans="3:3">
      <c r="C77" s="134"/>
    </row>
    <row r="78" spans="3:3">
      <c r="C78" s="134"/>
    </row>
    <row r="79" spans="3:3">
      <c r="C79" s="134"/>
    </row>
    <row r="80" spans="3:3">
      <c r="C80" s="134"/>
    </row>
    <row r="81" spans="3:3">
      <c r="C81" s="134"/>
    </row>
    <row r="82" spans="3:3">
      <c r="C82" s="134"/>
    </row>
    <row r="83" spans="3:3">
      <c r="C83" s="134"/>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37"/>
  <sheetViews>
    <sheetView topLeftCell="A14" workbookViewId="0">
      <selection activeCell="A38" sqref="A38:XFD42"/>
    </sheetView>
  </sheetViews>
  <sheetFormatPr baseColWidth="10" defaultColWidth="10.6640625" defaultRowHeight="16"/>
  <cols>
    <col min="1" max="1" width="3.5" style="33" customWidth="1"/>
    <col min="2" max="2" width="3" style="33" customWidth="1"/>
    <col min="3" max="3" width="52.1640625" style="33" bestFit="1" customWidth="1"/>
    <col min="4" max="4" width="16.5" style="33" hidden="1" customWidth="1"/>
    <col min="5" max="5" width="13.83203125" style="33" hidden="1" customWidth="1"/>
    <col min="6" max="6" width="7.5" style="33" bestFit="1" customWidth="1"/>
    <col min="7" max="7" width="3" style="33" customWidth="1"/>
    <col min="8" max="8" width="14.83203125" style="33" customWidth="1"/>
    <col min="9" max="9" width="2.5" style="33" customWidth="1"/>
    <col min="10" max="10" width="10.5" style="33" customWidth="1"/>
    <col min="11" max="11" width="2.5" style="33" customWidth="1"/>
    <col min="12" max="12" width="15.83203125" style="33" customWidth="1"/>
    <col min="13" max="13" width="2.5" style="33" customWidth="1"/>
    <col min="14" max="14" width="37.33203125" style="33" customWidth="1"/>
    <col min="15" max="15" width="11" style="33" customWidth="1"/>
    <col min="16" max="16" width="2.5" style="33" customWidth="1"/>
    <col min="17" max="17" width="22.5" style="33" customWidth="1"/>
    <col min="18" max="16384" width="10.6640625" style="33"/>
  </cols>
  <sheetData>
    <row r="2" spans="1:17" ht="17" thickBot="1"/>
    <row r="3" spans="1:17">
      <c r="B3" s="34"/>
      <c r="C3" s="35"/>
      <c r="D3" s="35"/>
      <c r="E3" s="35"/>
      <c r="F3" s="35"/>
      <c r="G3" s="35"/>
      <c r="H3" s="35"/>
      <c r="I3" s="35"/>
      <c r="J3" s="35"/>
      <c r="K3" s="35"/>
      <c r="L3" s="35"/>
      <c r="M3" s="35"/>
      <c r="N3" s="35"/>
      <c r="O3" s="35"/>
      <c r="P3" s="35"/>
      <c r="Q3" s="35"/>
    </row>
    <row r="4" spans="1:17" s="13" customFormat="1">
      <c r="B4" s="23"/>
      <c r="C4" s="75" t="s">
        <v>19</v>
      </c>
      <c r="D4" s="9"/>
      <c r="E4" s="9"/>
      <c r="F4" s="75" t="s">
        <v>8</v>
      </c>
      <c r="G4" s="75"/>
      <c r="H4" s="75" t="s">
        <v>49</v>
      </c>
      <c r="I4" s="75"/>
      <c r="J4" s="75" t="s">
        <v>94</v>
      </c>
      <c r="K4" s="75"/>
      <c r="L4" s="75" t="s">
        <v>122</v>
      </c>
      <c r="M4" s="75"/>
      <c r="N4" s="75" t="s">
        <v>45</v>
      </c>
    </row>
    <row r="5" spans="1:17" ht="18" customHeight="1">
      <c r="B5" s="36"/>
      <c r="C5" s="39"/>
      <c r="D5" s="39"/>
      <c r="E5" s="39"/>
      <c r="H5" s="37"/>
      <c r="I5" s="37"/>
      <c r="J5" s="37"/>
      <c r="K5" s="37"/>
      <c r="L5" s="37"/>
      <c r="M5" s="37"/>
      <c r="N5" s="43"/>
    </row>
    <row r="6" spans="1:17" ht="18" customHeight="1" thickBot="1">
      <c r="B6" s="36"/>
      <c r="C6" s="12" t="s">
        <v>44</v>
      </c>
      <c r="D6" s="12"/>
      <c r="E6" s="12"/>
      <c r="F6" s="12"/>
      <c r="G6" s="30"/>
      <c r="H6" s="10"/>
      <c r="I6" s="10"/>
      <c r="J6" s="10"/>
      <c r="K6" s="10"/>
      <c r="L6" s="10"/>
      <c r="M6" s="10"/>
      <c r="N6" s="41"/>
    </row>
    <row r="7" spans="1:17" ht="17" thickBot="1">
      <c r="B7" s="36"/>
      <c r="C7" s="179" t="s">
        <v>95</v>
      </c>
      <c r="D7" s="40"/>
      <c r="E7" s="40"/>
      <c r="F7" s="84"/>
      <c r="G7" s="76"/>
      <c r="H7" s="125">
        <f>J7</f>
        <v>50</v>
      </c>
      <c r="I7" s="37"/>
      <c r="J7" s="125">
        <f>Notes!E30</f>
        <v>50</v>
      </c>
      <c r="K7" s="37"/>
      <c r="L7" s="42"/>
      <c r="M7" s="37"/>
      <c r="N7" s="86"/>
    </row>
    <row r="8" spans="1:17" ht="17" thickBot="1">
      <c r="B8" s="36"/>
      <c r="C8" s="179" t="s">
        <v>52</v>
      </c>
      <c r="D8" s="40"/>
      <c r="E8" s="40"/>
      <c r="F8" s="84" t="s">
        <v>2</v>
      </c>
      <c r="G8" s="76"/>
      <c r="H8" s="125">
        <f>J8</f>
        <v>0.995</v>
      </c>
      <c r="I8" s="37"/>
      <c r="J8" s="125">
        <f>Notes!E39</f>
        <v>0.995</v>
      </c>
      <c r="K8" s="37"/>
      <c r="L8" s="42"/>
      <c r="M8" s="37"/>
      <c r="N8" s="41"/>
    </row>
    <row r="9" spans="1:17" ht="17" thickBot="1">
      <c r="B9" s="36"/>
      <c r="C9" s="120" t="s">
        <v>92</v>
      </c>
      <c r="D9" s="40"/>
      <c r="E9" s="40"/>
      <c r="F9" s="94" t="s">
        <v>53</v>
      </c>
      <c r="G9" s="76"/>
      <c r="H9" s="125">
        <f>J9</f>
        <v>50.251256281407038</v>
      </c>
      <c r="I9" s="37"/>
      <c r="J9" s="125">
        <f>J7/J8</f>
        <v>50.251256281407038</v>
      </c>
      <c r="K9" s="37"/>
      <c r="M9" s="37"/>
      <c r="N9" s="86"/>
    </row>
    <row r="10" spans="1:17" ht="17" thickBot="1">
      <c r="A10" s="89"/>
      <c r="B10" s="90"/>
      <c r="C10" s="87" t="s">
        <v>55</v>
      </c>
      <c r="D10" s="40"/>
      <c r="E10" s="40"/>
      <c r="F10" s="21" t="s">
        <v>2</v>
      </c>
      <c r="G10" s="76"/>
      <c r="H10" s="91">
        <f>J10</f>
        <v>0.99</v>
      </c>
      <c r="I10" s="87"/>
      <c r="J10" s="98">
        <v>0.99</v>
      </c>
      <c r="K10" s="89"/>
      <c r="L10" s="89"/>
      <c r="M10" s="89"/>
      <c r="N10" s="109"/>
      <c r="O10" s="89"/>
    </row>
    <row r="11" spans="1:17" ht="17" thickBot="1">
      <c r="A11" s="89"/>
      <c r="B11" s="90"/>
      <c r="C11" s="108" t="s">
        <v>77</v>
      </c>
      <c r="D11" s="88"/>
      <c r="E11" s="88"/>
      <c r="F11" s="21" t="s">
        <v>78</v>
      </c>
      <c r="H11" s="91">
        <f>L11</f>
        <v>2190</v>
      </c>
      <c r="J11" s="38"/>
      <c r="K11" s="89"/>
      <c r="L11" s="98">
        <f>Notes!E17</f>
        <v>2190</v>
      </c>
      <c r="M11" s="89"/>
      <c r="N11" s="109" t="s">
        <v>120</v>
      </c>
      <c r="O11" s="89"/>
    </row>
    <row r="12" spans="1:17" ht="17" thickBot="1">
      <c r="A12" s="89"/>
      <c r="B12" s="90"/>
      <c r="C12" s="87" t="s">
        <v>57</v>
      </c>
      <c r="D12" s="30"/>
      <c r="E12" s="30"/>
      <c r="F12" s="21" t="s">
        <v>2</v>
      </c>
      <c r="H12" s="91"/>
      <c r="J12" s="92"/>
      <c r="K12" s="89"/>
      <c r="L12" s="89"/>
      <c r="M12" s="89"/>
      <c r="N12" s="109"/>
      <c r="O12" s="89"/>
    </row>
    <row r="13" spans="1:17" ht="17" thickBot="1">
      <c r="A13" s="89"/>
      <c r="B13" s="90"/>
      <c r="C13" s="87" t="s">
        <v>58</v>
      </c>
      <c r="D13" s="30"/>
      <c r="E13" s="30"/>
      <c r="F13" s="21" t="s">
        <v>2</v>
      </c>
      <c r="H13" s="91"/>
      <c r="I13" s="87"/>
      <c r="J13" s="92"/>
      <c r="K13" s="89"/>
      <c r="L13" s="89"/>
      <c r="M13" s="89"/>
      <c r="N13" s="109"/>
      <c r="O13" s="89"/>
    </row>
    <row r="14" spans="1:17" ht="17" thickBot="1">
      <c r="A14" s="89"/>
      <c r="B14" s="90"/>
      <c r="C14" s="87" t="s">
        <v>56</v>
      </c>
      <c r="D14" s="12"/>
      <c r="E14" s="12"/>
      <c r="F14" s="21" t="s">
        <v>2</v>
      </c>
      <c r="G14" s="11"/>
      <c r="H14" s="91"/>
      <c r="J14" s="38"/>
      <c r="N14" s="109"/>
      <c r="O14" s="89"/>
    </row>
    <row r="15" spans="1:17" ht="17" thickBot="1">
      <c r="A15" s="89"/>
      <c r="B15" s="90"/>
      <c r="C15" s="178" t="s">
        <v>133</v>
      </c>
      <c r="D15" s="12"/>
      <c r="E15" s="12"/>
      <c r="F15" s="21" t="s">
        <v>130</v>
      </c>
      <c r="G15" s="11"/>
      <c r="H15" s="91">
        <f>Notes!E187</f>
        <v>50</v>
      </c>
      <c r="J15" s="38"/>
      <c r="L15" s="143">
        <f>Notes!E187</f>
        <v>50</v>
      </c>
      <c r="N15" s="109" t="s">
        <v>131</v>
      </c>
      <c r="O15" s="89"/>
    </row>
    <row r="16" spans="1:17" ht="17" thickBot="1">
      <c r="A16" s="89"/>
      <c r="B16" s="90"/>
      <c r="C16" s="178" t="s">
        <v>57</v>
      </c>
      <c r="D16" s="12"/>
      <c r="E16" s="12"/>
      <c r="F16" s="21"/>
      <c r="G16" s="11"/>
      <c r="H16" s="91">
        <f>L16</f>
        <v>0</v>
      </c>
      <c r="J16" s="38"/>
      <c r="L16" s="143">
        <v>0</v>
      </c>
      <c r="N16" s="109" t="s">
        <v>114</v>
      </c>
      <c r="O16" s="89"/>
    </row>
    <row r="17" spans="1:15" ht="17" thickBot="1">
      <c r="A17" s="89"/>
      <c r="B17" s="90"/>
      <c r="C17" s="178" t="s">
        <v>58</v>
      </c>
      <c r="D17" s="12"/>
      <c r="E17" s="12"/>
      <c r="F17" s="21"/>
      <c r="G17" s="11"/>
      <c r="H17" s="91">
        <f>L17</f>
        <v>0</v>
      </c>
      <c r="J17" s="38"/>
      <c r="L17" s="143">
        <v>0</v>
      </c>
      <c r="N17" s="109" t="s">
        <v>114</v>
      </c>
      <c r="O17" s="89"/>
    </row>
    <row r="18" spans="1:15" ht="17" thickBot="1">
      <c r="A18" s="89"/>
      <c r="B18" s="90"/>
      <c r="C18" s="178" t="s">
        <v>137</v>
      </c>
      <c r="D18" s="12"/>
      <c r="E18" s="12"/>
      <c r="F18" s="21"/>
      <c r="G18" s="11"/>
      <c r="H18" s="91">
        <f>L18</f>
        <v>0</v>
      </c>
      <c r="J18" s="38"/>
      <c r="L18" s="143">
        <v>0</v>
      </c>
      <c r="N18" s="109" t="s">
        <v>114</v>
      </c>
      <c r="O18" s="89"/>
    </row>
    <row r="19" spans="1:15">
      <c r="A19" s="89"/>
      <c r="B19" s="90"/>
      <c r="C19" s="87"/>
      <c r="D19" s="12"/>
      <c r="E19" s="12"/>
      <c r="F19" s="21"/>
      <c r="G19" s="11"/>
      <c r="H19" s="92"/>
      <c r="J19" s="38"/>
      <c r="N19" s="109"/>
      <c r="O19" s="89"/>
    </row>
    <row r="20" spans="1:15">
      <c r="A20" s="89"/>
      <c r="B20" s="90"/>
      <c r="C20" s="87"/>
      <c r="D20" s="12"/>
      <c r="E20" s="12"/>
      <c r="F20" s="21"/>
      <c r="G20" s="11"/>
      <c r="H20" s="92"/>
      <c r="J20" s="38"/>
      <c r="N20" s="109"/>
      <c r="O20" s="89"/>
    </row>
    <row r="21" spans="1:15">
      <c r="B21" s="36"/>
      <c r="H21" s="38"/>
      <c r="I21" s="87"/>
      <c r="J21" s="92"/>
      <c r="K21" s="89"/>
      <c r="L21" s="42"/>
      <c r="M21" s="37"/>
      <c r="N21" s="109"/>
    </row>
    <row r="22" spans="1:15">
      <c r="A22" s="89"/>
      <c r="B22" s="90"/>
      <c r="C22" s="30"/>
      <c r="F22" s="30"/>
      <c r="H22" s="11"/>
      <c r="I22" s="96"/>
      <c r="J22" s="95"/>
      <c r="K22" s="96"/>
      <c r="L22" s="96"/>
      <c r="M22" s="95"/>
      <c r="N22" s="43"/>
    </row>
    <row r="23" spans="1:15" ht="17" thickBot="1">
      <c r="A23" s="89"/>
      <c r="B23" s="90"/>
      <c r="C23" s="12" t="s">
        <v>42</v>
      </c>
      <c r="F23" s="12"/>
      <c r="H23" s="11"/>
      <c r="I23" s="11"/>
      <c r="J23" s="11"/>
      <c r="K23" s="11"/>
      <c r="L23" s="11"/>
      <c r="M23" s="95"/>
      <c r="N23" s="86"/>
    </row>
    <row r="24" spans="1:15" ht="17" thickBot="1">
      <c r="A24" s="89"/>
      <c r="B24" s="90"/>
      <c r="C24" s="176" t="s">
        <v>138</v>
      </c>
      <c r="D24" s="93"/>
      <c r="E24" s="93"/>
      <c r="F24" s="97" t="s">
        <v>20</v>
      </c>
      <c r="H24" s="98">
        <f t="shared" ref="H24:H30" si="0">J24</f>
        <v>3000000</v>
      </c>
      <c r="I24" s="95"/>
      <c r="J24" s="125">
        <f>Notes!E49</f>
        <v>3000000</v>
      </c>
      <c r="K24" s="95"/>
      <c r="N24" s="86"/>
    </row>
    <row r="25" spans="1:15" ht="17" thickBot="1">
      <c r="A25" s="89"/>
      <c r="B25" s="90"/>
      <c r="C25" s="177" t="s">
        <v>139</v>
      </c>
      <c r="F25" s="99" t="s">
        <v>50</v>
      </c>
      <c r="H25" s="98">
        <f t="shared" si="0"/>
        <v>50000</v>
      </c>
      <c r="J25" s="125">
        <f>Notes!E53</f>
        <v>50000</v>
      </c>
      <c r="L25" s="95"/>
      <c r="M25" s="95"/>
      <c r="N25" s="87" t="s">
        <v>73</v>
      </c>
    </row>
    <row r="26" spans="1:15" ht="17" thickBot="1">
      <c r="A26" s="89"/>
      <c r="B26" s="90"/>
      <c r="C26" s="177" t="s">
        <v>140</v>
      </c>
      <c r="F26" s="94" t="s">
        <v>59</v>
      </c>
      <c r="H26" s="126">
        <f t="shared" si="0"/>
        <v>25</v>
      </c>
      <c r="J26" s="125">
        <f>Notes!E56</f>
        <v>25</v>
      </c>
      <c r="L26" s="95"/>
      <c r="M26" s="95"/>
      <c r="N26" s="87" t="s">
        <v>73</v>
      </c>
    </row>
    <row r="27" spans="1:15" ht="17" thickBot="1">
      <c r="A27" s="113"/>
      <c r="B27" s="114"/>
      <c r="C27" s="169" t="s">
        <v>79</v>
      </c>
      <c r="D27" s="113"/>
      <c r="E27" s="113"/>
      <c r="F27" s="112" t="s">
        <v>20</v>
      </c>
      <c r="G27" s="113"/>
      <c r="H27" s="115">
        <f t="shared" si="0"/>
        <v>0</v>
      </c>
      <c r="I27" s="116"/>
      <c r="J27" s="115">
        <v>0</v>
      </c>
      <c r="K27" s="116"/>
      <c r="M27" s="113"/>
      <c r="N27" s="112" t="s">
        <v>89</v>
      </c>
    </row>
    <row r="28" spans="1:15" ht="17" thickBot="1">
      <c r="A28" s="113"/>
      <c r="B28" s="114"/>
      <c r="C28" s="169" t="s">
        <v>80</v>
      </c>
      <c r="D28" s="113"/>
      <c r="E28" s="113"/>
      <c r="F28" s="112" t="s">
        <v>20</v>
      </c>
      <c r="G28" s="113"/>
      <c r="H28" s="115">
        <f t="shared" si="0"/>
        <v>0</v>
      </c>
      <c r="I28" s="116"/>
      <c r="J28" s="115">
        <v>0</v>
      </c>
      <c r="K28" s="116"/>
      <c r="M28" s="113"/>
      <c r="N28" s="112" t="s">
        <v>89</v>
      </c>
    </row>
    <row r="29" spans="1:15" ht="17" thickBot="1">
      <c r="A29" s="89"/>
      <c r="B29" s="90"/>
      <c r="C29" s="169" t="s">
        <v>88</v>
      </c>
      <c r="F29" s="112" t="s">
        <v>20</v>
      </c>
      <c r="H29" s="98">
        <f t="shared" si="0"/>
        <v>0</v>
      </c>
      <c r="I29" s="92"/>
      <c r="J29" s="98">
        <v>0</v>
      </c>
      <c r="K29" s="92"/>
      <c r="L29" s="92"/>
      <c r="M29" s="92"/>
      <c r="N29" s="87"/>
    </row>
    <row r="30" spans="1:15" ht="17" thickBot="1">
      <c r="A30" s="113"/>
      <c r="B30" s="114"/>
      <c r="C30" s="170" t="s">
        <v>82</v>
      </c>
      <c r="D30" s="113"/>
      <c r="E30" s="113"/>
      <c r="F30" s="112" t="s">
        <v>75</v>
      </c>
      <c r="G30" s="113"/>
      <c r="H30" s="115">
        <f t="shared" si="0"/>
        <v>0</v>
      </c>
      <c r="I30" s="116"/>
      <c r="J30" s="115">
        <v>0</v>
      </c>
      <c r="K30" s="116"/>
      <c r="M30" s="113"/>
      <c r="N30" s="109" t="s">
        <v>89</v>
      </c>
    </row>
    <row r="31" spans="1:15">
      <c r="A31" s="113"/>
      <c r="B31" s="114"/>
      <c r="C31" s="171"/>
      <c r="H31" s="38"/>
      <c r="J31" s="38"/>
      <c r="N31" s="41"/>
    </row>
    <row r="32" spans="1:15">
      <c r="B32" s="36"/>
      <c r="C32" s="171"/>
      <c r="H32" s="38"/>
      <c r="J32" s="38"/>
      <c r="N32" s="86"/>
    </row>
    <row r="33" spans="1:14" ht="17" thickBot="1">
      <c r="A33" s="89"/>
      <c r="B33" s="90"/>
      <c r="C33" s="30" t="s">
        <v>5</v>
      </c>
      <c r="F33" s="30"/>
      <c r="H33" s="11"/>
      <c r="I33" s="11"/>
      <c r="J33" s="11"/>
      <c r="K33" s="11"/>
      <c r="L33" s="11"/>
      <c r="M33" s="11"/>
      <c r="N33" s="109"/>
    </row>
    <row r="34" spans="1:14" ht="17" thickBot="1">
      <c r="A34" s="89"/>
      <c r="B34" s="90"/>
      <c r="C34" s="172" t="s">
        <v>3</v>
      </c>
      <c r="F34" s="94" t="s">
        <v>1</v>
      </c>
      <c r="H34" s="98">
        <f>J34</f>
        <v>15</v>
      </c>
      <c r="I34" s="95"/>
      <c r="J34" s="125">
        <f>Notes!E57</f>
        <v>15</v>
      </c>
      <c r="K34" s="95"/>
      <c r="L34" s="95"/>
      <c r="M34" s="96"/>
      <c r="N34" s="109"/>
    </row>
    <row r="35" spans="1:14" ht="17" thickBot="1">
      <c r="A35" s="89"/>
      <c r="B35" s="90"/>
      <c r="C35" s="173" t="s">
        <v>71</v>
      </c>
      <c r="F35" s="94" t="s">
        <v>1</v>
      </c>
      <c r="H35" s="98">
        <f>L35</f>
        <v>0</v>
      </c>
      <c r="I35" s="96"/>
      <c r="K35" s="96"/>
      <c r="L35" s="125">
        <v>0</v>
      </c>
      <c r="M35" s="96"/>
      <c r="N35" s="109" t="s">
        <v>114</v>
      </c>
    </row>
    <row r="36" spans="1:14" ht="17" thickBot="1">
      <c r="A36" s="89"/>
      <c r="B36" s="90"/>
      <c r="C36" s="174" t="s">
        <v>70</v>
      </c>
      <c r="F36" s="94" t="s">
        <v>66</v>
      </c>
      <c r="H36" s="98">
        <f t="shared" ref="H36:H37" si="1">L36</f>
        <v>0</v>
      </c>
      <c r="I36" s="96"/>
      <c r="K36" s="96"/>
      <c r="L36" s="125">
        <v>0</v>
      </c>
      <c r="M36" s="11"/>
      <c r="N36" s="109" t="s">
        <v>114</v>
      </c>
    </row>
    <row r="37" spans="1:14" ht="17" thickBot="1">
      <c r="A37" s="89"/>
      <c r="B37" s="90"/>
      <c r="C37" s="175" t="s">
        <v>21</v>
      </c>
      <c r="F37" s="12"/>
      <c r="H37" s="98">
        <f t="shared" si="1"/>
        <v>0</v>
      </c>
      <c r="J37" s="38"/>
      <c r="L37" s="125">
        <v>0</v>
      </c>
      <c r="N37" s="109" t="s">
        <v>114</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640625" defaultRowHeight="16"/>
  <cols>
    <col min="1" max="1" width="3.5" style="44" customWidth="1"/>
    <col min="2" max="2" width="6.5" style="44" customWidth="1"/>
    <col min="3" max="3" width="27.83203125" style="44" customWidth="1"/>
    <col min="4" max="4" width="16.1640625" style="44" customWidth="1"/>
    <col min="5" max="5" width="10.1640625" style="44" customWidth="1"/>
    <col min="6" max="7" width="13.1640625" style="44" customWidth="1"/>
    <col min="8" max="8" width="12.5" style="49" customWidth="1"/>
    <col min="9" max="9" width="31.5" style="49" customWidth="1"/>
    <col min="10" max="10" width="98.5" style="44" customWidth="1"/>
    <col min="11" max="16384" width="33.1640625" style="44"/>
  </cols>
  <sheetData>
    <row r="1" spans="2:10" ht="17" thickBot="1"/>
    <row r="2" spans="2:10">
      <c r="B2" s="45"/>
      <c r="C2" s="46"/>
      <c r="D2" s="46"/>
      <c r="E2" s="46"/>
      <c r="F2" s="46"/>
      <c r="G2" s="46"/>
      <c r="H2" s="50"/>
      <c r="I2" s="50"/>
      <c r="J2" s="46"/>
    </row>
    <row r="3" spans="2:10">
      <c r="B3" s="47"/>
      <c r="C3" s="13" t="s">
        <v>15</v>
      </c>
      <c r="D3" s="13"/>
      <c r="E3" s="13"/>
      <c r="F3" s="13"/>
      <c r="G3" s="13"/>
      <c r="H3" s="17"/>
      <c r="I3" s="17"/>
    </row>
    <row r="4" spans="2:10">
      <c r="B4" s="47"/>
    </row>
    <row r="5" spans="2:10">
      <c r="B5" s="51"/>
      <c r="C5" s="14" t="s">
        <v>16</v>
      </c>
      <c r="D5" s="14" t="s">
        <v>0</v>
      </c>
      <c r="E5" s="14" t="s">
        <v>12</v>
      </c>
      <c r="F5" s="14" t="s">
        <v>17</v>
      </c>
      <c r="G5" s="14" t="s">
        <v>46</v>
      </c>
      <c r="H5" s="18" t="s">
        <v>18</v>
      </c>
      <c r="I5" s="18" t="s">
        <v>47</v>
      </c>
      <c r="J5" s="14" t="s">
        <v>9</v>
      </c>
    </row>
    <row r="6" spans="2:10">
      <c r="B6" s="47"/>
      <c r="C6" s="13"/>
      <c r="D6" s="13"/>
      <c r="E6" s="13"/>
      <c r="F6" s="13"/>
      <c r="G6" s="13"/>
      <c r="H6" s="17"/>
      <c r="I6" s="17"/>
      <c r="J6" s="13"/>
    </row>
    <row r="7" spans="2:10">
      <c r="B7" s="47"/>
      <c r="C7" s="122" t="s">
        <v>100</v>
      </c>
      <c r="D7" s="123" t="s">
        <v>102</v>
      </c>
      <c r="E7" s="123" t="s">
        <v>101</v>
      </c>
      <c r="F7" s="44">
        <v>2015</v>
      </c>
      <c r="G7" s="44">
        <v>2015</v>
      </c>
      <c r="H7" s="83">
        <v>42558</v>
      </c>
      <c r="I7" s="81" t="s">
        <v>118</v>
      </c>
      <c r="J7" s="124" t="s">
        <v>103</v>
      </c>
    </row>
    <row r="8" spans="2:10">
      <c r="B8" s="47"/>
      <c r="C8" s="121" t="s">
        <v>96</v>
      </c>
      <c r="H8" s="44"/>
      <c r="I8" s="44"/>
    </row>
    <row r="9" spans="2:10">
      <c r="B9" s="47"/>
      <c r="C9" s="89" t="s">
        <v>24</v>
      </c>
      <c r="D9" s="85"/>
      <c r="E9" s="85"/>
      <c r="H9" s="83"/>
      <c r="I9" s="44"/>
    </row>
    <row r="10" spans="2:10">
      <c r="B10" s="47"/>
      <c r="C10" s="100" t="s">
        <v>72</v>
      </c>
      <c r="H10" s="48"/>
      <c r="I10" s="81"/>
      <c r="J10" s="80"/>
    </row>
    <row r="11" spans="2:10">
      <c r="B11" s="47"/>
      <c r="C11" s="101" t="s">
        <v>54</v>
      </c>
      <c r="D11" s="89"/>
      <c r="E11" s="89"/>
      <c r="H11" s="83"/>
      <c r="I11" s="44"/>
      <c r="J11" s="89"/>
    </row>
    <row r="12" spans="2:10">
      <c r="B12" s="47"/>
      <c r="C12" s="100" t="s">
        <v>74</v>
      </c>
      <c r="H12" s="44"/>
      <c r="I12" s="44"/>
    </row>
    <row r="13" spans="2:10">
      <c r="B13" s="47"/>
      <c r="C13" s="101"/>
      <c r="H13" s="44"/>
      <c r="I13" s="44"/>
    </row>
    <row r="14" spans="2:10">
      <c r="B14" s="47"/>
      <c r="C14" s="89"/>
      <c r="D14" s="104"/>
      <c r="E14" s="85"/>
      <c r="H14" s="83"/>
      <c r="I14" s="89"/>
      <c r="J14" s="79"/>
    </row>
    <row r="15" spans="2:10">
      <c r="B15" s="47"/>
      <c r="E15" s="85"/>
      <c r="H15" s="83"/>
      <c r="I15" s="89"/>
      <c r="J15" s="79"/>
    </row>
    <row r="16" spans="2:10">
      <c r="B16" s="47"/>
      <c r="C16" s="122"/>
      <c r="D16" s="89"/>
      <c r="E16" s="89"/>
      <c r="H16" s="83"/>
      <c r="I16" s="89"/>
    </row>
    <row r="17" spans="2:10">
      <c r="B17" s="47"/>
      <c r="C17" s="121"/>
    </row>
    <row r="18" spans="2:10">
      <c r="B18" s="47"/>
      <c r="C18" s="89"/>
    </row>
    <row r="19" spans="2:10">
      <c r="B19" s="47"/>
      <c r="C19" s="128"/>
      <c r="D19" s="129" t="s">
        <v>109</v>
      </c>
      <c r="E19" s="129" t="s">
        <v>110</v>
      </c>
      <c r="F19" s="44">
        <v>2015</v>
      </c>
      <c r="G19" s="44">
        <v>2015</v>
      </c>
      <c r="H19" s="83">
        <v>42612</v>
      </c>
      <c r="J19" s="131" t="s">
        <v>108</v>
      </c>
    </row>
    <row r="20" spans="2:10">
      <c r="B20" s="47"/>
      <c r="C20" s="101"/>
      <c r="H20" s="44"/>
      <c r="I20" s="44"/>
    </row>
    <row r="21" spans="2:10">
      <c r="B21" s="47"/>
      <c r="C21" s="128" t="s">
        <v>105</v>
      </c>
      <c r="D21" s="129" t="s">
        <v>106</v>
      </c>
      <c r="E21" s="129" t="s">
        <v>101</v>
      </c>
      <c r="F21" s="44">
        <v>2013</v>
      </c>
      <c r="G21" s="44">
        <v>2013</v>
      </c>
      <c r="H21" s="83">
        <v>42612</v>
      </c>
      <c r="I21" s="81" t="s">
        <v>119</v>
      </c>
      <c r="J21" s="130" t="s">
        <v>107</v>
      </c>
    </row>
    <row r="22" spans="2:10">
      <c r="B22" s="47"/>
      <c r="H22" s="44"/>
      <c r="I22" s="44"/>
    </row>
    <row r="30" spans="2:10">
      <c r="H30" s="132"/>
    </row>
  </sheetData>
  <phoneticPr fontId="37"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242"/>
  <sheetViews>
    <sheetView topLeftCell="A23" workbookViewId="0">
      <selection activeCell="E57" sqref="E57"/>
    </sheetView>
  </sheetViews>
  <sheetFormatPr baseColWidth="10" defaultColWidth="10.6640625" defaultRowHeight="16"/>
  <cols>
    <col min="1" max="2" width="3.5" style="52" customWidth="1"/>
    <col min="3" max="3" width="9.5" style="52" customWidth="1"/>
    <col min="4" max="4" width="4" style="52" customWidth="1"/>
    <col min="5" max="5" width="13.1640625" style="52" customWidth="1"/>
    <col min="6" max="6" width="6.1640625" style="52" customWidth="1"/>
    <col min="7" max="13" width="10.6640625" style="52"/>
    <col min="14" max="14" width="15.6640625" style="52" customWidth="1"/>
    <col min="15" max="15" width="10.6640625" style="52"/>
    <col min="16" max="16" width="54.6640625" style="52" customWidth="1"/>
    <col min="17" max="16384" width="10.6640625" style="52"/>
  </cols>
  <sheetData>
    <row r="1" spans="1:14" ht="17" thickBot="1"/>
    <row r="2" spans="1:14">
      <c r="B2" s="53"/>
      <c r="C2" s="54"/>
      <c r="D2" s="54"/>
      <c r="E2" s="54"/>
      <c r="F2" s="54"/>
      <c r="G2" s="54"/>
      <c r="H2" s="54"/>
      <c r="I2" s="54"/>
      <c r="J2" s="54"/>
      <c r="K2" s="54"/>
      <c r="L2" s="54"/>
      <c r="M2" s="54"/>
      <c r="N2" s="55"/>
    </row>
    <row r="3" spans="1:14">
      <c r="A3" s="56"/>
      <c r="B3" s="77"/>
      <c r="C3" s="59" t="s">
        <v>0</v>
      </c>
      <c r="D3" s="59" t="s">
        <v>51</v>
      </c>
      <c r="E3" s="59" t="s">
        <v>25</v>
      </c>
      <c r="F3" s="59"/>
      <c r="G3" s="59"/>
      <c r="H3" s="57"/>
      <c r="I3" s="57"/>
      <c r="J3" s="57"/>
      <c r="K3" s="57"/>
      <c r="L3" s="57"/>
      <c r="M3" s="57"/>
      <c r="N3" s="78"/>
    </row>
    <row r="4" spans="1:14">
      <c r="B4" s="58"/>
    </row>
    <row r="5" spans="1:14">
      <c r="B5" s="58"/>
    </row>
    <row r="6" spans="1:14">
      <c r="B6" s="58"/>
    </row>
    <row r="7" spans="1:14">
      <c r="B7" s="58"/>
    </row>
    <row r="8" spans="1:14">
      <c r="B8" s="58"/>
    </row>
    <row r="9" spans="1:14">
      <c r="B9" s="58"/>
    </row>
    <row r="10" spans="1:14">
      <c r="B10" s="58"/>
    </row>
    <row r="11" spans="1:14">
      <c r="B11" s="58"/>
    </row>
    <row r="12" spans="1:14">
      <c r="B12" s="58"/>
    </row>
    <row r="13" spans="1:14">
      <c r="B13" s="58"/>
    </row>
    <row r="14" spans="1:14">
      <c r="B14" s="58"/>
    </row>
    <row r="15" spans="1:14">
      <c r="B15" s="58"/>
    </row>
    <row r="16" spans="1:14">
      <c r="B16" s="58"/>
      <c r="C16" s="52" t="s">
        <v>122</v>
      </c>
    </row>
    <row r="17" spans="2:7">
      <c r="B17" s="58"/>
      <c r="E17" s="52">
        <v>2190</v>
      </c>
      <c r="F17" s="52" t="s">
        <v>123</v>
      </c>
      <c r="G17" s="52" t="s">
        <v>124</v>
      </c>
    </row>
    <row r="18" spans="2:7">
      <c r="B18" s="58"/>
      <c r="G18" s="52" t="s">
        <v>125</v>
      </c>
    </row>
    <row r="19" spans="2:7">
      <c r="B19" s="58"/>
    </row>
    <row r="20" spans="2:7">
      <c r="B20" s="58"/>
    </row>
    <row r="21" spans="2:7">
      <c r="B21" s="58"/>
    </row>
    <row r="22" spans="2:7">
      <c r="B22" s="58"/>
    </row>
    <row r="23" spans="2:7">
      <c r="B23" s="58"/>
    </row>
    <row r="24" spans="2:7">
      <c r="B24" s="58"/>
      <c r="C24" s="52" t="s">
        <v>94</v>
      </c>
      <c r="D24" s="52">
        <v>89</v>
      </c>
    </row>
    <row r="25" spans="2:7">
      <c r="B25" s="58"/>
    </row>
    <row r="26" spans="2:7">
      <c r="B26" s="58"/>
    </row>
    <row r="27" spans="2:7">
      <c r="B27" s="58"/>
    </row>
    <row r="28" spans="2:7">
      <c r="B28" s="58"/>
    </row>
    <row r="29" spans="2:7">
      <c r="B29" s="58"/>
    </row>
    <row r="30" spans="2:7">
      <c r="B30" s="58"/>
      <c r="E30" s="52">
        <f>E78</f>
        <v>50</v>
      </c>
      <c r="F30" s="52" t="s">
        <v>53</v>
      </c>
      <c r="G30" s="52" t="s">
        <v>95</v>
      </c>
    </row>
    <row r="31" spans="2:7">
      <c r="B31" s="58"/>
    </row>
    <row r="32" spans="2:7">
      <c r="B32" s="58"/>
    </row>
    <row r="33" spans="2:9">
      <c r="B33" s="58"/>
    </row>
    <row r="34" spans="2:9">
      <c r="B34" s="58"/>
    </row>
    <row r="35" spans="2:9">
      <c r="B35" s="58"/>
    </row>
    <row r="36" spans="2:9">
      <c r="B36" s="58"/>
    </row>
    <row r="37" spans="2:9">
      <c r="B37" s="58"/>
      <c r="H37" s="56"/>
    </row>
    <row r="38" spans="2:9">
      <c r="B38" s="58"/>
      <c r="G38" s="117"/>
      <c r="H38" s="117"/>
      <c r="I38" s="117"/>
    </row>
    <row r="39" spans="2:9">
      <c r="B39" s="58"/>
      <c r="E39" s="52">
        <v>0.995</v>
      </c>
      <c r="G39" s="117" t="s">
        <v>96</v>
      </c>
      <c r="H39" s="117"/>
      <c r="I39" s="117"/>
    </row>
    <row r="40" spans="2:9">
      <c r="B40" s="58"/>
      <c r="G40" s="117"/>
      <c r="H40" s="117"/>
      <c r="I40" s="117"/>
    </row>
    <row r="41" spans="2:9">
      <c r="B41" s="58"/>
      <c r="G41" s="117"/>
      <c r="H41" s="117"/>
      <c r="I41" s="117"/>
    </row>
    <row r="42" spans="2:9">
      <c r="B42" s="58"/>
    </row>
    <row r="43" spans="2:9">
      <c r="B43" s="58"/>
    </row>
    <row r="44" spans="2:9">
      <c r="B44" s="58"/>
    </row>
    <row r="45" spans="2:9">
      <c r="B45" s="58"/>
    </row>
    <row r="46" spans="2:9">
      <c r="B46" s="58"/>
      <c r="E46" s="82"/>
    </row>
    <row r="47" spans="2:9">
      <c r="B47" s="58"/>
    </row>
    <row r="48" spans="2:9">
      <c r="B48" s="58"/>
      <c r="E48" s="52">
        <v>60</v>
      </c>
      <c r="F48" s="52" t="s">
        <v>127</v>
      </c>
    </row>
    <row r="49" spans="2:10">
      <c r="B49" s="58"/>
      <c r="E49" s="52">
        <f>E48*E30*1000</f>
        <v>3000000</v>
      </c>
      <c r="F49" s="52" t="s">
        <v>20</v>
      </c>
      <c r="G49" s="52" t="s">
        <v>22</v>
      </c>
    </row>
    <row r="50" spans="2:10">
      <c r="B50" s="58"/>
      <c r="J50"/>
    </row>
    <row r="51" spans="2:10">
      <c r="B51" s="58"/>
    </row>
    <row r="52" spans="2:10">
      <c r="B52" s="58"/>
      <c r="E52" s="52">
        <v>1</v>
      </c>
      <c r="F52" s="52" t="s">
        <v>127</v>
      </c>
    </row>
    <row r="53" spans="2:10">
      <c r="B53" s="58"/>
      <c r="E53" s="52">
        <f>E52*E30*1000</f>
        <v>50000</v>
      </c>
      <c r="F53" s="52" t="s">
        <v>20</v>
      </c>
      <c r="G53" s="52" t="s">
        <v>97</v>
      </c>
    </row>
    <row r="54" spans="2:10">
      <c r="B54" s="58"/>
      <c r="E54" s="52">
        <v>0.5</v>
      </c>
      <c r="F54" s="52" t="s">
        <v>126</v>
      </c>
    </row>
    <row r="55" spans="2:10">
      <c r="B55" s="58"/>
      <c r="E55" s="52">
        <f>E54*E30*E17</f>
        <v>54750</v>
      </c>
      <c r="F55" s="52" t="s">
        <v>20</v>
      </c>
      <c r="G55" s="52" t="s">
        <v>98</v>
      </c>
    </row>
    <row r="56" spans="2:10">
      <c r="B56" s="58"/>
      <c r="E56" s="52">
        <f>E55/E17</f>
        <v>25</v>
      </c>
      <c r="F56" s="52" t="s">
        <v>75</v>
      </c>
      <c r="G56" s="52" t="s">
        <v>98</v>
      </c>
    </row>
    <row r="57" spans="2:10">
      <c r="B57" s="58"/>
      <c r="E57" s="52">
        <v>15</v>
      </c>
      <c r="F57" s="52" t="s">
        <v>99</v>
      </c>
      <c r="G57" s="52" t="s">
        <v>24</v>
      </c>
    </row>
    <row r="58" spans="2:10">
      <c r="B58" s="58"/>
    </row>
    <row r="59" spans="2:10">
      <c r="B59" s="58"/>
    </row>
    <row r="60" spans="2:10">
      <c r="B60" s="58"/>
    </row>
    <row r="61" spans="2:10">
      <c r="B61" s="58"/>
    </row>
    <row r="62" spans="2:10">
      <c r="B62" s="58"/>
    </row>
    <row r="63" spans="2:10">
      <c r="B63" s="58"/>
    </row>
    <row r="64" spans="2:10">
      <c r="B64" s="58"/>
    </row>
    <row r="65" spans="2:7">
      <c r="B65" s="58"/>
    </row>
    <row r="66" spans="2:7">
      <c r="B66" s="58"/>
    </row>
    <row r="67" spans="2:7">
      <c r="B67" s="58"/>
    </row>
    <row r="68" spans="2:7">
      <c r="B68" s="58"/>
    </row>
    <row r="69" spans="2:7">
      <c r="B69" s="58"/>
    </row>
    <row r="70" spans="2:7">
      <c r="B70" s="58"/>
    </row>
    <row r="71" spans="2:7">
      <c r="B71" s="58"/>
    </row>
    <row r="72" spans="2:7">
      <c r="B72" s="58"/>
    </row>
    <row r="73" spans="2:7">
      <c r="B73" s="58"/>
    </row>
    <row r="74" spans="2:7">
      <c r="B74" s="58"/>
      <c r="C74" s="129" t="s">
        <v>109</v>
      </c>
    </row>
    <row r="75" spans="2:7">
      <c r="B75" s="58"/>
    </row>
    <row r="76" spans="2:7">
      <c r="B76" s="58"/>
    </row>
    <row r="77" spans="2:7">
      <c r="B77" s="58"/>
      <c r="E77" s="118"/>
    </row>
    <row r="78" spans="2:7">
      <c r="B78" s="58"/>
      <c r="E78" s="52">
        <v>50</v>
      </c>
      <c r="F78" s="52" t="s">
        <v>53</v>
      </c>
      <c r="G78" s="52" t="s">
        <v>95</v>
      </c>
    </row>
    <row r="79" spans="2:7">
      <c r="B79" s="58"/>
    </row>
    <row r="80" spans="2:7">
      <c r="B80" s="58"/>
      <c r="F80" s="102"/>
    </row>
    <row r="81" spans="2:5">
      <c r="B81" s="58"/>
    </row>
    <row r="82" spans="2:5">
      <c r="B82" s="58"/>
    </row>
    <row r="83" spans="2:5">
      <c r="B83" s="58"/>
    </row>
    <row r="84" spans="2:5">
      <c r="B84" s="58"/>
    </row>
    <row r="85" spans="2:5">
      <c r="B85" s="58"/>
    </row>
    <row r="86" spans="2:5">
      <c r="B86" s="58"/>
    </row>
    <row r="87" spans="2:5">
      <c r="B87" s="58"/>
    </row>
    <row r="88" spans="2:5">
      <c r="B88" s="58"/>
    </row>
    <row r="89" spans="2:5">
      <c r="B89" s="58"/>
    </row>
    <row r="90" spans="2:5">
      <c r="B90" s="58"/>
    </row>
    <row r="91" spans="2:5">
      <c r="B91" s="58"/>
    </row>
    <row r="92" spans="2:5">
      <c r="B92" s="58"/>
      <c r="E92" s="103"/>
    </row>
    <row r="93" spans="2:5">
      <c r="B93" s="58"/>
    </row>
    <row r="94" spans="2:5">
      <c r="B94" s="58"/>
    </row>
    <row r="95" spans="2:5">
      <c r="B95" s="58"/>
    </row>
    <row r="96" spans="2:5">
      <c r="B96" s="58"/>
    </row>
    <row r="97" spans="2:2">
      <c r="B97" s="58"/>
    </row>
    <row r="98" spans="2:2">
      <c r="B98" s="58"/>
    </row>
    <row r="99" spans="2:2">
      <c r="B99" s="58"/>
    </row>
    <row r="100" spans="2:2">
      <c r="B100" s="58"/>
    </row>
    <row r="101" spans="2:2">
      <c r="B101" s="58"/>
    </row>
    <row r="102" spans="2:2">
      <c r="B102" s="58"/>
    </row>
    <row r="103" spans="2:2">
      <c r="B103" s="58"/>
    </row>
    <row r="104" spans="2:2">
      <c r="B104" s="58"/>
    </row>
    <row r="105" spans="2:2">
      <c r="B105" s="58"/>
    </row>
    <row r="106" spans="2:2">
      <c r="B106" s="58"/>
    </row>
    <row r="107" spans="2:2">
      <c r="B107" s="58"/>
    </row>
    <row r="108" spans="2:2">
      <c r="B108" s="58"/>
    </row>
    <row r="109" spans="2:2">
      <c r="B109" s="58"/>
    </row>
    <row r="110" spans="2:2">
      <c r="B110" s="58"/>
    </row>
    <row r="111" spans="2:2">
      <c r="B111" s="58"/>
    </row>
    <row r="112" spans="2:2">
      <c r="B112" s="58"/>
    </row>
    <row r="113" spans="2:2">
      <c r="B113" s="58"/>
    </row>
    <row r="114" spans="2:2">
      <c r="B114" s="58"/>
    </row>
    <row r="115" spans="2:2">
      <c r="B115" s="58"/>
    </row>
    <row r="116" spans="2:2">
      <c r="B116" s="58"/>
    </row>
    <row r="117" spans="2:2">
      <c r="B117" s="58"/>
    </row>
    <row r="118" spans="2:2">
      <c r="B118" s="58"/>
    </row>
    <row r="119" spans="2:2">
      <c r="B119" s="58"/>
    </row>
    <row r="120" spans="2:2">
      <c r="B120" s="58"/>
    </row>
    <row r="121" spans="2:2">
      <c r="B121" s="58"/>
    </row>
    <row r="122" spans="2:2">
      <c r="B122" s="58"/>
    </row>
    <row r="123" spans="2:2">
      <c r="B123" s="58"/>
    </row>
    <row r="124" spans="2:2">
      <c r="B124" s="58"/>
    </row>
    <row r="125" spans="2:2">
      <c r="B125" s="58"/>
    </row>
    <row r="126" spans="2:2">
      <c r="B126" s="58"/>
    </row>
    <row r="127" spans="2:2">
      <c r="B127" s="58"/>
    </row>
    <row r="128" spans="2:2">
      <c r="B128" s="58"/>
    </row>
    <row r="129" spans="2:4">
      <c r="B129" s="58"/>
    </row>
    <row r="130" spans="2:4">
      <c r="B130" s="58"/>
    </row>
    <row r="131" spans="2:4">
      <c r="B131" s="58"/>
    </row>
    <row r="132" spans="2:4">
      <c r="B132" s="58"/>
    </row>
    <row r="133" spans="2:4">
      <c r="B133" s="58"/>
    </row>
    <row r="134" spans="2:4">
      <c r="B134" s="58"/>
    </row>
    <row r="135" spans="2:4">
      <c r="B135" s="58"/>
    </row>
    <row r="136" spans="2:4">
      <c r="B136" s="58"/>
    </row>
    <row r="137" spans="2:4">
      <c r="B137" s="58"/>
    </row>
    <row r="138" spans="2:4">
      <c r="B138" s="58"/>
    </row>
    <row r="139" spans="2:4">
      <c r="B139" s="58"/>
    </row>
    <row r="140" spans="2:4">
      <c r="B140" s="58"/>
      <c r="C140" s="52" t="s">
        <v>106</v>
      </c>
      <c r="D140" s="52">
        <v>14</v>
      </c>
    </row>
    <row r="141" spans="2:4">
      <c r="B141" s="58"/>
    </row>
    <row r="142" spans="2:4">
      <c r="B142" s="58"/>
    </row>
    <row r="143" spans="2:4">
      <c r="B143" s="58"/>
    </row>
    <row r="144" spans="2:4">
      <c r="B144" s="58"/>
    </row>
    <row r="145" spans="1:2">
      <c r="A145" s="117"/>
      <c r="B145" s="119"/>
    </row>
    <row r="146" spans="1:2">
      <c r="A146" s="117"/>
      <c r="B146" s="119"/>
    </row>
    <row r="147" spans="1:2">
      <c r="A147" s="117"/>
      <c r="B147" s="119"/>
    </row>
    <row r="148" spans="1:2">
      <c r="A148" s="117"/>
      <c r="B148" s="119"/>
    </row>
    <row r="149" spans="1:2">
      <c r="A149" s="117"/>
      <c r="B149" s="119"/>
    </row>
    <row r="150" spans="1:2">
      <c r="A150" s="117"/>
      <c r="B150" s="119"/>
    </row>
    <row r="151" spans="1:2">
      <c r="A151" s="117"/>
      <c r="B151" s="119"/>
    </row>
    <row r="152" spans="1:2">
      <c r="A152" s="117"/>
      <c r="B152" s="119"/>
    </row>
    <row r="153" spans="1:2">
      <c r="A153" s="117"/>
      <c r="B153" s="119"/>
    </row>
    <row r="154" spans="1:2">
      <c r="A154" s="117"/>
      <c r="B154" s="119"/>
    </row>
    <row r="155" spans="1:2">
      <c r="A155" s="117"/>
      <c r="B155" s="119"/>
    </row>
    <row r="156" spans="1:2">
      <c r="A156" s="117"/>
      <c r="B156" s="119"/>
    </row>
    <row r="157" spans="1:2">
      <c r="A157" s="117"/>
      <c r="B157" s="119"/>
    </row>
    <row r="158" spans="1:2">
      <c r="A158" s="117"/>
      <c r="B158" s="119"/>
    </row>
    <row r="159" spans="1:2">
      <c r="A159" s="117"/>
      <c r="B159" s="119"/>
    </row>
    <row r="160" spans="1:2">
      <c r="A160" s="117"/>
      <c r="B160" s="119"/>
    </row>
    <row r="161" spans="1:5">
      <c r="A161" s="117"/>
      <c r="B161" s="119"/>
    </row>
    <row r="162" spans="1:5">
      <c r="A162" s="117"/>
      <c r="B162" s="119"/>
    </row>
    <row r="163" spans="1:5">
      <c r="A163" s="117"/>
      <c r="B163" s="119"/>
      <c r="E163" s="52" t="s">
        <v>111</v>
      </c>
    </row>
    <row r="164" spans="1:5">
      <c r="A164" s="117"/>
      <c r="B164" s="119"/>
      <c r="E164" s="52" t="s">
        <v>129</v>
      </c>
    </row>
    <row r="165" spans="1:5">
      <c r="A165" s="117"/>
      <c r="B165" s="119"/>
      <c r="E165" s="52" t="s">
        <v>112</v>
      </c>
    </row>
    <row r="166" spans="1:5">
      <c r="A166" s="117"/>
      <c r="B166" s="119"/>
    </row>
    <row r="167" spans="1:5">
      <c r="A167" s="117"/>
      <c r="B167" s="119"/>
    </row>
    <row r="168" spans="1:5">
      <c r="A168" s="117"/>
      <c r="B168" s="119"/>
    </row>
    <row r="169" spans="1:5">
      <c r="A169" s="117"/>
      <c r="B169" s="119"/>
    </row>
    <row r="170" spans="1:5">
      <c r="A170" s="117"/>
      <c r="B170" s="119"/>
    </row>
    <row r="171" spans="1:5">
      <c r="A171" s="117"/>
      <c r="B171" s="119"/>
    </row>
    <row r="172" spans="1:5">
      <c r="A172" s="117"/>
      <c r="B172" s="119"/>
    </row>
    <row r="173" spans="1:5">
      <c r="A173" s="117"/>
      <c r="B173" s="119"/>
    </row>
    <row r="174" spans="1:5">
      <c r="A174" s="117"/>
      <c r="B174" s="119"/>
    </row>
    <row r="175" spans="1:5">
      <c r="A175" s="117"/>
      <c r="B175" s="119"/>
    </row>
    <row r="176" spans="1:5">
      <c r="A176" s="117"/>
      <c r="B176" s="119"/>
    </row>
    <row r="177" spans="1:9">
      <c r="A177" s="117"/>
      <c r="B177" s="119"/>
    </row>
    <row r="178" spans="1:9">
      <c r="A178" s="117"/>
      <c r="B178" s="119"/>
    </row>
    <row r="179" spans="1:9">
      <c r="A179" s="117"/>
      <c r="B179" s="119"/>
    </row>
    <row r="180" spans="1:9">
      <c r="A180" s="117"/>
      <c r="B180" s="119"/>
    </row>
    <row r="181" spans="1:9">
      <c r="A181" s="117"/>
      <c r="B181" s="119"/>
    </row>
    <row r="182" spans="1:9">
      <c r="A182" s="117"/>
      <c r="B182" s="119"/>
    </row>
    <row r="183" spans="1:9">
      <c r="A183" s="117"/>
      <c r="B183" s="119"/>
      <c r="C183" s="52" t="s">
        <v>122</v>
      </c>
    </row>
    <row r="184" spans="1:9">
      <c r="A184" s="117"/>
      <c r="B184" s="119"/>
    </row>
    <row r="185" spans="1:9">
      <c r="A185" s="117"/>
      <c r="B185" s="119"/>
      <c r="E185" s="52">
        <f>E78</f>
        <v>50</v>
      </c>
      <c r="F185" s="52" t="s">
        <v>53</v>
      </c>
      <c r="G185" s="52" t="s">
        <v>132</v>
      </c>
    </row>
    <row r="186" spans="1:9">
      <c r="A186" s="117"/>
      <c r="B186" s="119"/>
      <c r="E186" s="52">
        <v>1</v>
      </c>
      <c r="F186" s="52" t="s">
        <v>134</v>
      </c>
      <c r="G186" s="52" t="s">
        <v>136</v>
      </c>
      <c r="I186" s="52" t="s">
        <v>135</v>
      </c>
    </row>
    <row r="187" spans="1:9">
      <c r="A187" s="117"/>
      <c r="B187" s="119"/>
      <c r="E187" s="52">
        <f>E185*E186</f>
        <v>50</v>
      </c>
      <c r="F187" s="52" t="s">
        <v>130</v>
      </c>
      <c r="G187" s="52" t="s">
        <v>133</v>
      </c>
    </row>
    <row r="188" spans="1:9">
      <c r="A188" s="117"/>
      <c r="B188" s="119"/>
    </row>
    <row r="189" spans="1:9">
      <c r="A189" s="117"/>
      <c r="B189" s="119"/>
    </row>
    <row r="190" spans="1:9">
      <c r="A190" s="117"/>
      <c r="B190" s="119"/>
    </row>
    <row r="191" spans="1:9">
      <c r="A191" s="117"/>
      <c r="B191" s="119"/>
    </row>
    <row r="192" spans="1:9">
      <c r="A192" s="117"/>
      <c r="B192" s="119"/>
    </row>
    <row r="193" spans="1:2">
      <c r="A193" s="117"/>
      <c r="B193" s="119"/>
    </row>
    <row r="194" spans="1:2">
      <c r="A194" s="117"/>
      <c r="B194" s="119"/>
    </row>
    <row r="195" spans="1:2">
      <c r="A195" s="117"/>
      <c r="B195" s="119"/>
    </row>
    <row r="196" spans="1:2">
      <c r="A196" s="117"/>
      <c r="B196" s="119"/>
    </row>
    <row r="197" spans="1:2">
      <c r="A197" s="117"/>
      <c r="B197" s="119"/>
    </row>
    <row r="198" spans="1:2">
      <c r="A198" s="117"/>
      <c r="B198" s="119"/>
    </row>
    <row r="199" spans="1:2">
      <c r="A199" s="117"/>
      <c r="B199" s="119"/>
    </row>
    <row r="200" spans="1:2">
      <c r="A200" s="117"/>
      <c r="B200" s="119"/>
    </row>
    <row r="201" spans="1:2">
      <c r="A201" s="117"/>
      <c r="B201" s="119"/>
    </row>
    <row r="202" spans="1:2">
      <c r="A202" s="117"/>
      <c r="B202" s="119"/>
    </row>
    <row r="203" spans="1:2">
      <c r="A203" s="117"/>
      <c r="B203" s="119"/>
    </row>
    <row r="204" spans="1:2">
      <c r="A204" s="117"/>
      <c r="B204" s="119"/>
    </row>
    <row r="205" spans="1:2">
      <c r="A205" s="117"/>
      <c r="B205" s="119"/>
    </row>
    <row r="206" spans="1:2">
      <c r="A206" s="117"/>
      <c r="B206" s="119"/>
    </row>
    <row r="207" spans="1:2">
      <c r="A207" s="117"/>
      <c r="B207" s="119"/>
    </row>
    <row r="208" spans="1:2">
      <c r="A208" s="117"/>
      <c r="B208" s="119"/>
    </row>
    <row r="209" spans="1:2">
      <c r="A209" s="117"/>
      <c r="B209" s="119"/>
    </row>
    <row r="210" spans="1:2">
      <c r="A210" s="117"/>
      <c r="B210" s="119"/>
    </row>
    <row r="211" spans="1:2">
      <c r="A211" s="117"/>
      <c r="B211" s="119"/>
    </row>
    <row r="212" spans="1:2">
      <c r="A212" s="117"/>
      <c r="B212" s="119"/>
    </row>
    <row r="213" spans="1:2">
      <c r="A213" s="117"/>
      <c r="B213" s="119"/>
    </row>
    <row r="214" spans="1:2">
      <c r="A214" s="117"/>
      <c r="B214" s="119"/>
    </row>
    <row r="215" spans="1:2">
      <c r="A215" s="117"/>
      <c r="B215" s="119"/>
    </row>
    <row r="216" spans="1:2">
      <c r="A216" s="117"/>
      <c r="B216" s="119"/>
    </row>
    <row r="217" spans="1:2">
      <c r="A217" s="117"/>
      <c r="B217" s="119"/>
    </row>
    <row r="218" spans="1:2">
      <c r="A218" s="117"/>
      <c r="B218" s="119"/>
    </row>
    <row r="219" spans="1:2">
      <c r="A219" s="117"/>
      <c r="B219" s="119"/>
    </row>
    <row r="220" spans="1:2">
      <c r="A220" s="117"/>
      <c r="B220" s="119"/>
    </row>
    <row r="221" spans="1:2">
      <c r="A221" s="117"/>
      <c r="B221" s="119"/>
    </row>
    <row r="222" spans="1:2">
      <c r="A222" s="117"/>
      <c r="B222" s="119"/>
    </row>
    <row r="223" spans="1:2">
      <c r="A223" s="117"/>
      <c r="B223" s="119"/>
    </row>
    <row r="224" spans="1:2">
      <c r="A224" s="117"/>
      <c r="B224" s="119"/>
    </row>
    <row r="225" spans="1:2">
      <c r="A225" s="117"/>
      <c r="B225" s="119"/>
    </row>
    <row r="226" spans="1:2">
      <c r="A226" s="117"/>
      <c r="B226" s="119"/>
    </row>
    <row r="227" spans="1:2">
      <c r="A227" s="117"/>
      <c r="B227" s="119"/>
    </row>
    <row r="228" spans="1:2">
      <c r="A228" s="117"/>
      <c r="B228" s="119"/>
    </row>
    <row r="229" spans="1:2">
      <c r="A229" s="117"/>
      <c r="B229" s="119"/>
    </row>
    <row r="230" spans="1:2">
      <c r="A230" s="117"/>
      <c r="B230" s="119"/>
    </row>
    <row r="231" spans="1:2">
      <c r="A231" s="117"/>
      <c r="B231" s="119"/>
    </row>
    <row r="232" spans="1:2">
      <c r="A232" s="117"/>
      <c r="B232" s="119"/>
    </row>
    <row r="233" spans="1:2">
      <c r="A233" s="117"/>
      <c r="B233" s="119"/>
    </row>
    <row r="234" spans="1:2">
      <c r="A234" s="117"/>
      <c r="B234" s="119"/>
    </row>
    <row r="235" spans="1:2">
      <c r="A235" s="117"/>
      <c r="B235" s="119"/>
    </row>
    <row r="236" spans="1:2">
      <c r="A236" s="117"/>
      <c r="B236" s="119"/>
    </row>
    <row r="237" spans="1:2">
      <c r="A237" s="117"/>
      <c r="B237" s="119"/>
    </row>
    <row r="238" spans="1:2">
      <c r="A238" s="117"/>
      <c r="B238" s="119"/>
    </row>
    <row r="239" spans="1:2">
      <c r="A239" s="117"/>
      <c r="B239" s="119"/>
    </row>
    <row r="240" spans="1:2">
      <c r="A240" s="117"/>
      <c r="B240" s="119"/>
    </row>
    <row r="241" spans="1:2">
      <c r="A241" s="117"/>
      <c r="B241" s="119"/>
    </row>
    <row r="242" spans="1:2">
      <c r="A242" s="117"/>
      <c r="B242" s="11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2022-09-29T08:30:28Z</dcterms:modified>
</cp:coreProperties>
</file>