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B1D68034-51EC-0E49-8271-62083157496A}" xr6:coauthVersionLast="47" xr6:coauthVersionMax="47" xr10:uidLastSave="{00000000-0000-0000-0000-000000000000}"/>
  <bookViews>
    <workbookView xWindow="32000" yWindow="500" windowWidth="32000" windowHeight="343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13" l="1"/>
  <c r="E98" i="20"/>
  <c r="E97" i="20"/>
  <c r="E95" i="20"/>
  <c r="E93" i="20"/>
  <c r="E49" i="20"/>
  <c r="E12" i="20" l="1"/>
  <c r="F7" i="13" l="1"/>
  <c r="E11" i="12" s="1"/>
</calcChain>
</file>

<file path=xl/sharedStrings.xml><?xml version="1.0" encoding="utf-8"?>
<sst xmlns="http://schemas.openxmlformats.org/spreadsheetml/2006/main" count="104" uniqueCount="84">
  <si>
    <t>Source</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</si>
  <si>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</si>
  <si>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</si>
  <si>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</si>
  <si>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</si>
  <si>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</si>
  <si>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</si>
  <si>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</si>
  <si>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</si>
  <si>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</si>
  <si>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</si>
  <si>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</si>
  <si>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</si>
  <si>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</si>
  <si>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</si>
  <si>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Notes</t>
  </si>
  <si>
    <t>Results</t>
  </si>
  <si>
    <t>Parameters</t>
  </si>
  <si>
    <t>Technical</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</si>
  <si>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</si>
  <si>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</si>
  <si>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</si>
  <si>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</si>
  <si>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</si>
  <si>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</si>
  <si>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</si>
  <si>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</si>
  <si>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</si>
  <si>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</si>
  <si>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</si>
  <si>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</si>
  <si>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</si>
  <si>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</si>
  <si>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</si>
  <si>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Comments</t>
  </si>
  <si>
    <t>Subject year</t>
  </si>
  <si>
    <t>ETM Library URL</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</si>
  <si>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</si>
  <si>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</si>
  <si>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output.passenger_kms</t>
  </si>
  <si>
    <t>pkm/MJ</t>
  </si>
  <si>
    <t>CE Delft</t>
  </si>
  <si>
    <t>pkm/vkm</t>
  </si>
  <si>
    <t>http://www.ce.nl/publicatie/stream_personenvervoer_2014/1478</t>
  </si>
  <si>
    <t>https://refman.energytransitionmodel.com/publications/2072</t>
  </si>
  <si>
    <t>EU</t>
  </si>
  <si>
    <t>World</t>
  </si>
  <si>
    <t>MJ/pkm</t>
  </si>
  <si>
    <t>#</t>
  </si>
  <si>
    <t>Occupation</t>
  </si>
  <si>
    <t>Occupation pkm/vkm</t>
  </si>
  <si>
    <t>Charlotte von Meijenfeldt</t>
  </si>
  <si>
    <t>https://theicct.org/wp-content/uploads/2022/07/global-aviation-performance-analysis-regional-electric-aircraft-jul22-1.pdf-1.pdf</t>
  </si>
  <si>
    <t>Performance analysis of regional electric aircraft, 2022, Jayant Muhopadhaya &amp; Brandon Graver (International Council on Clean transportation, ICCT)</t>
  </si>
  <si>
    <t>Mukhopadhaya &amp; Graver</t>
  </si>
  <si>
    <t>transport_plane_using_electricity</t>
  </si>
  <si>
    <t>Passenger capacity</t>
  </si>
  <si>
    <t>-</t>
  </si>
  <si>
    <t>Occupation rate</t>
  </si>
  <si>
    <t>Based on current technology a 9Bolt with 9 passenger capacity is assumed</t>
  </si>
  <si>
    <t>Efficiency is given for 140km cruising range</t>
  </si>
  <si>
    <t>Cruising does not include take-off and landing, which typically is more energy-intensive</t>
  </si>
  <si>
    <t>Fuel used per pkm</t>
  </si>
  <si>
    <t>RPK = revenue passenger kilometer, assumed to be equal to the passenger kilometer</t>
  </si>
  <si>
    <t>Fuel used given occupation rate</t>
  </si>
  <si>
    <t>Transport efficiency</t>
  </si>
  <si>
    <t>OAG</t>
  </si>
  <si>
    <t>Fuel consumption outside of cruising needs to be taken into account</t>
  </si>
  <si>
    <t>A319 aircraft with a 348km flight has the following fuel distribution:</t>
  </si>
  <si>
    <t>Taxi out</t>
  </si>
  <si>
    <t>Take off</t>
  </si>
  <si>
    <t>Climb</t>
  </si>
  <si>
    <t>Cruise</t>
  </si>
  <si>
    <t>Approach</t>
  </si>
  <si>
    <t>Taxi in</t>
  </si>
  <si>
    <t>Total</t>
  </si>
  <si>
    <t>Fuel burn in tonnes in different stages</t>
  </si>
  <si>
    <t>Relative share of cruising in total fuel used</t>
  </si>
  <si>
    <t>Fuel used total flight</t>
  </si>
  <si>
    <t>This fuel usage does not take landing, take off etc. into account</t>
  </si>
  <si>
    <t>CE Delft / Mukhopadhaya &amp; Graver / OAG</t>
  </si>
  <si>
    <t>Relative fuel used for cruising to total flight</t>
  </si>
  <si>
    <t>21/09/2022</t>
  </si>
  <si>
    <t>https://www.oag.com/blog/which-part-flight-uses-most-fuel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</si>
</sst>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00"/>
    <numFmt numFmtId="167" formatCode="0.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i/>
      <sz val="12"/>
      <name val="Calibri"/>
      <family val="2"/>
      <scheme val="minor"/>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4">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9" fontId="27" fillId="0" borderId="0" applyFont="0" applyFill="0" applyBorder="0" applyAlignment="0" applyProtection="0"/>
  </cellStyleXfs>
  <cellXfs count="146">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1"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5" xfId="0" applyFont="1" applyFill="1" applyBorder="1"/>
    <xf numFmtId="0" fontId="16" fillId="2" borderId="9" xfId="0" applyFont="1" applyFill="1" applyBorder="1"/>
    <xf numFmtId="0" fontId="16" fillId="0" borderId="9" xfId="0" applyFont="1" applyFill="1" applyBorder="1"/>
    <xf numFmtId="0" fontId="18" fillId="0" borderId="9" xfId="0" applyFont="1" applyFill="1" applyBorder="1"/>
    <xf numFmtId="49" fontId="16" fillId="2" borderId="0" xfId="0" applyNumberFormat="1" applyFont="1" applyFill="1" applyBorder="1"/>
    <xf numFmtId="49" fontId="16" fillId="2" borderId="9" xfId="0" applyNumberFormat="1" applyFont="1" applyFill="1" applyBorder="1"/>
    <xf numFmtId="0" fontId="16" fillId="2" borderId="4" xfId="0" applyFont="1" applyFill="1" applyBorder="1"/>
    <xf numFmtId="0" fontId="13" fillId="2" borderId="0" xfId="0" applyFont="1" applyFill="1" applyBorder="1"/>
    <xf numFmtId="0" fontId="17" fillId="0" borderId="0" xfId="0" applyFont="1" applyFill="1" applyBorder="1"/>
    <xf numFmtId="0" fontId="16" fillId="0" borderId="16"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0" xfId="0" applyFont="1" applyFill="1"/>
    <xf numFmtId="0" fontId="12" fillId="2" borderId="0" xfId="0" applyFont="1" applyFill="1" applyBorder="1"/>
    <xf numFmtId="0" fontId="12" fillId="2" borderId="3" xfId="0" applyFont="1" applyFill="1" applyBorder="1"/>
    <xf numFmtId="0" fontId="12" fillId="2" borderId="15" xfId="0" applyFont="1" applyFill="1" applyBorder="1"/>
    <xf numFmtId="0" fontId="12" fillId="0" borderId="0"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11" fillId="2" borderId="0" xfId="0" applyFont="1" applyFill="1"/>
    <xf numFmtId="0" fontId="11" fillId="2" borderId="3" xfId="0" applyFont="1" applyFill="1" applyBorder="1"/>
    <xf numFmtId="0" fontId="11" fillId="2" borderId="4" xfId="0" applyFont="1" applyFill="1" applyBorder="1"/>
    <xf numFmtId="0" fontId="11" fillId="2" borderId="6" xfId="0" applyFont="1" applyFill="1" applyBorder="1"/>
    <xf numFmtId="0" fontId="11" fillId="2" borderId="0" xfId="0" applyFont="1" applyFill="1" applyBorder="1"/>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0" fontId="11" fillId="2" borderId="0" xfId="0" applyNumberFormat="1" applyFont="1" applyFill="1" applyBorder="1" applyAlignment="1" applyProtection="1">
      <alignment horizontal="left" vertical="center" indent="2"/>
    </xf>
    <xf numFmtId="0" fontId="11" fillId="0" borderId="0" xfId="0" applyNumberFormat="1" applyFont="1" applyFill="1" applyBorder="1" applyAlignment="1" applyProtection="1">
      <alignment horizontal="left" vertical="center" indent="2"/>
    </xf>
    <xf numFmtId="1" fontId="11" fillId="2" borderId="0" xfId="0" applyNumberFormat="1" applyFont="1" applyFill="1" applyBorder="1" applyAlignment="1" applyProtection="1">
      <alignment horizontal="right" vertical="center"/>
    </xf>
    <xf numFmtId="0" fontId="7" fillId="0" borderId="0" xfId="0" applyFont="1" applyFill="1" applyBorder="1"/>
    <xf numFmtId="0" fontId="7" fillId="2" borderId="0" xfId="0" applyFont="1" applyFill="1" applyBorder="1"/>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49" fontId="7" fillId="2" borderId="0" xfId="0" applyNumberFormat="1" applyFont="1" applyFill="1"/>
    <xf numFmtId="49" fontId="7" fillId="2" borderId="4" xfId="0" applyNumberFormat="1" applyFont="1" applyFill="1" applyBorder="1"/>
    <xf numFmtId="49" fontId="7" fillId="2" borderId="0" xfId="0" applyNumberFormat="1" applyFont="1" applyFill="1" applyBorder="1"/>
    <xf numFmtId="0" fontId="7" fillId="2" borderId="16" xfId="0"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15" xfId="0" applyFont="1" applyFill="1" applyBorder="1"/>
    <xf numFmtId="0" fontId="22" fillId="2" borderId="0" xfId="0" applyFont="1" applyFill="1"/>
    <xf numFmtId="0" fontId="21" fillId="2" borderId="9" xfId="0" applyFont="1" applyFill="1" applyBorder="1"/>
    <xf numFmtId="0" fontId="21" fillId="2" borderId="5" xfId="0" applyFont="1" applyFill="1" applyBorder="1"/>
    <xf numFmtId="0" fontId="21" fillId="2" borderId="6" xfId="0" applyFont="1" applyFill="1" applyBorder="1"/>
    <xf numFmtId="0" fontId="21" fillId="2" borderId="0" xfId="0" applyFont="1" applyFill="1" applyBorder="1"/>
    <xf numFmtId="0" fontId="16" fillId="2" borderId="9" xfId="0" applyNumberFormat="1" applyFont="1" applyFill="1" applyBorder="1" applyAlignment="1" applyProtection="1">
      <alignment vertical="center"/>
    </xf>
    <xf numFmtId="165" fontId="11" fillId="2" borderId="0" xfId="0" applyNumberFormat="1" applyFont="1" applyFill="1" applyBorder="1" applyAlignment="1" applyProtection="1">
      <alignment vertical="center"/>
    </xf>
    <xf numFmtId="0" fontId="16" fillId="2" borderId="19" xfId="0" applyFont="1" applyFill="1" applyBorder="1"/>
    <xf numFmtId="0" fontId="12" fillId="2" borderId="5" xfId="0" applyFont="1" applyFill="1" applyBorder="1"/>
    <xf numFmtId="0" fontId="17" fillId="2" borderId="0" xfId="0" applyFont="1" applyFill="1" applyBorder="1"/>
    <xf numFmtId="164" fontId="21" fillId="2" borderId="0" xfId="0" applyNumberFormat="1" applyFont="1" applyFill="1" applyBorder="1"/>
    <xf numFmtId="0" fontId="23" fillId="4" borderId="0" xfId="0" applyFont="1" applyFill="1" applyBorder="1" applyAlignment="1">
      <alignment horizontal="left" vertical="top" wrapText="1"/>
    </xf>
    <xf numFmtId="0" fontId="16" fillId="2" borderId="17" xfId="0" applyFont="1" applyFill="1" applyBorder="1"/>
    <xf numFmtId="0" fontId="6" fillId="2" borderId="2" xfId="0" applyFont="1" applyFill="1" applyBorder="1"/>
    <xf numFmtId="0" fontId="16" fillId="2" borderId="7" xfId="0" applyFont="1" applyFill="1" applyBorder="1"/>
    <xf numFmtId="0" fontId="6" fillId="2" borderId="0" xfId="0" applyFont="1" applyFill="1" applyBorder="1"/>
    <xf numFmtId="0" fontId="24" fillId="2" borderId="0" xfId="0" applyFont="1" applyFill="1" applyBorder="1"/>
    <xf numFmtId="0" fontId="6" fillId="2" borderId="18"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8" borderId="0" xfId="0" applyFont="1" applyFill="1" applyBorder="1"/>
    <xf numFmtId="0" fontId="6" fillId="2" borderId="7"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0" fontId="6" fillId="12" borderId="0" xfId="0" applyFont="1" applyFill="1" applyBorder="1"/>
    <xf numFmtId="0" fontId="22" fillId="2" borderId="9" xfId="0" applyFont="1" applyFill="1" applyBorder="1"/>
    <xf numFmtId="0" fontId="21" fillId="2" borderId="19" xfId="0" applyFont="1" applyFill="1" applyBorder="1"/>
    <xf numFmtId="0" fontId="22" fillId="2" borderId="16" xfId="0" applyFont="1" applyFill="1" applyBorder="1"/>
    <xf numFmtId="0" fontId="5" fillId="0" borderId="0" xfId="0" applyFont="1" applyFill="1" applyBorder="1"/>
    <xf numFmtId="0" fontId="25" fillId="4" borderId="0" xfId="0" applyFont="1" applyFill="1"/>
    <xf numFmtId="0" fontId="25" fillId="4" borderId="6" xfId="0" applyFont="1" applyFill="1" applyBorder="1"/>
    <xf numFmtId="165" fontId="11" fillId="2" borderId="18" xfId="0" applyNumberFormat="1" applyFont="1" applyFill="1" applyBorder="1" applyAlignment="1" applyProtection="1">
      <alignment horizontal="right" vertical="center"/>
    </xf>
    <xf numFmtId="0" fontId="25" fillId="0" borderId="0" xfId="0" applyFont="1" applyAlignment="1">
      <alignment vertical="top"/>
    </xf>
    <xf numFmtId="14" fontId="25" fillId="4" borderId="0" xfId="0" applyNumberFormat="1" applyFont="1" applyFill="1"/>
    <xf numFmtId="166" fontId="12" fillId="2" borderId="18" xfId="0" applyNumberFormat="1" applyFont="1" applyFill="1" applyBorder="1"/>
    <xf numFmtId="0" fontId="3" fillId="2" borderId="0" xfId="0" applyFont="1" applyFill="1"/>
    <xf numFmtId="49" fontId="3" fillId="2" borderId="0" xfId="0" applyNumberFormat="1" applyFont="1" applyFill="1"/>
    <xf numFmtId="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0" fontId="2" fillId="2" borderId="0" xfId="0" applyFont="1" applyFill="1"/>
    <xf numFmtId="0" fontId="26" fillId="2" borderId="0" xfId="0" applyFont="1" applyFill="1" applyBorder="1"/>
    <xf numFmtId="0" fontId="21" fillId="2" borderId="0" xfId="0" applyFont="1" applyFill="1" applyAlignment="1">
      <alignment wrapText="1"/>
    </xf>
    <xf numFmtId="0" fontId="21" fillId="2" borderId="4" xfId="0" applyFont="1" applyFill="1" applyBorder="1" applyAlignment="1">
      <alignment wrapText="1"/>
    </xf>
    <xf numFmtId="0" fontId="22" fillId="2" borderId="9" xfId="0" applyFont="1" applyFill="1" applyBorder="1" applyAlignment="1">
      <alignment wrapText="1"/>
    </xf>
    <xf numFmtId="0" fontId="21" fillId="2" borderId="0" xfId="0" applyFont="1" applyFill="1" applyBorder="1" applyAlignment="1">
      <alignment wrapText="1"/>
    </xf>
    <xf numFmtId="0" fontId="14" fillId="2" borderId="0" xfId="252" applyFill="1"/>
    <xf numFmtId="167" fontId="21" fillId="2" borderId="0" xfId="0" applyNumberFormat="1" applyFont="1" applyFill="1" applyBorder="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1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8" xfId="0" applyFont="1" applyFill="1" applyBorder="1" applyAlignment="1">
      <alignment horizontal="lef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14" xfId="0" applyFont="1" applyFill="1" applyBorder="1" applyAlignment="1">
      <alignment horizontal="left" vertical="top" wrapText="1"/>
    </xf>
    <xf numFmtId="0" fontId="1" fillId="2" borderId="0" xfId="0" applyFont="1" applyFill="1"/>
    <xf numFmtId="0" fontId="11" fillId="2" borderId="15" xfId="0" applyFont="1" applyFill="1" applyBorder="1"/>
    <xf numFmtId="0" fontId="16" fillId="2" borderId="19" xfId="0" applyNumberFormat="1" applyFont="1" applyFill="1" applyBorder="1" applyAlignment="1" applyProtection="1">
      <alignment vertical="center"/>
    </xf>
    <xf numFmtId="0" fontId="9" fillId="0" borderId="5" xfId="0" applyFont="1" applyFill="1" applyBorder="1"/>
    <xf numFmtId="0" fontId="10" fillId="0" borderId="5" xfId="0" applyFont="1" applyFill="1" applyBorder="1"/>
    <xf numFmtId="0" fontId="4" fillId="0" borderId="5" xfId="0" applyFont="1" applyFill="1" applyBorder="1"/>
    <xf numFmtId="0" fontId="11" fillId="2" borderId="10" xfId="0" applyFont="1" applyFill="1" applyBorder="1"/>
    <xf numFmtId="0" fontId="11" fillId="2" borderId="11" xfId="0" applyFont="1" applyFill="1" applyBorder="1"/>
    <xf numFmtId="0" fontId="8" fillId="0" borderId="5" xfId="0" applyFont="1" applyFill="1" applyBorder="1"/>
    <xf numFmtId="0" fontId="11" fillId="2" borderId="12" xfId="0" applyFont="1" applyFill="1" applyBorder="1"/>
    <xf numFmtId="0" fontId="2" fillId="2" borderId="0" xfId="0" applyFont="1" applyFill="1" applyBorder="1"/>
    <xf numFmtId="0" fontId="26" fillId="2" borderId="0" xfId="0" applyFont="1" applyFill="1" applyBorder="1" applyAlignment="1"/>
    <xf numFmtId="0" fontId="26" fillId="2" borderId="0" xfId="0" applyFont="1" applyFill="1" applyBorder="1" applyAlignment="1">
      <alignment wrapText="1"/>
    </xf>
    <xf numFmtId="2" fontId="21" fillId="2" borderId="0" xfId="0" applyNumberFormat="1" applyFont="1" applyFill="1" applyBorder="1"/>
    <xf numFmtId="0" fontId="21" fillId="2" borderId="10" xfId="0" applyFont="1" applyFill="1" applyBorder="1"/>
    <xf numFmtId="0" fontId="21" fillId="2" borderId="11" xfId="0" applyFont="1" applyFill="1" applyBorder="1" applyAlignment="1">
      <alignment wrapText="1"/>
    </xf>
    <xf numFmtId="0" fontId="21" fillId="2" borderId="11" xfId="0" applyFont="1" applyFill="1" applyBorder="1"/>
    <xf numFmtId="0" fontId="21" fillId="2" borderId="12" xfId="0" applyFont="1" applyFill="1" applyBorder="1"/>
    <xf numFmtId="9" fontId="21" fillId="2" borderId="0" xfId="253" applyFont="1" applyFill="1" applyBorder="1"/>
    <xf numFmtId="2" fontId="21" fillId="2" borderId="0" xfId="253" applyNumberFormat="1" applyFont="1" applyFill="1" applyBorder="1"/>
    <xf numFmtId="0" fontId="21" fillId="2" borderId="18" xfId="0" applyFont="1" applyFill="1" applyBorder="1"/>
    <xf numFmtId="0" fontId="1" fillId="2" borderId="18" xfId="0" applyFont="1" applyFill="1" applyBorder="1"/>
    <xf numFmtId="49" fontId="1" fillId="2" borderId="0" xfId="0" applyNumberFormat="1" applyFont="1" applyFill="1"/>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52" builtinId="8"/>
    <cellStyle name="Normal" xfId="0" builtinId="0"/>
    <cellStyle name="Per cent" xfId="253"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754010</xdr:colOff>
      <xdr:row>4</xdr:row>
      <xdr:rowOff>72195</xdr:rowOff>
    </xdr:from>
    <xdr:to>
      <xdr:col>13</xdr:col>
      <xdr:colOff>2735377</xdr:colOff>
      <xdr:row>36</xdr:row>
      <xdr:rowOff>7754</xdr:rowOff>
    </xdr:to>
    <xdr:grpSp>
      <xdr:nvGrpSpPr>
        <xdr:cNvPr id="26" name="Group 25">
          <a:extLst>
            <a:ext uri="{FF2B5EF4-FFF2-40B4-BE49-F238E27FC236}">
              <a16:creationId xmlns:a16="http://schemas.microsoft.com/office/drawing/2014/main" id="{30C236B9-9D8C-265A-5244-B43EAFA9C65F}"/>
            </a:ext>
          </a:extLst>
        </xdr:cNvPr>
        <xdr:cNvGrpSpPr/>
      </xdr:nvGrpSpPr>
      <xdr:grpSpPr>
        <a:xfrm>
          <a:off x="10583810" y="910395"/>
          <a:ext cx="9385467" cy="6514159"/>
          <a:chOff x="5701930" y="895155"/>
          <a:chExt cx="7742087" cy="6539559"/>
        </a:xfrm>
      </xdr:grpSpPr>
      <xdr:pic>
        <xdr:nvPicPr>
          <xdr:cNvPr id="2" name="Picture 1">
            <a:extLst>
              <a:ext uri="{FF2B5EF4-FFF2-40B4-BE49-F238E27FC236}">
                <a16:creationId xmlns:a16="http://schemas.microsoft.com/office/drawing/2014/main" id="{7A472FC0-F3E0-021A-8534-386CB8CCC7EF}"/>
              </a:ext>
            </a:extLst>
          </xdr:cNvPr>
          <xdr:cNvPicPr>
            <a:picLocks noChangeAspect="1"/>
          </xdr:cNvPicPr>
        </xdr:nvPicPr>
        <xdr:blipFill>
          <a:blip xmlns:r="http://schemas.openxmlformats.org/officeDocument/2006/relationships" r:embed="rId1"/>
          <a:stretch>
            <a:fillRect/>
          </a:stretch>
        </xdr:blipFill>
        <xdr:spPr>
          <a:xfrm>
            <a:off x="5701930" y="895155"/>
            <a:ext cx="7742087" cy="6539559"/>
          </a:xfrm>
          <a:prstGeom prst="rect">
            <a:avLst/>
          </a:prstGeom>
        </xdr:spPr>
      </xdr:pic>
      <xdr:sp macro="" textlink="">
        <xdr:nvSpPr>
          <xdr:cNvPr id="3" name="Rectangle 2">
            <a:extLst>
              <a:ext uri="{FF2B5EF4-FFF2-40B4-BE49-F238E27FC236}">
                <a16:creationId xmlns:a16="http://schemas.microsoft.com/office/drawing/2014/main" id="{4CB4BEA3-003F-B6D4-FD13-FE6A386F4E05}"/>
              </a:ext>
            </a:extLst>
          </xdr:cNvPr>
          <xdr:cNvSpPr/>
        </xdr:nvSpPr>
        <xdr:spPr>
          <a:xfrm>
            <a:off x="7917597" y="6256134"/>
            <a:ext cx="1162562" cy="429942"/>
          </a:xfrm>
          <a:prstGeom prst="rect">
            <a:avLst/>
          </a:prstGeom>
          <a:noFill/>
          <a:ln w="28575">
            <a:solidFill>
              <a:srgbClr val="FFFF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grpSp>
    <xdr:clientData/>
  </xdr:twoCellAnchor>
  <xdr:twoCellAnchor>
    <xdr:from>
      <xdr:col>6</xdr:col>
      <xdr:colOff>821265</xdr:colOff>
      <xdr:row>39</xdr:row>
      <xdr:rowOff>177801</xdr:rowOff>
    </xdr:from>
    <xdr:to>
      <xdr:col>13</xdr:col>
      <xdr:colOff>3471064</xdr:colOff>
      <xdr:row>59</xdr:row>
      <xdr:rowOff>93133</xdr:rowOff>
    </xdr:to>
    <xdr:grpSp>
      <xdr:nvGrpSpPr>
        <xdr:cNvPr id="14" name="Group 13">
          <a:extLst>
            <a:ext uri="{FF2B5EF4-FFF2-40B4-BE49-F238E27FC236}">
              <a16:creationId xmlns:a16="http://schemas.microsoft.com/office/drawing/2014/main" id="{F20A5F8B-8EF3-0F47-E3DB-DEE8D5CEC129}"/>
            </a:ext>
          </a:extLst>
        </xdr:cNvPr>
        <xdr:cNvGrpSpPr/>
      </xdr:nvGrpSpPr>
      <xdr:grpSpPr>
        <a:xfrm>
          <a:off x="10651065" y="8204201"/>
          <a:ext cx="10053899" cy="4017432"/>
          <a:chOff x="7823198" y="17060334"/>
          <a:chExt cx="9016733" cy="4250266"/>
        </a:xfrm>
      </xdr:grpSpPr>
      <xdr:pic>
        <xdr:nvPicPr>
          <xdr:cNvPr id="4" name="Picture 3">
            <a:extLst>
              <a:ext uri="{FF2B5EF4-FFF2-40B4-BE49-F238E27FC236}">
                <a16:creationId xmlns:a16="http://schemas.microsoft.com/office/drawing/2014/main" id="{FB28434E-F88E-1C93-F8F1-75957DC3952A}"/>
              </a:ext>
            </a:extLst>
          </xdr:cNvPr>
          <xdr:cNvPicPr>
            <a:picLocks noChangeAspect="1"/>
          </xdr:cNvPicPr>
        </xdr:nvPicPr>
        <xdr:blipFill>
          <a:blip xmlns:r="http://schemas.openxmlformats.org/officeDocument/2006/relationships" r:embed="rId2"/>
          <a:stretch>
            <a:fillRect/>
          </a:stretch>
        </xdr:blipFill>
        <xdr:spPr>
          <a:xfrm>
            <a:off x="7823198" y="17060334"/>
            <a:ext cx="9016733" cy="4250266"/>
          </a:xfrm>
          <a:prstGeom prst="rect">
            <a:avLst/>
          </a:prstGeom>
        </xdr:spPr>
      </xdr:pic>
      <xdr:sp macro="" textlink="">
        <xdr:nvSpPr>
          <xdr:cNvPr id="5" name="Rectangle 4">
            <a:extLst>
              <a:ext uri="{FF2B5EF4-FFF2-40B4-BE49-F238E27FC236}">
                <a16:creationId xmlns:a16="http://schemas.microsoft.com/office/drawing/2014/main" id="{2D5C1BA2-72B6-354C-9ADF-2D102E8A82B3}"/>
              </a:ext>
            </a:extLst>
          </xdr:cNvPr>
          <xdr:cNvSpPr/>
        </xdr:nvSpPr>
        <xdr:spPr>
          <a:xfrm>
            <a:off x="8187267" y="19599745"/>
            <a:ext cx="8455481" cy="792726"/>
          </a:xfrm>
          <a:prstGeom prst="rect">
            <a:avLst/>
          </a:prstGeom>
          <a:noFill/>
          <a:ln w="28575">
            <a:solidFill>
              <a:srgbClr val="FFFF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grpSp>
    <xdr:clientData/>
  </xdr:twoCellAnchor>
  <xdr:twoCellAnchor>
    <xdr:from>
      <xdr:col>6</xdr:col>
      <xdr:colOff>1189567</xdr:colOff>
      <xdr:row>62</xdr:row>
      <xdr:rowOff>110067</xdr:rowOff>
    </xdr:from>
    <xdr:to>
      <xdr:col>13</xdr:col>
      <xdr:colOff>2370667</xdr:colOff>
      <xdr:row>77</xdr:row>
      <xdr:rowOff>71333</xdr:rowOff>
    </xdr:to>
    <xdr:pic>
      <xdr:nvPicPr>
        <xdr:cNvPr id="10" name="Picture 9">
          <a:extLst>
            <a:ext uri="{FF2B5EF4-FFF2-40B4-BE49-F238E27FC236}">
              <a16:creationId xmlns:a16="http://schemas.microsoft.com/office/drawing/2014/main" id="{E62297BA-FCBD-F73C-ADB0-B95026979B2C}"/>
            </a:ext>
          </a:extLst>
        </xdr:cNvPr>
        <xdr:cNvPicPr>
          <a:picLocks noChangeAspect="1"/>
        </xdr:cNvPicPr>
      </xdr:nvPicPr>
      <xdr:blipFill>
        <a:blip xmlns:r="http://schemas.openxmlformats.org/officeDocument/2006/relationships" r:embed="rId3"/>
        <a:stretch>
          <a:fillRect/>
        </a:stretch>
      </xdr:blipFill>
      <xdr:spPr>
        <a:xfrm>
          <a:off x="9571567" y="12848167"/>
          <a:ext cx="8585200" cy="3009266"/>
        </a:xfrm>
        <a:prstGeom prst="rect">
          <a:avLst/>
        </a:prstGeom>
      </xdr:spPr>
    </xdr:pic>
    <xdr:clientData/>
  </xdr:twoCellAnchor>
  <xdr:twoCellAnchor>
    <xdr:from>
      <xdr:col>12</xdr:col>
      <xdr:colOff>84667</xdr:colOff>
      <xdr:row>67</xdr:row>
      <xdr:rowOff>8467</xdr:rowOff>
    </xdr:from>
    <xdr:to>
      <xdr:col>13</xdr:col>
      <xdr:colOff>92082</xdr:colOff>
      <xdr:row>68</xdr:row>
      <xdr:rowOff>59268</xdr:rowOff>
    </xdr:to>
    <xdr:sp macro="" textlink="">
      <xdr:nvSpPr>
        <xdr:cNvPr id="6" name="Rectangle 5">
          <a:extLst>
            <a:ext uri="{FF2B5EF4-FFF2-40B4-BE49-F238E27FC236}">
              <a16:creationId xmlns:a16="http://schemas.microsoft.com/office/drawing/2014/main" id="{82161F23-E9E3-E546-9F7D-9AF337A4DE55}"/>
            </a:ext>
          </a:extLst>
        </xdr:cNvPr>
        <xdr:cNvSpPr/>
      </xdr:nvSpPr>
      <xdr:spPr>
        <a:xfrm>
          <a:off x="14905567" y="13762567"/>
          <a:ext cx="972615" cy="254001"/>
        </a:xfrm>
        <a:prstGeom prst="rect">
          <a:avLst/>
        </a:prstGeom>
        <a:noFill/>
        <a:ln w="28575">
          <a:solidFill>
            <a:srgbClr val="FFFF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6</xdr:col>
      <xdr:colOff>1409700</xdr:colOff>
      <xdr:row>81</xdr:row>
      <xdr:rowOff>38100</xdr:rowOff>
    </xdr:from>
    <xdr:to>
      <xdr:col>13</xdr:col>
      <xdr:colOff>1778000</xdr:colOff>
      <xdr:row>90</xdr:row>
      <xdr:rowOff>190817</xdr:rowOff>
    </xdr:to>
    <xdr:pic>
      <xdr:nvPicPr>
        <xdr:cNvPr id="16" name="Picture 15">
          <a:extLst>
            <a:ext uri="{FF2B5EF4-FFF2-40B4-BE49-F238E27FC236}">
              <a16:creationId xmlns:a16="http://schemas.microsoft.com/office/drawing/2014/main" id="{80FA11FC-C592-3A19-3584-4A49C4370221}"/>
            </a:ext>
          </a:extLst>
        </xdr:cNvPr>
        <xdr:cNvPicPr>
          <a:picLocks noChangeAspect="1"/>
        </xdr:cNvPicPr>
      </xdr:nvPicPr>
      <xdr:blipFill>
        <a:blip xmlns:r="http://schemas.openxmlformats.org/officeDocument/2006/relationships" r:embed="rId4"/>
        <a:stretch>
          <a:fillRect/>
        </a:stretch>
      </xdr:blipFill>
      <xdr:spPr>
        <a:xfrm>
          <a:off x="11239500" y="16649700"/>
          <a:ext cx="7772400" cy="1981517"/>
        </a:xfrm>
        <a:prstGeom prst="rect">
          <a:avLst/>
        </a:prstGeom>
      </xdr:spPr>
    </xdr:pic>
    <xdr:clientData/>
  </xdr:twoCellAnchor>
  <xdr:twoCellAnchor editAs="oneCell">
    <xdr:from>
      <xdr:col>7</xdr:col>
      <xdr:colOff>114299</xdr:colOff>
      <xdr:row>91</xdr:row>
      <xdr:rowOff>184820</xdr:rowOff>
    </xdr:from>
    <xdr:to>
      <xdr:col>13</xdr:col>
      <xdr:colOff>2710806</xdr:colOff>
      <xdr:row>114</xdr:row>
      <xdr:rowOff>76200</xdr:rowOff>
    </xdr:to>
    <xdr:pic>
      <xdr:nvPicPr>
        <xdr:cNvPr id="20" name="Picture 19">
          <a:extLst>
            <a:ext uri="{FF2B5EF4-FFF2-40B4-BE49-F238E27FC236}">
              <a16:creationId xmlns:a16="http://schemas.microsoft.com/office/drawing/2014/main" id="{7D48E461-A198-7D19-9BF8-FE9FD8535C56}"/>
            </a:ext>
          </a:extLst>
        </xdr:cNvPr>
        <xdr:cNvPicPr>
          <a:picLocks noChangeAspect="1"/>
        </xdr:cNvPicPr>
      </xdr:nvPicPr>
      <xdr:blipFill>
        <a:blip xmlns:r="http://schemas.openxmlformats.org/officeDocument/2006/relationships" r:embed="rId5"/>
        <a:stretch>
          <a:fillRect/>
        </a:stretch>
      </xdr:blipFill>
      <xdr:spPr>
        <a:xfrm>
          <a:off x="11556999" y="18828420"/>
          <a:ext cx="8387707" cy="45903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theicct.org/wp-content/uploads/2022/07/global-aviation-performance-analysis-regional-electric-aircraft-jul22-1.pdf-1.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D7" sqref="D7"/>
    </sheetView>
  </sheetViews>
  <sheetFormatPr baseColWidth="10" defaultColWidth="10.85546875" defaultRowHeight="16"/>
  <cols>
    <col min="1" max="1" width="4.140625" style="28" customWidth="1"/>
    <col min="2" max="2" width="11.42578125" style="19" customWidth="1"/>
    <col min="3" max="3" width="38.42578125" style="19" customWidth="1"/>
    <col min="4" max="16384" width="10.85546875" style="19"/>
  </cols>
  <sheetData>
    <row r="1" spans="1:3" s="26" customFormat="1">
      <c r="A1" s="24"/>
      <c r="B1" s="25"/>
      <c r="C1" s="25"/>
    </row>
    <row r="2" spans="1:3" ht="21">
      <c r="A2" s="1"/>
      <c r="B2" s="27" t="s">
        <v>5</v>
      </c>
      <c r="C2" s="27"/>
    </row>
    <row r="3" spans="1:3">
      <c r="A3" s="1"/>
      <c r="B3" s="8"/>
      <c r="C3" s="8"/>
    </row>
    <row r="4" spans="1:3">
      <c r="A4" s="1"/>
      <c r="B4" s="2" t="s">
        <v>6</v>
      </c>
      <c r="C4" s="3" t="s">
        <v>55</v>
      </c>
    </row>
    <row r="5" spans="1:3">
      <c r="A5" s="1"/>
      <c r="B5" s="4" t="s">
        <v>19</v>
      </c>
      <c r="C5" s="5" t="s">
        <v>51</v>
      </c>
    </row>
    <row r="6" spans="1:3">
      <c r="A6" s="1"/>
      <c r="B6" s="6" t="s">
        <v>8</v>
      </c>
      <c r="C6" s="7" t="s">
        <v>9</v>
      </c>
    </row>
    <row r="7" spans="1:3">
      <c r="A7" s="1"/>
      <c r="B7" s="8"/>
      <c r="C7" s="8"/>
    </row>
    <row r="8" spans="1:3">
      <c r="A8" s="1"/>
      <c r="B8" s="8"/>
      <c r="C8" s="8"/>
    </row>
    <row r="9" spans="1:3">
      <c r="A9" s="1"/>
      <c r="B9" s="77" t="s">
        <v>20</v>
      </c>
      <c r="C9" s="78"/>
    </row>
    <row r="10" spans="1:3">
      <c r="A10" s="1"/>
      <c r="B10" s="79"/>
      <c r="C10" s="80"/>
    </row>
    <row r="11" spans="1:3">
      <c r="A11" s="1"/>
      <c r="B11" s="79" t="s">
        <v>21</v>
      </c>
      <c r="C11" s="81" t="s">
        <v>22</v>
      </c>
    </row>
    <row r="12" spans="1:3" ht="17" thickBot="1">
      <c r="A12" s="1"/>
      <c r="B12" s="79"/>
      <c r="C12" s="11" t="s">
        <v>23</v>
      </c>
    </row>
    <row r="13" spans="1:3" ht="17" thickBot="1">
      <c r="A13" s="1"/>
      <c r="B13" s="79"/>
      <c r="C13" s="82" t="s">
        <v>24</v>
      </c>
    </row>
    <row r="14" spans="1:3">
      <c r="A14" s="1"/>
      <c r="B14" s="79"/>
      <c r="C14" s="80" t="s">
        <v>25</v>
      </c>
    </row>
    <row r="15" spans="1:3">
      <c r="A15" s="1"/>
      <c r="B15" s="79"/>
      <c r="C15" s="80"/>
    </row>
    <row r="16" spans="1:3">
      <c r="A16" s="1"/>
      <c r="B16" s="79" t="s">
        <v>26</v>
      </c>
      <c r="C16" s="83" t="s">
        <v>27</v>
      </c>
    </row>
    <row r="17" spans="1:3">
      <c r="A17" s="1"/>
      <c r="B17" s="79"/>
      <c r="C17" s="84" t="s">
        <v>28</v>
      </c>
    </row>
    <row r="18" spans="1:3">
      <c r="A18" s="1"/>
      <c r="B18" s="79"/>
      <c r="C18" s="85" t="s">
        <v>29</v>
      </c>
    </row>
    <row r="19" spans="1:3">
      <c r="A19" s="1"/>
      <c r="B19" s="79"/>
      <c r="C19" s="86" t="s">
        <v>30</v>
      </c>
    </row>
    <row r="20" spans="1:3">
      <c r="A20" s="1"/>
      <c r="B20" s="87"/>
      <c r="C20" s="88" t="s">
        <v>16</v>
      </c>
    </row>
    <row r="21" spans="1:3">
      <c r="A21" s="1"/>
      <c r="B21" s="87"/>
      <c r="C21" s="89" t="s">
        <v>31</v>
      </c>
    </row>
    <row r="22" spans="1:3">
      <c r="A22" s="1"/>
      <c r="B22" s="87"/>
      <c r="C22" s="90" t="s">
        <v>32</v>
      </c>
    </row>
    <row r="23" spans="1:3">
      <c r="B23" s="87"/>
      <c r="C23" s="91" t="s">
        <v>33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7"/>
  <sheetViews>
    <sheetView tabSelected="1" zoomScaleNormal="100" workbookViewId="0">
      <selection activeCell="I12" sqref="I12"/>
    </sheetView>
  </sheetViews>
  <sheetFormatPr baseColWidth="10" defaultColWidth="10.85546875" defaultRowHeight="16"/>
  <cols>
    <col min="1" max="1" width="3.28515625" style="32" customWidth="1"/>
    <col min="2" max="2" width="2.7109375" style="32" customWidth="1"/>
    <col min="3" max="3" width="36.140625" style="32" customWidth="1"/>
    <col min="4" max="4" width="12.42578125" style="32" customWidth="1"/>
    <col min="5" max="5" width="17.42578125" style="32" customWidth="1"/>
    <col min="6" max="6" width="4.42578125" style="32" customWidth="1"/>
    <col min="7" max="7" width="39.42578125" style="32" customWidth="1"/>
    <col min="8" max="8" width="5.140625" style="32" customWidth="1"/>
    <col min="9" max="9" width="42.42578125" style="32" customWidth="1"/>
    <col min="10" max="10" width="5.42578125" style="32" customWidth="1"/>
    <col min="11" max="16384" width="10.85546875" style="32"/>
  </cols>
  <sheetData>
    <row r="1" spans="2:10">
      <c r="D1" s="33"/>
    </row>
    <row r="2" spans="2:10" ht="16" customHeight="1">
      <c r="B2" s="114" t="s">
        <v>38</v>
      </c>
      <c r="C2" s="115"/>
      <c r="D2" s="115"/>
      <c r="E2" s="115"/>
      <c r="F2" s="116"/>
      <c r="G2" s="33"/>
    </row>
    <row r="3" spans="2:10">
      <c r="B3" s="117"/>
      <c r="C3" s="118"/>
      <c r="D3" s="118"/>
      <c r="E3" s="118"/>
      <c r="F3" s="119"/>
      <c r="G3" s="33"/>
    </row>
    <row r="4" spans="2:10">
      <c r="B4" s="117"/>
      <c r="C4" s="118"/>
      <c r="D4" s="118"/>
      <c r="E4" s="118"/>
      <c r="F4" s="119"/>
      <c r="G4" s="33"/>
    </row>
    <row r="5" spans="2:10">
      <c r="B5" s="120"/>
      <c r="C5" s="121"/>
      <c r="D5" s="121"/>
      <c r="E5" s="121"/>
      <c r="F5" s="122"/>
    </row>
    <row r="6" spans="2:10" ht="17" thickBot="1">
      <c r="B6" s="76"/>
      <c r="C6" s="76"/>
      <c r="D6" s="76"/>
      <c r="E6" s="76"/>
    </row>
    <row r="7" spans="2:10">
      <c r="B7" s="34"/>
      <c r="C7" s="18"/>
      <c r="D7" s="18"/>
      <c r="E7" s="18"/>
      <c r="F7" s="18"/>
      <c r="G7" s="18"/>
      <c r="H7" s="18"/>
      <c r="I7" s="18"/>
      <c r="J7" s="35"/>
    </row>
    <row r="8" spans="2:10" s="23" customFormat="1">
      <c r="B8" s="21"/>
      <c r="C8" s="14" t="s">
        <v>14</v>
      </c>
      <c r="D8" s="15" t="s">
        <v>3</v>
      </c>
      <c r="E8" s="13" t="s">
        <v>1</v>
      </c>
      <c r="F8" s="14"/>
      <c r="G8" s="14" t="s">
        <v>2</v>
      </c>
      <c r="H8" s="14"/>
      <c r="I8" s="14" t="s">
        <v>0</v>
      </c>
      <c r="J8" s="72"/>
    </row>
    <row r="9" spans="2:10" s="23" customFormat="1">
      <c r="B9" s="22"/>
      <c r="C9" s="11"/>
      <c r="D9" s="30"/>
      <c r="E9" s="11"/>
      <c r="F9" s="11"/>
      <c r="G9" s="11"/>
      <c r="H9" s="11"/>
      <c r="I9" s="11"/>
      <c r="J9" s="12"/>
    </row>
    <row r="10" spans="2:10" s="23" customFormat="1" ht="17" thickBot="1">
      <c r="B10" s="22"/>
      <c r="C10" s="11" t="s">
        <v>18</v>
      </c>
      <c r="D10" s="30"/>
      <c r="E10" s="11"/>
      <c r="F10" s="11"/>
      <c r="G10" s="11"/>
      <c r="H10" s="11"/>
      <c r="I10" s="11"/>
      <c r="J10" s="12"/>
    </row>
    <row r="11" spans="2:10" s="23" customFormat="1" ht="17" thickBot="1">
      <c r="B11" s="22"/>
      <c r="C11" s="51" t="s">
        <v>39</v>
      </c>
      <c r="D11" s="20" t="s">
        <v>40</v>
      </c>
      <c r="E11" s="101">
        <f>'Research data'!F7</f>
        <v>0.58005218216318777</v>
      </c>
      <c r="F11" s="36"/>
      <c r="G11" s="95" t="s">
        <v>37</v>
      </c>
      <c r="H11" s="29"/>
      <c r="I11" s="144" t="s">
        <v>80</v>
      </c>
      <c r="J11" s="12"/>
    </row>
    <row r="12" spans="2:10">
      <c r="B12" s="37"/>
      <c r="C12" s="33"/>
      <c r="D12" s="74"/>
      <c r="E12" s="75"/>
      <c r="F12" s="33"/>
      <c r="G12" s="33"/>
      <c r="H12" s="33"/>
      <c r="I12" s="52"/>
      <c r="J12" s="73"/>
    </row>
    <row r="13" spans="2:10" ht="17" thickBot="1">
      <c r="B13" s="38"/>
      <c r="C13" s="39"/>
      <c r="D13" s="39"/>
      <c r="E13" s="39"/>
      <c r="F13" s="39"/>
      <c r="G13" s="39"/>
      <c r="H13" s="39"/>
      <c r="I13" s="39"/>
      <c r="J13" s="40"/>
    </row>
    <row r="17" ht="15" customHeight="1"/>
  </sheetData>
  <mergeCells count="1">
    <mergeCell ref="B2:F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O9"/>
  <sheetViews>
    <sheetView workbookViewId="0">
      <selection activeCell="C22" sqref="C22"/>
    </sheetView>
  </sheetViews>
  <sheetFormatPr baseColWidth="10" defaultColWidth="10.85546875" defaultRowHeight="16"/>
  <cols>
    <col min="1" max="2" width="3.42578125" style="41" customWidth="1"/>
    <col min="3" max="3" width="35.140625" style="41" customWidth="1"/>
    <col min="4" max="4" width="11.42578125" style="41" customWidth="1"/>
    <col min="5" max="5" width="3.28515625" style="41" customWidth="1"/>
    <col min="6" max="6" width="9.42578125" style="41" customWidth="1"/>
    <col min="7" max="7" width="2.42578125" style="41" customWidth="1"/>
    <col min="8" max="8" width="2.140625" style="41" customWidth="1"/>
    <col min="9" max="9" width="9.85546875" style="41" customWidth="1"/>
    <col min="10" max="10" width="2.85546875" style="41" customWidth="1"/>
    <col min="11" max="11" width="10.85546875" style="41" customWidth="1"/>
    <col min="12" max="12" width="2.28515625" style="41" customWidth="1"/>
    <col min="13" max="13" width="10.85546875" style="41" customWidth="1"/>
    <col min="14" max="14" width="2.42578125" style="41" customWidth="1"/>
    <col min="15" max="15" width="51.28515625" style="41" customWidth="1"/>
    <col min="16" max="16384" width="10.85546875" style="41"/>
  </cols>
  <sheetData>
    <row r="2" spans="2:15" ht="17" thickBot="1"/>
    <row r="3" spans="2:15">
      <c r="B3" s="42"/>
      <c r="C3" s="43"/>
      <c r="D3" s="43"/>
      <c r="E3" s="43"/>
      <c r="F3" s="43"/>
      <c r="G3" s="43"/>
      <c r="H3" s="43"/>
      <c r="I3" s="43"/>
      <c r="J3" s="43"/>
      <c r="K3" s="43"/>
      <c r="L3" s="43"/>
      <c r="M3" s="43"/>
      <c r="N3" s="43"/>
      <c r="O3" s="124"/>
    </row>
    <row r="4" spans="2:15" s="23" customFormat="1">
      <c r="B4" s="22"/>
      <c r="C4" s="70" t="s">
        <v>17</v>
      </c>
      <c r="D4" s="70" t="s">
        <v>3</v>
      </c>
      <c r="E4" s="70"/>
      <c r="F4" s="70" t="s">
        <v>16</v>
      </c>
      <c r="G4" s="70"/>
      <c r="H4" s="70"/>
      <c r="I4" s="70" t="s">
        <v>80</v>
      </c>
      <c r="J4" s="70"/>
      <c r="K4" s="70"/>
      <c r="L4" s="70"/>
      <c r="M4" s="70"/>
      <c r="N4" s="70"/>
      <c r="O4" s="125" t="s">
        <v>34</v>
      </c>
    </row>
    <row r="5" spans="2:15" ht="18" customHeight="1">
      <c r="B5" s="44"/>
      <c r="C5" s="48"/>
      <c r="D5" s="45"/>
      <c r="E5" s="45"/>
      <c r="F5" s="47"/>
      <c r="G5" s="47"/>
      <c r="H5" s="45"/>
      <c r="I5" s="45"/>
      <c r="J5" s="45"/>
      <c r="K5" s="45"/>
      <c r="L5" s="45"/>
      <c r="M5" s="45"/>
      <c r="N5" s="45"/>
      <c r="O5" s="126"/>
    </row>
    <row r="6" spans="2:15" ht="18" customHeight="1" thickBot="1">
      <c r="B6" s="44"/>
      <c r="C6" s="10" t="s">
        <v>18</v>
      </c>
      <c r="D6" s="10"/>
      <c r="E6" s="31"/>
      <c r="F6" s="9"/>
      <c r="G6" s="9"/>
      <c r="H6" s="45"/>
      <c r="I6" s="45"/>
      <c r="J6" s="45"/>
      <c r="K6" s="45"/>
      <c r="L6" s="45"/>
      <c r="M6" s="45"/>
      <c r="N6" s="45"/>
      <c r="O6" s="127"/>
    </row>
    <row r="7" spans="2:15" ht="17" thickBot="1">
      <c r="B7" s="44"/>
      <c r="C7" s="104" t="s">
        <v>39</v>
      </c>
      <c r="D7" s="105" t="s">
        <v>40</v>
      </c>
      <c r="E7" s="71"/>
      <c r="F7" s="98">
        <f>I7</f>
        <v>0.58005218216318777</v>
      </c>
      <c r="G7" s="47"/>
      <c r="H7" s="45"/>
      <c r="I7" s="98">
        <f>Notes!E98</f>
        <v>0.58005218216318777</v>
      </c>
      <c r="J7" s="45"/>
      <c r="K7" s="45"/>
      <c r="L7" s="45"/>
      <c r="M7" s="45"/>
      <c r="N7" s="45"/>
      <c r="O7" s="128"/>
    </row>
    <row r="8" spans="2:15">
      <c r="B8" s="44"/>
      <c r="C8" s="49"/>
      <c r="D8" s="46"/>
      <c r="E8" s="71"/>
      <c r="F8" s="50"/>
      <c r="G8" s="47"/>
      <c r="H8" s="45"/>
      <c r="I8" s="50"/>
      <c r="J8" s="45"/>
      <c r="K8" s="45"/>
      <c r="L8" s="45"/>
      <c r="M8" s="45"/>
      <c r="N8" s="45"/>
      <c r="O8" s="131"/>
    </row>
    <row r="9" spans="2:15" ht="17" thickBot="1">
      <c r="B9" s="129"/>
      <c r="C9" s="130"/>
      <c r="D9" s="130"/>
      <c r="E9" s="130"/>
      <c r="F9" s="130"/>
      <c r="G9" s="130"/>
      <c r="H9" s="130"/>
      <c r="I9" s="130"/>
      <c r="J9" s="130"/>
      <c r="K9" s="130"/>
      <c r="L9" s="130"/>
      <c r="M9" s="130"/>
      <c r="N9" s="130"/>
      <c r="O9" s="13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J9"/>
  <sheetViews>
    <sheetView zoomScaleNormal="100" workbookViewId="0">
      <selection activeCell="I10" sqref="I10"/>
    </sheetView>
  </sheetViews>
  <sheetFormatPr baseColWidth="10" defaultColWidth="33.140625" defaultRowHeight="16"/>
  <cols>
    <col min="1" max="1" width="3.42578125" style="53" customWidth="1"/>
    <col min="2" max="2" width="4" style="53" customWidth="1"/>
    <col min="3" max="3" width="34.7109375" style="53" customWidth="1"/>
    <col min="4" max="4" width="37.140625" style="53" customWidth="1"/>
    <col min="5" max="5" width="10.28515625" style="53" customWidth="1"/>
    <col min="6" max="7" width="13.28515625" style="53" customWidth="1"/>
    <col min="8" max="8" width="12.7109375" style="57" customWidth="1"/>
    <col min="9" max="9" width="32.42578125" style="57" customWidth="1"/>
    <col min="10" max="10" width="98.42578125" style="53" customWidth="1"/>
    <col min="11" max="16384" width="33.140625" style="53"/>
  </cols>
  <sheetData>
    <row r="1" spans="1:10" ht="17" thickBot="1"/>
    <row r="2" spans="1:10">
      <c r="B2" s="54"/>
      <c r="C2" s="55"/>
      <c r="D2" s="55"/>
      <c r="E2" s="55"/>
      <c r="F2" s="55"/>
      <c r="G2" s="55"/>
      <c r="H2" s="58"/>
      <c r="I2" s="58"/>
      <c r="J2" s="55"/>
    </row>
    <row r="3" spans="1:10">
      <c r="B3" s="56"/>
      <c r="C3" s="11" t="s">
        <v>10</v>
      </c>
      <c r="D3" s="11"/>
      <c r="E3" s="11"/>
      <c r="F3" s="11"/>
      <c r="G3" s="11"/>
      <c r="H3" s="16"/>
      <c r="I3" s="16"/>
      <c r="J3" s="52"/>
    </row>
    <row r="4" spans="1:10">
      <c r="B4" s="56"/>
      <c r="C4" s="52"/>
      <c r="D4" s="52"/>
      <c r="E4" s="52"/>
      <c r="F4" s="52"/>
      <c r="G4" s="52"/>
      <c r="H4" s="59"/>
      <c r="I4" s="59"/>
      <c r="J4" s="52"/>
    </row>
    <row r="5" spans="1:10">
      <c r="B5" s="60"/>
      <c r="C5" s="13" t="s">
        <v>11</v>
      </c>
      <c r="D5" s="13" t="s">
        <v>0</v>
      </c>
      <c r="E5" s="13" t="s">
        <v>7</v>
      </c>
      <c r="F5" s="13" t="s">
        <v>12</v>
      </c>
      <c r="G5" s="13" t="s">
        <v>35</v>
      </c>
      <c r="H5" s="17" t="s">
        <v>13</v>
      </c>
      <c r="I5" s="17" t="s">
        <v>36</v>
      </c>
      <c r="J5" s="13" t="s">
        <v>4</v>
      </c>
    </row>
    <row r="6" spans="1:10">
      <c r="A6" s="96"/>
      <c r="B6" s="97"/>
      <c r="C6" s="99" t="s">
        <v>50</v>
      </c>
      <c r="D6" s="69" t="s">
        <v>41</v>
      </c>
      <c r="E6" s="96" t="s">
        <v>45</v>
      </c>
      <c r="F6" s="96">
        <v>2014</v>
      </c>
      <c r="G6" s="96"/>
      <c r="H6" s="100">
        <v>44819</v>
      </c>
      <c r="I6" s="96" t="s">
        <v>44</v>
      </c>
      <c r="J6" s="61" t="s">
        <v>43</v>
      </c>
    </row>
    <row r="7" spans="1:10" s="102" customFormat="1">
      <c r="C7" s="123" t="s">
        <v>37</v>
      </c>
      <c r="D7" s="106" t="s">
        <v>54</v>
      </c>
      <c r="E7" s="106" t="s">
        <v>46</v>
      </c>
      <c r="F7" s="102">
        <v>2022</v>
      </c>
      <c r="H7" s="100">
        <v>44820</v>
      </c>
      <c r="I7" s="103"/>
      <c r="J7" s="112" t="s">
        <v>52</v>
      </c>
    </row>
    <row r="8" spans="1:10" s="102" customFormat="1">
      <c r="H8" s="103"/>
      <c r="I8" s="103"/>
    </row>
    <row r="9" spans="1:10">
      <c r="C9" s="123" t="s">
        <v>81</v>
      </c>
      <c r="D9" s="123" t="s">
        <v>66</v>
      </c>
      <c r="E9" s="123" t="s">
        <v>45</v>
      </c>
      <c r="F9" s="53">
        <v>2022</v>
      </c>
      <c r="H9" s="145" t="s">
        <v>82</v>
      </c>
      <c r="I9" s="145" t="s">
        <v>57</v>
      </c>
      <c r="J9" s="53" t="s">
        <v>83</v>
      </c>
    </row>
  </sheetData>
  <hyperlinks>
    <hyperlink ref="J7" r:id="rId1" xr:uid="{C2554B27-4266-AD48-94C4-5F4469EA2C69}"/>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137"/>
  <sheetViews>
    <sheetView topLeftCell="A25" zoomScaleNormal="100" workbookViewId="0">
      <selection activeCell="D68" sqref="D68"/>
    </sheetView>
  </sheetViews>
  <sheetFormatPr baseColWidth="10" defaultColWidth="10.85546875" defaultRowHeight="16"/>
  <cols>
    <col min="1" max="1" width="3.7109375" style="61" customWidth="1"/>
    <col min="2" max="2" width="3.42578125" style="61" customWidth="1"/>
    <col min="3" max="3" width="28" style="108" customWidth="1"/>
    <col min="4" max="4" width="38.140625" style="61" customWidth="1"/>
    <col min="5" max="5" width="21.85546875" style="61" customWidth="1"/>
    <col min="6" max="6" width="15.42578125" style="61" customWidth="1"/>
    <col min="7" max="7" width="18.140625" style="61" customWidth="1"/>
    <col min="8" max="13" width="10.85546875" style="61"/>
    <col min="14" max="14" width="54.42578125" style="61" customWidth="1"/>
    <col min="15" max="16384" width="10.85546875" style="61"/>
  </cols>
  <sheetData>
    <row r="1" spans="1:14" ht="17" thickBot="1"/>
    <row r="2" spans="1:14">
      <c r="B2" s="62"/>
      <c r="C2" s="109"/>
      <c r="D2" s="63"/>
      <c r="E2" s="63"/>
      <c r="F2" s="63"/>
      <c r="G2" s="63"/>
      <c r="H2" s="63"/>
      <c r="I2" s="63"/>
      <c r="J2" s="63"/>
      <c r="K2" s="63"/>
      <c r="L2" s="63"/>
      <c r="M2" s="63"/>
      <c r="N2" s="64"/>
    </row>
    <row r="3" spans="1:14" ht="17">
      <c r="A3" s="65"/>
      <c r="B3" s="94"/>
      <c r="C3" s="110" t="s">
        <v>0</v>
      </c>
      <c r="D3" s="92"/>
      <c r="E3" s="92" t="s">
        <v>1</v>
      </c>
      <c r="F3" s="92" t="s">
        <v>3</v>
      </c>
      <c r="G3" s="66"/>
      <c r="H3" s="92" t="s">
        <v>15</v>
      </c>
      <c r="I3" s="66"/>
      <c r="J3" s="66"/>
      <c r="K3" s="66"/>
      <c r="L3" s="66"/>
      <c r="M3" s="66"/>
      <c r="N3" s="93"/>
    </row>
    <row r="4" spans="1:14">
      <c r="B4" s="68"/>
      <c r="C4" s="111"/>
      <c r="D4" s="69"/>
      <c r="E4" s="69"/>
      <c r="F4" s="69"/>
      <c r="G4" s="69"/>
      <c r="H4" s="69"/>
      <c r="I4" s="69"/>
      <c r="J4" s="69"/>
      <c r="K4" s="69"/>
      <c r="L4" s="69"/>
      <c r="M4" s="69"/>
      <c r="N4" s="67"/>
    </row>
    <row r="5" spans="1:14">
      <c r="B5" s="68"/>
      <c r="C5" s="111"/>
      <c r="D5" s="69"/>
      <c r="E5" s="69"/>
      <c r="F5" s="69"/>
      <c r="G5" s="69"/>
      <c r="H5" s="69"/>
      <c r="I5" s="69"/>
      <c r="J5" s="69"/>
      <c r="K5" s="69"/>
      <c r="L5" s="69"/>
      <c r="M5" s="69"/>
      <c r="N5" s="67"/>
    </row>
    <row r="6" spans="1:14">
      <c r="B6" s="68"/>
      <c r="C6" s="111"/>
      <c r="D6" s="69"/>
      <c r="E6" s="69"/>
      <c r="F6" s="69"/>
      <c r="G6" s="69"/>
      <c r="H6" s="69"/>
      <c r="I6" s="69"/>
      <c r="J6" s="69"/>
      <c r="K6" s="69"/>
      <c r="L6" s="69"/>
      <c r="M6" s="69"/>
      <c r="N6" s="67"/>
    </row>
    <row r="7" spans="1:14">
      <c r="B7" s="68"/>
      <c r="C7" s="111"/>
      <c r="D7" s="69"/>
      <c r="E7" s="69"/>
      <c r="F7" s="69"/>
      <c r="G7" s="69"/>
      <c r="H7" s="69"/>
      <c r="I7" s="69"/>
      <c r="J7" s="69"/>
      <c r="K7" s="69"/>
      <c r="L7" s="69"/>
      <c r="M7" s="69"/>
      <c r="N7" s="67"/>
    </row>
    <row r="8" spans="1:14">
      <c r="B8" s="68"/>
      <c r="C8" s="111"/>
      <c r="D8" s="69"/>
      <c r="E8" s="69"/>
      <c r="F8" s="69"/>
      <c r="G8" s="69"/>
      <c r="H8" s="69"/>
      <c r="I8" s="69"/>
      <c r="J8" s="69"/>
      <c r="K8" s="69"/>
      <c r="L8" s="69"/>
      <c r="M8" s="69"/>
      <c r="N8" s="67"/>
    </row>
    <row r="9" spans="1:14" ht="17">
      <c r="B9" s="68"/>
      <c r="C9" s="111" t="s">
        <v>41</v>
      </c>
      <c r="D9" s="69" t="s">
        <v>49</v>
      </c>
      <c r="E9" s="69">
        <v>67</v>
      </c>
      <c r="F9" s="69" t="s">
        <v>42</v>
      </c>
      <c r="G9" s="69"/>
      <c r="H9" s="69"/>
      <c r="I9" s="69"/>
      <c r="J9" s="69"/>
      <c r="K9" s="69"/>
      <c r="L9" s="69"/>
      <c r="M9" s="69"/>
      <c r="N9" s="67"/>
    </row>
    <row r="10" spans="1:14">
      <c r="B10" s="68"/>
      <c r="C10" s="111"/>
      <c r="D10" s="69"/>
      <c r="E10" s="69"/>
      <c r="F10" s="69"/>
      <c r="G10" s="69"/>
      <c r="H10" s="69"/>
      <c r="I10" s="69"/>
      <c r="J10" s="69"/>
      <c r="K10" s="69"/>
      <c r="L10" s="69"/>
      <c r="M10" s="69"/>
      <c r="N10" s="67"/>
    </row>
    <row r="11" spans="1:14">
      <c r="B11" s="68"/>
      <c r="C11" s="111"/>
      <c r="D11" s="69" t="s">
        <v>56</v>
      </c>
      <c r="E11" s="69">
        <v>100</v>
      </c>
      <c r="F11" s="69" t="s">
        <v>48</v>
      </c>
      <c r="G11" s="69"/>
      <c r="H11" s="69"/>
      <c r="I11" s="69"/>
      <c r="J11" s="69"/>
      <c r="K11" s="69"/>
      <c r="L11" s="69"/>
      <c r="M11" s="69"/>
      <c r="N11" s="67"/>
    </row>
    <row r="12" spans="1:14">
      <c r="B12" s="68"/>
      <c r="C12" s="111"/>
      <c r="D12" s="69" t="s">
        <v>58</v>
      </c>
      <c r="E12" s="69">
        <f>E9/100</f>
        <v>0.67</v>
      </c>
      <c r="F12" s="69" t="s">
        <v>57</v>
      </c>
      <c r="G12" s="69"/>
      <c r="H12" s="69"/>
      <c r="I12" s="69"/>
      <c r="J12" s="69"/>
      <c r="K12" s="69"/>
      <c r="L12" s="69"/>
      <c r="M12" s="69"/>
      <c r="N12" s="67"/>
    </row>
    <row r="13" spans="1:14">
      <c r="B13" s="68"/>
      <c r="C13" s="111"/>
      <c r="D13" s="69"/>
      <c r="E13" s="69"/>
      <c r="F13" s="69"/>
      <c r="G13" s="69"/>
      <c r="H13" s="69"/>
      <c r="I13" s="69"/>
      <c r="J13" s="69"/>
      <c r="K13" s="69"/>
      <c r="L13" s="69"/>
      <c r="M13" s="69"/>
      <c r="N13" s="67"/>
    </row>
    <row r="14" spans="1:14">
      <c r="B14" s="68"/>
      <c r="C14" s="111"/>
      <c r="D14" s="69"/>
      <c r="E14" s="69"/>
      <c r="F14" s="69"/>
      <c r="G14" s="69"/>
      <c r="H14" s="69"/>
      <c r="I14" s="69"/>
      <c r="J14" s="69"/>
      <c r="K14" s="69"/>
      <c r="L14" s="69"/>
      <c r="M14" s="69"/>
      <c r="N14" s="67"/>
    </row>
    <row r="15" spans="1:14">
      <c r="B15" s="68"/>
      <c r="C15" s="111"/>
      <c r="D15" s="69"/>
      <c r="E15" s="69"/>
      <c r="F15" s="69"/>
      <c r="G15" s="69"/>
      <c r="H15" s="69"/>
      <c r="I15" s="69"/>
      <c r="J15" s="69"/>
      <c r="K15" s="69"/>
      <c r="L15" s="69"/>
      <c r="M15" s="69"/>
      <c r="N15" s="67"/>
    </row>
    <row r="16" spans="1:14">
      <c r="B16" s="68"/>
      <c r="C16" s="111"/>
      <c r="D16" s="69"/>
      <c r="E16" s="69"/>
      <c r="F16" s="69"/>
      <c r="G16" s="69"/>
      <c r="H16" s="69"/>
      <c r="I16" s="69"/>
      <c r="J16" s="69"/>
      <c r="K16" s="69"/>
      <c r="L16" s="69"/>
      <c r="M16" s="69"/>
      <c r="N16" s="67"/>
    </row>
    <row r="17" spans="2:14">
      <c r="B17" s="68"/>
      <c r="C17" s="111"/>
      <c r="D17" s="69"/>
      <c r="E17" s="69"/>
      <c r="F17" s="69"/>
      <c r="G17" s="69"/>
      <c r="H17" s="69"/>
      <c r="I17" s="69"/>
      <c r="J17" s="69"/>
      <c r="K17" s="69"/>
      <c r="L17" s="69"/>
      <c r="M17" s="69"/>
      <c r="N17" s="67"/>
    </row>
    <row r="18" spans="2:14">
      <c r="B18" s="68"/>
      <c r="C18" s="111"/>
      <c r="D18" s="69"/>
      <c r="E18" s="69"/>
      <c r="F18" s="69"/>
      <c r="G18" s="69"/>
      <c r="H18" s="69"/>
      <c r="I18" s="69"/>
      <c r="J18" s="69"/>
      <c r="K18" s="69"/>
      <c r="L18" s="69"/>
      <c r="M18" s="69"/>
      <c r="N18" s="67"/>
    </row>
    <row r="19" spans="2:14">
      <c r="B19" s="68"/>
      <c r="C19" s="111"/>
      <c r="D19" s="69"/>
      <c r="E19" s="69"/>
      <c r="F19" s="69"/>
      <c r="G19" s="69"/>
      <c r="H19" s="69"/>
      <c r="I19" s="69"/>
      <c r="J19" s="69"/>
      <c r="K19" s="69"/>
      <c r="L19" s="69"/>
      <c r="M19" s="69"/>
      <c r="N19" s="67"/>
    </row>
    <row r="20" spans="2:14">
      <c r="B20" s="68"/>
      <c r="C20" s="111"/>
      <c r="D20" s="69"/>
      <c r="E20" s="69"/>
      <c r="F20" s="69"/>
      <c r="G20" s="69"/>
      <c r="H20" s="69"/>
      <c r="I20" s="69"/>
      <c r="J20" s="69"/>
      <c r="K20" s="69"/>
      <c r="L20" s="69"/>
      <c r="M20" s="69"/>
      <c r="N20" s="67"/>
    </row>
    <row r="21" spans="2:14">
      <c r="B21" s="68"/>
      <c r="C21" s="111"/>
      <c r="D21" s="69"/>
      <c r="E21" s="69"/>
      <c r="F21" s="69"/>
      <c r="G21" s="69"/>
      <c r="H21" s="69"/>
      <c r="I21" s="69"/>
      <c r="J21" s="69"/>
      <c r="K21" s="69"/>
      <c r="L21" s="69"/>
      <c r="M21" s="69"/>
      <c r="N21" s="67"/>
    </row>
    <row r="22" spans="2:14">
      <c r="B22" s="68"/>
      <c r="C22" s="111"/>
      <c r="D22" s="69"/>
      <c r="E22" s="69"/>
      <c r="F22" s="69"/>
      <c r="G22" s="69"/>
      <c r="H22" s="69"/>
      <c r="I22" s="69"/>
      <c r="J22" s="69"/>
      <c r="K22" s="69"/>
      <c r="L22" s="69"/>
      <c r="M22" s="69"/>
      <c r="N22" s="67"/>
    </row>
    <row r="23" spans="2:14">
      <c r="B23" s="68"/>
      <c r="C23" s="111"/>
      <c r="D23" s="69"/>
      <c r="E23" s="69"/>
      <c r="F23" s="69"/>
      <c r="G23" s="69"/>
      <c r="H23" s="69"/>
      <c r="I23" s="69"/>
      <c r="J23" s="69"/>
      <c r="K23" s="69"/>
      <c r="L23" s="69"/>
      <c r="M23" s="69"/>
      <c r="N23" s="67"/>
    </row>
    <row r="24" spans="2:14">
      <c r="B24" s="68"/>
      <c r="C24" s="111"/>
      <c r="D24" s="69"/>
      <c r="E24" s="69"/>
      <c r="F24" s="69"/>
      <c r="G24" s="69"/>
      <c r="H24" s="69"/>
      <c r="I24" s="69"/>
      <c r="J24" s="69"/>
      <c r="K24" s="69"/>
      <c r="L24" s="69"/>
      <c r="M24" s="69"/>
      <c r="N24" s="67"/>
    </row>
    <row r="25" spans="2:14">
      <c r="B25" s="68"/>
      <c r="C25" s="111"/>
      <c r="D25" s="69"/>
      <c r="E25" s="69"/>
      <c r="F25" s="69"/>
      <c r="G25" s="69"/>
      <c r="H25" s="69"/>
      <c r="I25" s="69"/>
      <c r="J25" s="69"/>
      <c r="K25" s="69"/>
      <c r="L25" s="69"/>
      <c r="M25" s="69"/>
      <c r="N25" s="67"/>
    </row>
    <row r="26" spans="2:14">
      <c r="B26" s="68"/>
      <c r="C26" s="111"/>
      <c r="D26" s="69"/>
      <c r="E26" s="69"/>
      <c r="F26" s="69"/>
      <c r="G26" s="69"/>
      <c r="H26" s="69"/>
      <c r="I26" s="69"/>
      <c r="J26" s="69"/>
      <c r="K26" s="69"/>
      <c r="L26" s="69"/>
      <c r="M26" s="69"/>
      <c r="N26" s="67"/>
    </row>
    <row r="27" spans="2:14">
      <c r="B27" s="68"/>
      <c r="C27" s="111"/>
      <c r="D27" s="69"/>
      <c r="E27" s="69"/>
      <c r="F27" s="69"/>
      <c r="G27" s="69"/>
      <c r="H27" s="69"/>
      <c r="I27" s="69"/>
      <c r="J27" s="69"/>
      <c r="K27" s="69"/>
      <c r="L27" s="69"/>
      <c r="M27" s="69"/>
      <c r="N27" s="67"/>
    </row>
    <row r="28" spans="2:14">
      <c r="B28" s="68"/>
      <c r="C28" s="111"/>
      <c r="D28" s="69"/>
      <c r="E28" s="69"/>
      <c r="F28" s="69"/>
      <c r="G28" s="69"/>
      <c r="H28" s="69"/>
      <c r="I28" s="69"/>
      <c r="J28" s="69"/>
      <c r="K28" s="69"/>
      <c r="L28" s="69"/>
      <c r="M28" s="69"/>
      <c r="N28" s="67"/>
    </row>
    <row r="29" spans="2:14" ht="17" customHeight="1">
      <c r="B29" s="68"/>
      <c r="C29" s="111"/>
      <c r="D29" s="69"/>
      <c r="E29" s="69"/>
      <c r="F29" s="69"/>
      <c r="G29" s="69"/>
      <c r="H29" s="69"/>
      <c r="I29" s="69"/>
      <c r="J29" s="69"/>
      <c r="K29" s="69"/>
      <c r="L29" s="69"/>
      <c r="M29" s="69"/>
      <c r="N29" s="67"/>
    </row>
    <row r="30" spans="2:14" ht="17" customHeight="1">
      <c r="B30" s="68"/>
      <c r="C30" s="111"/>
      <c r="D30" s="69"/>
      <c r="E30" s="69"/>
      <c r="F30" s="69"/>
      <c r="G30" s="69"/>
      <c r="H30" s="69"/>
      <c r="I30" s="69"/>
      <c r="J30" s="69"/>
      <c r="K30" s="69"/>
      <c r="L30" s="69"/>
      <c r="M30" s="69"/>
      <c r="N30" s="67"/>
    </row>
    <row r="31" spans="2:14" ht="17" customHeight="1">
      <c r="B31" s="68"/>
      <c r="C31" s="111"/>
      <c r="D31" s="69"/>
      <c r="E31" s="69"/>
      <c r="F31" s="69"/>
      <c r="G31" s="69"/>
      <c r="H31" s="69"/>
      <c r="I31" s="69"/>
      <c r="J31" s="69"/>
      <c r="K31" s="69"/>
      <c r="L31" s="69"/>
      <c r="M31" s="69"/>
      <c r="N31" s="67"/>
    </row>
    <row r="32" spans="2:14" ht="17" customHeight="1">
      <c r="B32" s="68"/>
      <c r="C32" s="111"/>
      <c r="D32" s="69"/>
      <c r="E32" s="69"/>
      <c r="F32" s="69"/>
      <c r="G32" s="69"/>
      <c r="H32" s="69"/>
      <c r="I32" s="69"/>
      <c r="J32" s="69"/>
      <c r="K32" s="69"/>
      <c r="L32" s="69"/>
      <c r="M32" s="69"/>
      <c r="N32" s="67"/>
    </row>
    <row r="33" spans="2:14" ht="17" customHeight="1">
      <c r="B33" s="68"/>
      <c r="C33" s="111"/>
      <c r="D33" s="69"/>
      <c r="E33" s="69"/>
      <c r="F33" s="69"/>
      <c r="G33" s="69"/>
      <c r="H33" s="69"/>
      <c r="I33" s="69"/>
      <c r="J33" s="69"/>
      <c r="K33" s="69"/>
      <c r="L33" s="69"/>
      <c r="M33" s="69"/>
      <c r="N33" s="67"/>
    </row>
    <row r="34" spans="2:14">
      <c r="B34" s="68"/>
      <c r="C34" s="111"/>
      <c r="D34" s="69"/>
      <c r="E34" s="69"/>
      <c r="F34" s="69"/>
      <c r="G34" s="69"/>
      <c r="H34" s="69"/>
      <c r="I34" s="69"/>
      <c r="J34" s="69"/>
      <c r="K34" s="69"/>
      <c r="L34" s="69"/>
      <c r="M34" s="69"/>
      <c r="N34" s="67"/>
    </row>
    <row r="35" spans="2:14">
      <c r="B35" s="68"/>
      <c r="C35" s="111"/>
      <c r="D35" s="69"/>
      <c r="E35" s="69"/>
      <c r="F35" s="69"/>
      <c r="G35" s="69"/>
      <c r="H35" s="69"/>
      <c r="I35" s="69"/>
      <c r="J35" s="69"/>
      <c r="K35" s="69"/>
      <c r="L35" s="69"/>
      <c r="M35" s="69"/>
      <c r="N35" s="67"/>
    </row>
    <row r="36" spans="2:14">
      <c r="B36" s="68"/>
      <c r="C36" s="111"/>
      <c r="D36" s="69"/>
      <c r="E36" s="69"/>
      <c r="F36" s="69"/>
      <c r="G36" s="69"/>
      <c r="H36" s="69"/>
      <c r="I36" s="69"/>
      <c r="J36" s="69"/>
      <c r="K36" s="69"/>
      <c r="L36" s="69"/>
      <c r="M36" s="69"/>
      <c r="N36" s="67"/>
    </row>
    <row r="37" spans="2:14">
      <c r="B37" s="68"/>
      <c r="C37" s="111"/>
      <c r="D37" s="69"/>
      <c r="E37" s="69"/>
      <c r="F37" s="69"/>
      <c r="G37" s="69"/>
      <c r="H37" s="69"/>
      <c r="I37" s="69"/>
      <c r="J37" s="69"/>
      <c r="K37" s="69"/>
      <c r="L37" s="69"/>
      <c r="M37" s="69"/>
      <c r="N37" s="67"/>
    </row>
    <row r="38" spans="2:14">
      <c r="B38" s="68"/>
      <c r="C38" s="133" t="s">
        <v>54</v>
      </c>
      <c r="D38" s="134" t="s">
        <v>53</v>
      </c>
      <c r="E38" s="69"/>
      <c r="F38" s="69"/>
      <c r="G38" s="69"/>
      <c r="H38" s="69"/>
      <c r="I38" s="69"/>
      <c r="J38" s="69"/>
      <c r="K38" s="69"/>
      <c r="L38" s="69"/>
      <c r="M38" s="69"/>
      <c r="N38" s="67"/>
    </row>
    <row r="39" spans="2:14">
      <c r="B39" s="68"/>
      <c r="C39" s="111"/>
      <c r="D39" s="69"/>
      <c r="E39" s="69"/>
      <c r="F39" s="69"/>
      <c r="G39" s="69"/>
      <c r="H39" s="69"/>
      <c r="I39" s="69"/>
      <c r="J39" s="69"/>
      <c r="K39" s="69"/>
      <c r="L39" s="69"/>
      <c r="M39" s="69"/>
      <c r="N39" s="67"/>
    </row>
    <row r="40" spans="2:14">
      <c r="B40" s="68"/>
      <c r="C40" s="111"/>
      <c r="D40" s="69"/>
      <c r="E40" s="69"/>
      <c r="F40" s="69"/>
      <c r="G40" s="69"/>
      <c r="H40" s="69"/>
      <c r="I40" s="69"/>
      <c r="J40" s="69"/>
      <c r="K40" s="69"/>
      <c r="L40" s="69"/>
      <c r="M40" s="69"/>
      <c r="N40" s="67"/>
    </row>
    <row r="41" spans="2:14">
      <c r="B41" s="68"/>
      <c r="C41" s="111"/>
      <c r="D41" s="69" t="s">
        <v>59</v>
      </c>
      <c r="E41" s="69"/>
      <c r="F41" s="69"/>
      <c r="G41" s="69"/>
      <c r="H41" s="69"/>
      <c r="I41" s="69"/>
      <c r="J41" s="69"/>
      <c r="K41" s="69"/>
      <c r="L41" s="69"/>
      <c r="M41" s="69"/>
      <c r="N41" s="67"/>
    </row>
    <row r="42" spans="2:14">
      <c r="B42" s="68"/>
      <c r="C42" s="135"/>
      <c r="D42" s="69" t="s">
        <v>60</v>
      </c>
      <c r="E42" s="69"/>
      <c r="F42" s="69"/>
      <c r="G42" s="69"/>
      <c r="H42" s="69"/>
      <c r="I42" s="69"/>
      <c r="J42" s="69"/>
      <c r="K42" s="69"/>
      <c r="L42" s="69"/>
      <c r="M42" s="69"/>
      <c r="N42" s="67"/>
    </row>
    <row r="43" spans="2:14">
      <c r="B43" s="68"/>
      <c r="C43" s="111"/>
      <c r="D43" s="69" t="s">
        <v>61</v>
      </c>
      <c r="E43" s="69"/>
      <c r="F43" s="69"/>
      <c r="G43" s="69"/>
      <c r="H43" s="69"/>
      <c r="I43" s="69"/>
      <c r="J43" s="69"/>
      <c r="K43" s="69"/>
      <c r="L43" s="69"/>
      <c r="M43" s="69"/>
      <c r="N43" s="67"/>
    </row>
    <row r="44" spans="2:14">
      <c r="B44" s="68"/>
      <c r="C44" s="111"/>
      <c r="D44" s="69"/>
      <c r="E44" s="69"/>
      <c r="F44" s="69"/>
      <c r="G44" s="69"/>
      <c r="H44" s="69"/>
      <c r="I44" s="69"/>
      <c r="J44" s="69"/>
      <c r="K44" s="69"/>
      <c r="L44" s="69"/>
      <c r="M44" s="69"/>
      <c r="N44" s="67"/>
    </row>
    <row r="45" spans="2:14">
      <c r="B45" s="68"/>
      <c r="C45" s="111"/>
      <c r="D45" s="69"/>
      <c r="E45" s="69"/>
      <c r="F45" s="69"/>
      <c r="G45" s="69"/>
      <c r="H45" s="69"/>
      <c r="I45" s="69"/>
      <c r="J45" s="69"/>
      <c r="K45" s="69"/>
      <c r="L45" s="69"/>
      <c r="M45" s="69"/>
      <c r="N45" s="67"/>
    </row>
    <row r="46" spans="2:14">
      <c r="B46" s="68"/>
      <c r="C46" s="111"/>
      <c r="D46" s="61" t="s">
        <v>63</v>
      </c>
      <c r="G46" s="69"/>
      <c r="H46" s="69"/>
      <c r="I46" s="69"/>
      <c r="J46" s="69"/>
      <c r="K46" s="69"/>
      <c r="L46" s="69"/>
      <c r="M46" s="69"/>
      <c r="N46" s="67"/>
    </row>
    <row r="47" spans="2:14">
      <c r="B47" s="68"/>
      <c r="C47" s="111"/>
      <c r="D47" s="69"/>
      <c r="E47" s="69"/>
      <c r="F47" s="69"/>
      <c r="G47" s="69"/>
      <c r="H47" s="69"/>
      <c r="I47" s="69"/>
      <c r="J47" s="69"/>
      <c r="K47" s="69"/>
      <c r="L47" s="69"/>
      <c r="M47" s="69"/>
      <c r="N47" s="67"/>
    </row>
    <row r="48" spans="2:14">
      <c r="B48" s="68"/>
      <c r="C48" s="111"/>
      <c r="D48" s="69" t="s">
        <v>62</v>
      </c>
      <c r="E48" s="69">
        <v>0.72</v>
      </c>
      <c r="F48" s="69" t="s">
        <v>47</v>
      </c>
      <c r="G48" s="69"/>
      <c r="H48" s="69"/>
      <c r="I48" s="69"/>
      <c r="J48" s="69"/>
      <c r="K48" s="69"/>
      <c r="L48" s="69"/>
      <c r="M48" s="69"/>
      <c r="N48" s="67"/>
    </row>
    <row r="49" spans="2:14">
      <c r="B49" s="68"/>
      <c r="C49" s="111"/>
      <c r="D49" s="69" t="s">
        <v>64</v>
      </c>
      <c r="E49" s="136">
        <f>E48/E12</f>
        <v>1.0746268656716418</v>
      </c>
      <c r="F49" s="69" t="s">
        <v>47</v>
      </c>
      <c r="G49" s="69"/>
      <c r="H49" s="69"/>
      <c r="I49" s="69"/>
      <c r="J49" s="69"/>
      <c r="K49" s="69"/>
      <c r="L49" s="69"/>
      <c r="M49" s="69"/>
      <c r="N49" s="67"/>
    </row>
    <row r="50" spans="2:14" ht="19" customHeight="1">
      <c r="B50" s="68"/>
      <c r="C50" s="111"/>
      <c r="G50" s="69"/>
      <c r="H50" s="107"/>
      <c r="I50" s="69"/>
      <c r="J50" s="69"/>
      <c r="K50" s="69"/>
      <c r="L50" s="69"/>
      <c r="M50" s="69"/>
      <c r="N50" s="67"/>
    </row>
    <row r="51" spans="2:14">
      <c r="B51" s="68"/>
      <c r="C51" s="111"/>
      <c r="D51" s="69" t="s">
        <v>79</v>
      </c>
      <c r="E51" s="136"/>
      <c r="F51" s="69"/>
      <c r="G51" s="69"/>
      <c r="H51" s="69"/>
      <c r="I51" s="69"/>
      <c r="J51" s="69"/>
      <c r="K51" s="69"/>
      <c r="L51" s="69"/>
      <c r="M51" s="69"/>
      <c r="N51" s="67"/>
    </row>
    <row r="52" spans="2:14">
      <c r="B52" s="68"/>
      <c r="C52" s="111"/>
      <c r="D52" s="69"/>
      <c r="E52" s="69"/>
      <c r="F52" s="69"/>
      <c r="G52" s="69"/>
      <c r="H52" s="69"/>
      <c r="I52" s="69"/>
      <c r="J52" s="69"/>
      <c r="K52" s="69"/>
      <c r="L52" s="69"/>
      <c r="M52" s="69"/>
      <c r="N52" s="67"/>
    </row>
    <row r="53" spans="2:14">
      <c r="B53" s="68"/>
      <c r="C53" s="111"/>
      <c r="D53" s="69"/>
      <c r="E53" s="69"/>
      <c r="F53" s="69"/>
      <c r="G53" s="69"/>
      <c r="H53" s="69"/>
      <c r="I53" s="69"/>
      <c r="J53" s="69"/>
      <c r="K53" s="69"/>
      <c r="L53" s="69"/>
      <c r="M53" s="69"/>
      <c r="N53" s="67"/>
    </row>
    <row r="54" spans="2:14">
      <c r="B54" s="68"/>
      <c r="C54" s="111"/>
      <c r="D54" s="69"/>
      <c r="E54" s="69"/>
      <c r="F54" s="69"/>
      <c r="G54" s="69"/>
      <c r="H54" s="69"/>
      <c r="I54" s="69"/>
      <c r="J54" s="69"/>
      <c r="K54" s="69"/>
      <c r="L54" s="69"/>
      <c r="M54" s="69"/>
      <c r="N54" s="67"/>
    </row>
    <row r="55" spans="2:14">
      <c r="B55" s="68"/>
      <c r="C55" s="111"/>
      <c r="D55" s="69"/>
      <c r="E55" s="69"/>
      <c r="F55" s="69"/>
      <c r="G55" s="69"/>
      <c r="H55" s="69"/>
      <c r="I55" s="69"/>
      <c r="J55" s="69"/>
      <c r="K55" s="69"/>
      <c r="L55" s="69"/>
      <c r="M55" s="69"/>
      <c r="N55" s="67"/>
    </row>
    <row r="56" spans="2:14">
      <c r="B56" s="68"/>
      <c r="C56" s="111"/>
      <c r="D56" s="69"/>
      <c r="E56" s="69"/>
      <c r="F56" s="69"/>
      <c r="G56" s="69"/>
      <c r="H56" s="69"/>
      <c r="I56" s="69"/>
      <c r="J56" s="69"/>
      <c r="K56" s="69"/>
      <c r="L56" s="69"/>
      <c r="M56" s="69"/>
      <c r="N56" s="67"/>
    </row>
    <row r="57" spans="2:14">
      <c r="B57" s="68"/>
      <c r="C57" s="111"/>
      <c r="D57" s="69"/>
      <c r="E57" s="69"/>
      <c r="F57" s="69"/>
      <c r="G57" s="69"/>
      <c r="H57" s="107"/>
      <c r="I57" s="69"/>
      <c r="J57" s="69"/>
      <c r="K57" s="69"/>
      <c r="L57" s="69"/>
      <c r="M57" s="69"/>
      <c r="N57" s="67"/>
    </row>
    <row r="58" spans="2:14">
      <c r="B58" s="68"/>
      <c r="C58" s="111"/>
      <c r="D58" s="69"/>
      <c r="E58" s="69"/>
      <c r="F58" s="69"/>
      <c r="G58" s="69"/>
      <c r="H58" s="69"/>
      <c r="I58" s="69"/>
      <c r="J58" s="69"/>
      <c r="K58" s="69"/>
      <c r="L58" s="69"/>
      <c r="M58" s="69"/>
      <c r="N58" s="67"/>
    </row>
    <row r="59" spans="2:14">
      <c r="B59" s="68"/>
      <c r="C59" s="111"/>
      <c r="D59" s="69"/>
      <c r="E59" s="69"/>
      <c r="F59" s="69"/>
      <c r="G59" s="69"/>
      <c r="H59" s="69"/>
      <c r="I59" s="69"/>
      <c r="J59" s="69"/>
      <c r="K59" s="69"/>
      <c r="L59" s="69"/>
      <c r="M59" s="69"/>
      <c r="N59" s="67"/>
    </row>
    <row r="60" spans="2:14">
      <c r="B60" s="68"/>
      <c r="C60" s="111"/>
      <c r="D60" s="69"/>
      <c r="E60" s="69"/>
      <c r="F60" s="141"/>
      <c r="G60" s="69"/>
      <c r="H60" s="69"/>
      <c r="I60" s="69"/>
      <c r="J60" s="69"/>
      <c r="K60" s="69"/>
      <c r="L60" s="69"/>
      <c r="M60" s="69"/>
      <c r="N60" s="67"/>
    </row>
    <row r="61" spans="2:14">
      <c r="B61" s="68"/>
      <c r="C61" s="111"/>
      <c r="D61" s="69"/>
      <c r="E61" s="69"/>
      <c r="F61" s="69"/>
      <c r="G61" s="69"/>
      <c r="H61" s="107"/>
      <c r="I61" s="69"/>
      <c r="J61" s="69"/>
      <c r="K61" s="69"/>
      <c r="L61" s="69"/>
      <c r="M61" s="69"/>
      <c r="N61" s="67"/>
    </row>
    <row r="62" spans="2:14">
      <c r="B62" s="68"/>
      <c r="C62" s="111"/>
      <c r="D62" s="69"/>
      <c r="E62" s="69"/>
      <c r="F62" s="69"/>
      <c r="G62" s="69"/>
      <c r="H62" s="69"/>
      <c r="I62" s="69"/>
      <c r="J62" s="69"/>
      <c r="K62" s="69"/>
      <c r="L62" s="69"/>
      <c r="M62" s="69"/>
      <c r="N62" s="67"/>
    </row>
    <row r="63" spans="2:14">
      <c r="B63" s="68"/>
      <c r="C63" s="111"/>
      <c r="D63" s="69"/>
      <c r="E63" s="69"/>
      <c r="F63" s="69"/>
      <c r="G63" s="69"/>
      <c r="H63" s="69"/>
      <c r="I63" s="69"/>
      <c r="J63" s="69"/>
      <c r="K63" s="69"/>
      <c r="L63" s="69"/>
      <c r="M63" s="69"/>
      <c r="N63" s="67"/>
    </row>
    <row r="64" spans="2:14">
      <c r="B64" s="68"/>
      <c r="C64" s="111"/>
      <c r="D64" s="69"/>
      <c r="E64" s="69"/>
      <c r="F64" s="69"/>
      <c r="G64" s="69"/>
      <c r="H64" s="69"/>
      <c r="I64" s="69"/>
      <c r="J64" s="69"/>
      <c r="K64" s="69"/>
      <c r="L64" s="69"/>
      <c r="M64" s="69"/>
      <c r="N64" s="67"/>
    </row>
    <row r="65" spans="2:14">
      <c r="B65" s="68"/>
      <c r="C65" s="111"/>
      <c r="D65" s="69"/>
      <c r="E65" s="69"/>
      <c r="F65" s="69"/>
      <c r="G65" s="69"/>
      <c r="H65" s="69"/>
      <c r="I65" s="69"/>
      <c r="J65" s="69"/>
      <c r="K65" s="69"/>
      <c r="L65" s="69"/>
      <c r="M65" s="69"/>
      <c r="N65" s="67"/>
    </row>
    <row r="66" spans="2:14">
      <c r="B66" s="68"/>
      <c r="C66" s="111"/>
      <c r="D66" s="69"/>
      <c r="E66" s="69"/>
      <c r="F66" s="69"/>
      <c r="G66" s="69"/>
      <c r="H66" s="69"/>
      <c r="I66" s="69"/>
      <c r="J66" s="69"/>
      <c r="K66" s="69"/>
      <c r="L66" s="69"/>
      <c r="M66" s="69"/>
      <c r="N66" s="67"/>
    </row>
    <row r="67" spans="2:14">
      <c r="B67" s="68"/>
      <c r="C67" s="111"/>
      <c r="D67" s="69"/>
      <c r="E67" s="69"/>
      <c r="F67" s="69"/>
      <c r="G67" s="69"/>
      <c r="H67" s="69"/>
      <c r="I67" s="69"/>
      <c r="J67" s="69"/>
      <c r="K67" s="69"/>
      <c r="L67" s="69"/>
      <c r="M67" s="69"/>
      <c r="N67" s="67"/>
    </row>
    <row r="68" spans="2:14">
      <c r="B68" s="68"/>
      <c r="C68" s="111"/>
      <c r="D68" s="69"/>
      <c r="E68" s="69"/>
      <c r="F68" s="69"/>
      <c r="G68" s="69"/>
      <c r="H68" s="69"/>
      <c r="I68" s="69"/>
      <c r="J68" s="69"/>
      <c r="K68" s="69"/>
      <c r="L68" s="69"/>
      <c r="M68" s="69"/>
      <c r="N68" s="67"/>
    </row>
    <row r="69" spans="2:14">
      <c r="B69" s="68"/>
      <c r="C69" s="111"/>
      <c r="D69" s="69"/>
      <c r="E69" s="69"/>
      <c r="F69" s="69"/>
      <c r="G69" s="69"/>
      <c r="H69" s="69"/>
      <c r="I69" s="69"/>
      <c r="J69" s="69"/>
      <c r="K69" s="69"/>
      <c r="L69" s="69"/>
      <c r="M69" s="69"/>
      <c r="N69" s="67"/>
    </row>
    <row r="70" spans="2:14">
      <c r="B70" s="68"/>
      <c r="C70" s="111"/>
      <c r="D70" s="69"/>
      <c r="E70" s="69"/>
      <c r="F70" s="69"/>
      <c r="G70" s="69"/>
      <c r="H70" s="69"/>
      <c r="I70" s="69"/>
      <c r="J70" s="69"/>
      <c r="K70" s="69"/>
      <c r="L70" s="69"/>
      <c r="M70" s="69"/>
      <c r="N70" s="67"/>
    </row>
    <row r="71" spans="2:14">
      <c r="B71" s="68"/>
      <c r="C71" s="111"/>
      <c r="D71" s="69"/>
      <c r="E71" s="69"/>
      <c r="F71" s="69"/>
      <c r="G71" s="69"/>
      <c r="H71" s="69"/>
      <c r="I71" s="69"/>
      <c r="J71" s="69"/>
      <c r="K71" s="69"/>
      <c r="L71" s="69"/>
      <c r="M71" s="69"/>
      <c r="N71" s="67"/>
    </row>
    <row r="72" spans="2:14">
      <c r="B72" s="68"/>
      <c r="C72" s="111"/>
      <c r="D72" s="69"/>
      <c r="E72" s="113"/>
      <c r="F72" s="69"/>
      <c r="G72" s="69"/>
      <c r="H72" s="69"/>
      <c r="I72" s="69"/>
      <c r="J72" s="69"/>
      <c r="K72" s="69"/>
      <c r="L72" s="69"/>
      <c r="M72" s="69"/>
      <c r="N72" s="67"/>
    </row>
    <row r="73" spans="2:14">
      <c r="B73" s="68"/>
      <c r="C73" s="111"/>
      <c r="D73" s="69"/>
      <c r="E73" s="69"/>
      <c r="F73" s="69"/>
      <c r="G73" s="69"/>
      <c r="H73" s="69"/>
      <c r="I73" s="69"/>
      <c r="J73" s="69"/>
      <c r="K73" s="69"/>
      <c r="L73" s="69"/>
      <c r="M73" s="69"/>
      <c r="N73" s="67"/>
    </row>
    <row r="74" spans="2:14">
      <c r="B74" s="68"/>
      <c r="C74" s="111"/>
      <c r="D74" s="69"/>
      <c r="E74" s="69"/>
      <c r="F74" s="69"/>
      <c r="G74" s="69"/>
      <c r="H74" s="69"/>
      <c r="I74" s="69"/>
      <c r="J74" s="69"/>
      <c r="K74" s="69"/>
      <c r="L74" s="69"/>
      <c r="M74" s="69"/>
      <c r="N74" s="67"/>
    </row>
    <row r="75" spans="2:14">
      <c r="B75" s="68"/>
      <c r="C75" s="111"/>
      <c r="D75" s="69"/>
      <c r="E75" s="69"/>
      <c r="F75" s="69"/>
      <c r="G75" s="69"/>
      <c r="H75" s="69"/>
      <c r="I75" s="69"/>
      <c r="J75" s="69"/>
      <c r="K75" s="69"/>
      <c r="L75" s="69"/>
      <c r="M75" s="69"/>
      <c r="N75" s="67"/>
    </row>
    <row r="76" spans="2:14">
      <c r="B76" s="68"/>
      <c r="C76" s="111"/>
      <c r="D76" s="69"/>
      <c r="E76" s="69"/>
      <c r="F76" s="69"/>
      <c r="G76" s="69"/>
      <c r="H76" s="69"/>
      <c r="I76" s="69"/>
      <c r="J76" s="69"/>
      <c r="K76" s="69"/>
      <c r="L76" s="69"/>
      <c r="M76" s="69"/>
      <c r="N76" s="67"/>
    </row>
    <row r="77" spans="2:14">
      <c r="B77" s="68"/>
      <c r="C77" s="111"/>
      <c r="D77" s="69"/>
      <c r="E77" s="69"/>
      <c r="F77" s="69"/>
      <c r="G77" s="69"/>
      <c r="H77" s="69"/>
      <c r="I77" s="69"/>
      <c r="J77" s="69"/>
      <c r="K77" s="69"/>
      <c r="L77" s="69"/>
      <c r="M77" s="69"/>
      <c r="N77" s="67"/>
    </row>
    <row r="78" spans="2:14">
      <c r="B78" s="68"/>
      <c r="C78" s="111"/>
      <c r="D78" s="69"/>
      <c r="E78" s="69"/>
      <c r="F78" s="69"/>
      <c r="G78" s="69"/>
      <c r="H78" s="69"/>
      <c r="I78" s="69"/>
      <c r="J78" s="69"/>
      <c r="K78" s="69"/>
      <c r="L78" s="69"/>
      <c r="M78" s="69"/>
      <c r="N78" s="67"/>
    </row>
    <row r="79" spans="2:14">
      <c r="B79" s="68"/>
      <c r="C79" s="111"/>
      <c r="D79" s="69"/>
      <c r="E79" s="69"/>
      <c r="F79" s="69"/>
      <c r="G79" s="69"/>
      <c r="H79" s="107"/>
      <c r="I79" s="69"/>
      <c r="J79" s="69"/>
      <c r="K79" s="69"/>
      <c r="L79" s="69"/>
      <c r="M79" s="69"/>
      <c r="N79" s="67"/>
    </row>
    <row r="80" spans="2:14">
      <c r="B80" s="68"/>
      <c r="C80" s="111"/>
      <c r="D80" s="69"/>
      <c r="E80" s="69"/>
      <c r="F80" s="69"/>
      <c r="G80" s="69"/>
      <c r="H80" s="69"/>
      <c r="I80" s="69"/>
      <c r="J80" s="69"/>
      <c r="K80" s="69"/>
      <c r="L80" s="69"/>
      <c r="M80" s="69"/>
      <c r="N80" s="67"/>
    </row>
    <row r="81" spans="2:14" ht="17">
      <c r="B81" s="68"/>
      <c r="C81" s="111" t="s">
        <v>66</v>
      </c>
      <c r="D81" s="69"/>
      <c r="E81" s="69"/>
      <c r="F81" s="69"/>
      <c r="G81" s="69"/>
      <c r="H81" s="69"/>
      <c r="I81" s="69"/>
      <c r="J81" s="69"/>
      <c r="K81" s="69"/>
      <c r="L81" s="69"/>
      <c r="M81" s="69"/>
      <c r="N81" s="67"/>
    </row>
    <row r="82" spans="2:14">
      <c r="B82" s="68"/>
      <c r="C82" s="135"/>
      <c r="E82" s="69"/>
      <c r="F82" s="69"/>
      <c r="G82" s="69"/>
      <c r="H82" s="69"/>
      <c r="I82" s="69"/>
      <c r="J82" s="69"/>
      <c r="K82" s="69"/>
      <c r="L82" s="69"/>
      <c r="M82" s="69"/>
      <c r="N82" s="67"/>
    </row>
    <row r="83" spans="2:14">
      <c r="B83" s="68"/>
      <c r="C83" s="111"/>
      <c r="D83" s="69" t="s">
        <v>67</v>
      </c>
      <c r="E83" s="69"/>
      <c r="F83" s="69"/>
      <c r="G83" s="69"/>
      <c r="H83" s="69"/>
      <c r="I83" s="69"/>
      <c r="J83" s="69"/>
      <c r="K83" s="69"/>
      <c r="L83" s="69"/>
      <c r="M83" s="69"/>
      <c r="N83" s="67"/>
    </row>
    <row r="84" spans="2:14">
      <c r="B84" s="68"/>
      <c r="C84" s="111"/>
      <c r="D84" s="69"/>
      <c r="E84" s="69"/>
      <c r="F84" s="69"/>
      <c r="G84" s="69"/>
      <c r="H84" s="69"/>
      <c r="I84" s="69"/>
      <c r="J84" s="69"/>
      <c r="K84" s="69"/>
      <c r="L84" s="69"/>
      <c r="M84" s="69"/>
      <c r="N84" s="67"/>
    </row>
    <row r="85" spans="2:14">
      <c r="B85" s="68"/>
      <c r="C85" s="111"/>
      <c r="D85" s="69" t="s">
        <v>68</v>
      </c>
      <c r="E85" s="69"/>
      <c r="F85" s="69"/>
      <c r="G85" s="69"/>
      <c r="H85" s="69"/>
      <c r="I85" s="69"/>
      <c r="J85" s="69"/>
      <c r="K85" s="69"/>
      <c r="L85" s="69"/>
      <c r="M85" s="69"/>
      <c r="N85" s="67"/>
    </row>
    <row r="86" spans="2:14">
      <c r="B86" s="68"/>
      <c r="C86" s="111"/>
      <c r="D86" s="69" t="s">
        <v>76</v>
      </c>
      <c r="E86" s="69"/>
      <c r="F86" s="69"/>
      <c r="G86" s="69"/>
      <c r="H86" s="69"/>
      <c r="I86" s="69"/>
      <c r="J86" s="69"/>
      <c r="K86" s="69"/>
      <c r="L86" s="69"/>
      <c r="M86" s="69"/>
      <c r="N86" s="67"/>
    </row>
    <row r="87" spans="2:14">
      <c r="B87" s="68"/>
      <c r="C87" s="111"/>
      <c r="D87" s="69" t="s">
        <v>69</v>
      </c>
      <c r="E87" s="69">
        <v>0.23699999999999999</v>
      </c>
      <c r="F87" s="69"/>
      <c r="G87" s="69"/>
      <c r="H87" s="69"/>
      <c r="I87" s="69"/>
      <c r="J87" s="69"/>
      <c r="K87" s="69"/>
      <c r="L87" s="69"/>
      <c r="M87" s="69"/>
      <c r="N87" s="67"/>
    </row>
    <row r="88" spans="2:14">
      <c r="B88" s="68"/>
      <c r="C88" s="111"/>
      <c r="D88" s="69" t="s">
        <v>70</v>
      </c>
      <c r="E88" s="69">
        <v>8.4000000000000005E-2</v>
      </c>
      <c r="F88" s="69"/>
      <c r="G88" s="69"/>
      <c r="H88" s="69"/>
      <c r="I88" s="69"/>
      <c r="J88" s="69"/>
      <c r="K88" s="69"/>
      <c r="L88" s="69"/>
      <c r="M88" s="69"/>
      <c r="N88" s="67"/>
    </row>
    <row r="89" spans="2:14">
      <c r="B89" s="68"/>
      <c r="C89" s="111"/>
      <c r="D89" s="69" t="s">
        <v>71</v>
      </c>
      <c r="E89" s="69">
        <v>0.216</v>
      </c>
      <c r="F89" s="69"/>
      <c r="G89" s="69"/>
      <c r="H89" s="69"/>
      <c r="I89" s="69"/>
      <c r="J89" s="69"/>
      <c r="K89" s="69"/>
      <c r="L89" s="69"/>
      <c r="M89" s="69"/>
      <c r="N89" s="67"/>
    </row>
    <row r="90" spans="2:14">
      <c r="B90" s="68"/>
      <c r="C90" s="111"/>
      <c r="D90" s="69" t="s">
        <v>72</v>
      </c>
      <c r="E90" s="69">
        <v>1.3140000000000001</v>
      </c>
      <c r="F90" s="141"/>
      <c r="G90" s="69"/>
      <c r="H90" s="69"/>
      <c r="I90" s="69"/>
      <c r="J90" s="69"/>
      <c r="K90" s="69"/>
      <c r="L90" s="69"/>
      <c r="M90" s="69"/>
      <c r="N90" s="67"/>
    </row>
    <row r="91" spans="2:14">
      <c r="B91" s="68"/>
      <c r="C91" s="111"/>
      <c r="D91" s="69" t="s">
        <v>73</v>
      </c>
      <c r="E91" s="69">
        <v>0.14199999999999999</v>
      </c>
      <c r="F91" s="69"/>
      <c r="G91" s="69"/>
      <c r="H91" s="69"/>
      <c r="I91" s="69"/>
      <c r="J91" s="69"/>
      <c r="K91" s="69"/>
      <c r="L91" s="69"/>
      <c r="M91" s="69"/>
      <c r="N91" s="67"/>
    </row>
    <row r="92" spans="2:14">
      <c r="B92" s="68"/>
      <c r="C92" s="111"/>
      <c r="D92" s="66" t="s">
        <v>74</v>
      </c>
      <c r="E92" s="66">
        <v>0.115</v>
      </c>
      <c r="F92" s="69"/>
      <c r="G92" s="69"/>
      <c r="H92" s="69"/>
      <c r="I92" s="69"/>
      <c r="J92" s="69"/>
      <c r="K92" s="69"/>
      <c r="L92" s="69"/>
      <c r="M92" s="69"/>
      <c r="N92" s="67"/>
    </row>
    <row r="93" spans="2:14">
      <c r="B93" s="68"/>
      <c r="C93" s="111"/>
      <c r="D93" s="69" t="s">
        <v>75</v>
      </c>
      <c r="E93" s="69">
        <f>SUM(E87:E92)</f>
        <v>2.1080000000000001</v>
      </c>
      <c r="F93" s="69"/>
      <c r="G93" s="69"/>
      <c r="H93" s="69"/>
      <c r="I93" s="69"/>
      <c r="J93" s="69"/>
      <c r="K93" s="69"/>
      <c r="L93" s="69"/>
      <c r="M93" s="69"/>
      <c r="N93" s="67"/>
    </row>
    <row r="94" spans="2:14">
      <c r="B94" s="68"/>
      <c r="C94" s="111"/>
      <c r="D94" s="69"/>
      <c r="E94" s="69"/>
      <c r="F94" s="69"/>
      <c r="G94" s="69"/>
      <c r="H94" s="69"/>
      <c r="I94" s="69"/>
      <c r="J94" s="69"/>
      <c r="K94" s="69"/>
      <c r="L94" s="69"/>
      <c r="M94" s="69"/>
      <c r="N94" s="67"/>
    </row>
    <row r="95" spans="2:14">
      <c r="B95" s="68"/>
      <c r="C95" s="111"/>
      <c r="D95" s="69" t="s">
        <v>77</v>
      </c>
      <c r="E95" s="142">
        <f>E90/E93</f>
        <v>0.62333965844402273</v>
      </c>
      <c r="F95" s="69" t="s">
        <v>57</v>
      </c>
      <c r="G95" s="69"/>
      <c r="H95" s="69"/>
      <c r="I95" s="69"/>
      <c r="J95" s="69"/>
      <c r="K95" s="69"/>
      <c r="L95" s="69"/>
      <c r="M95" s="69"/>
      <c r="N95" s="67"/>
    </row>
    <row r="96" spans="2:14">
      <c r="B96" s="68"/>
      <c r="C96" s="111"/>
      <c r="D96" s="69"/>
      <c r="E96" s="69"/>
      <c r="F96" s="69"/>
      <c r="G96" s="69"/>
      <c r="H96" s="69"/>
      <c r="I96" s="69"/>
      <c r="J96" s="69"/>
      <c r="K96" s="69"/>
      <c r="L96" s="69"/>
      <c r="M96" s="69"/>
      <c r="N96" s="67"/>
    </row>
    <row r="97" spans="1:14" ht="17" thickBot="1">
      <c r="B97" s="68"/>
      <c r="C97" s="111"/>
      <c r="D97" s="69" t="s">
        <v>78</v>
      </c>
      <c r="E97" s="136">
        <f>E49/E95</f>
        <v>1.7239828255980374</v>
      </c>
      <c r="F97" s="69" t="s">
        <v>47</v>
      </c>
      <c r="G97" s="69"/>
      <c r="H97" s="69"/>
      <c r="I97" s="69"/>
      <c r="J97" s="69"/>
      <c r="K97" s="69"/>
      <c r="L97" s="69"/>
      <c r="M97" s="69"/>
      <c r="N97" s="67"/>
    </row>
    <row r="98" spans="1:14" ht="17" thickBot="1">
      <c r="B98" s="68"/>
      <c r="C98" s="111"/>
      <c r="D98" s="69" t="s">
        <v>65</v>
      </c>
      <c r="E98" s="143">
        <f>1/E97</f>
        <v>0.58005218216318777</v>
      </c>
      <c r="F98" s="69" t="s">
        <v>40</v>
      </c>
      <c r="G98" s="69"/>
      <c r="H98" s="69"/>
      <c r="I98" s="69"/>
      <c r="J98" s="69"/>
      <c r="K98" s="69"/>
      <c r="L98" s="69"/>
      <c r="M98" s="69"/>
      <c r="N98" s="67"/>
    </row>
    <row r="99" spans="1:14">
      <c r="A99" s="96"/>
      <c r="B99" s="97"/>
      <c r="C99" s="111"/>
      <c r="D99" s="69"/>
      <c r="E99" s="69"/>
      <c r="F99" s="69"/>
      <c r="G99" s="69"/>
      <c r="H99" s="69"/>
      <c r="I99" s="69"/>
      <c r="J99" s="69"/>
      <c r="K99" s="69"/>
      <c r="L99" s="69"/>
      <c r="M99" s="69"/>
      <c r="N99" s="67"/>
    </row>
    <row r="100" spans="1:14">
      <c r="A100" s="96"/>
      <c r="B100" s="97"/>
      <c r="C100" s="111"/>
      <c r="D100" s="69"/>
      <c r="E100" s="69"/>
      <c r="F100" s="69"/>
      <c r="G100" s="69"/>
      <c r="H100" s="69"/>
      <c r="I100" s="69"/>
      <c r="J100" s="69"/>
      <c r="K100" s="69"/>
      <c r="L100" s="69"/>
      <c r="M100" s="69"/>
      <c r="N100" s="67"/>
    </row>
    <row r="101" spans="1:14">
      <c r="A101" s="96"/>
      <c r="B101" s="97"/>
      <c r="C101" s="111"/>
      <c r="D101" s="69"/>
      <c r="E101" s="69"/>
      <c r="F101" s="69"/>
      <c r="G101" s="69"/>
      <c r="H101" s="69"/>
      <c r="I101" s="69"/>
      <c r="J101" s="69"/>
      <c r="K101" s="69"/>
      <c r="L101" s="69"/>
      <c r="M101" s="69"/>
      <c r="N101" s="67"/>
    </row>
    <row r="102" spans="1:14">
      <c r="A102" s="96"/>
      <c r="B102" s="97"/>
      <c r="C102" s="111"/>
      <c r="D102" s="69"/>
      <c r="E102" s="69"/>
      <c r="F102" s="69"/>
      <c r="G102" s="69"/>
      <c r="H102" s="69"/>
      <c r="I102" s="69"/>
      <c r="J102" s="69"/>
      <c r="K102" s="69"/>
      <c r="L102" s="69"/>
      <c r="M102" s="69"/>
      <c r="N102" s="67"/>
    </row>
    <row r="103" spans="1:14">
      <c r="A103" s="96"/>
      <c r="B103" s="97"/>
      <c r="C103" s="111"/>
      <c r="D103" s="69"/>
      <c r="E103" s="69"/>
      <c r="F103" s="69"/>
      <c r="G103" s="69"/>
      <c r="H103" s="69"/>
      <c r="I103" s="69"/>
      <c r="J103" s="69"/>
      <c r="K103" s="69"/>
      <c r="L103" s="69"/>
      <c r="M103" s="69"/>
      <c r="N103" s="67"/>
    </row>
    <row r="104" spans="1:14">
      <c r="A104" s="96"/>
      <c r="B104" s="97"/>
      <c r="C104" s="111"/>
      <c r="D104" s="69"/>
      <c r="E104" s="69"/>
      <c r="F104" s="69"/>
      <c r="G104" s="69"/>
      <c r="H104" s="69"/>
      <c r="I104" s="69"/>
      <c r="J104" s="69"/>
      <c r="K104" s="69"/>
      <c r="L104" s="69"/>
      <c r="M104" s="69"/>
      <c r="N104" s="67"/>
    </row>
    <row r="105" spans="1:14">
      <c r="A105" s="96"/>
      <c r="B105" s="97"/>
      <c r="C105" s="111"/>
      <c r="D105" s="69"/>
      <c r="E105" s="69"/>
      <c r="F105" s="69"/>
      <c r="G105" s="69"/>
      <c r="H105" s="69"/>
      <c r="I105" s="69"/>
      <c r="J105" s="69"/>
      <c r="K105" s="69"/>
      <c r="L105" s="69"/>
      <c r="M105" s="69"/>
      <c r="N105" s="67"/>
    </row>
    <row r="106" spans="1:14">
      <c r="A106" s="96"/>
      <c r="B106" s="97"/>
      <c r="C106" s="111"/>
      <c r="D106" s="69"/>
      <c r="E106" s="69"/>
      <c r="F106" s="69"/>
      <c r="G106" s="69"/>
      <c r="H106" s="69"/>
      <c r="I106" s="69"/>
      <c r="J106" s="69"/>
      <c r="K106" s="69"/>
      <c r="L106" s="69"/>
      <c r="M106" s="69"/>
      <c r="N106" s="67"/>
    </row>
    <row r="107" spans="1:14">
      <c r="A107" s="96"/>
      <c r="B107" s="97"/>
      <c r="C107" s="111"/>
      <c r="D107" s="69"/>
      <c r="E107" s="69"/>
      <c r="F107" s="69"/>
      <c r="G107" s="69"/>
      <c r="H107" s="69"/>
      <c r="I107" s="69"/>
      <c r="J107" s="69"/>
      <c r="K107" s="69"/>
      <c r="L107" s="69"/>
      <c r="M107" s="69"/>
      <c r="N107" s="67"/>
    </row>
    <row r="108" spans="1:14">
      <c r="A108" s="96"/>
      <c r="B108" s="97"/>
      <c r="C108" s="111"/>
      <c r="D108" s="69"/>
      <c r="E108" s="69"/>
      <c r="F108" s="69"/>
      <c r="G108" s="69"/>
      <c r="H108" s="69"/>
      <c r="I108" s="69"/>
      <c r="J108" s="69"/>
      <c r="K108" s="69"/>
      <c r="L108" s="69"/>
      <c r="M108" s="69"/>
      <c r="N108" s="67"/>
    </row>
    <row r="109" spans="1:14">
      <c r="A109" s="96"/>
      <c r="B109" s="97"/>
      <c r="C109" s="111"/>
      <c r="D109" s="69"/>
      <c r="E109" s="69"/>
      <c r="F109" s="69"/>
      <c r="G109" s="69"/>
      <c r="H109" s="69"/>
      <c r="I109" s="69"/>
      <c r="J109" s="69"/>
      <c r="K109" s="69"/>
      <c r="L109" s="69"/>
      <c r="M109" s="69"/>
      <c r="N109" s="67"/>
    </row>
    <row r="110" spans="1:14">
      <c r="A110" s="96"/>
      <c r="B110" s="97"/>
      <c r="C110" s="111"/>
      <c r="D110" s="69"/>
      <c r="E110" s="69"/>
      <c r="F110" s="69"/>
      <c r="G110" s="69"/>
      <c r="H110" s="69"/>
      <c r="I110" s="69"/>
      <c r="J110" s="69"/>
      <c r="K110" s="69"/>
      <c r="L110" s="69"/>
      <c r="M110" s="69"/>
      <c r="N110" s="67"/>
    </row>
    <row r="111" spans="1:14">
      <c r="B111" s="68"/>
      <c r="C111" s="111"/>
      <c r="D111" s="69"/>
      <c r="E111" s="69"/>
      <c r="F111" s="69"/>
      <c r="G111" s="69"/>
      <c r="H111" s="69"/>
      <c r="I111" s="69"/>
      <c r="J111" s="69"/>
      <c r="K111" s="69"/>
      <c r="L111" s="69"/>
      <c r="M111" s="69"/>
      <c r="N111" s="67"/>
    </row>
    <row r="112" spans="1:14">
      <c r="B112" s="68"/>
      <c r="C112" s="111"/>
      <c r="D112" s="69"/>
      <c r="E112" s="69"/>
      <c r="F112" s="69"/>
      <c r="G112" s="69"/>
      <c r="H112" s="69"/>
      <c r="I112" s="69"/>
      <c r="J112" s="69"/>
      <c r="K112" s="69"/>
      <c r="L112" s="69"/>
      <c r="M112" s="69"/>
      <c r="N112" s="67"/>
    </row>
    <row r="113" spans="1:14">
      <c r="B113" s="68"/>
      <c r="C113" s="111"/>
      <c r="D113" s="69"/>
      <c r="E113" s="69"/>
      <c r="F113" s="69"/>
      <c r="G113" s="69"/>
      <c r="H113" s="69"/>
      <c r="I113" s="69"/>
      <c r="J113" s="69"/>
      <c r="K113" s="69"/>
      <c r="L113" s="69"/>
      <c r="M113" s="69"/>
      <c r="N113" s="67"/>
    </row>
    <row r="114" spans="1:14">
      <c r="B114" s="68"/>
      <c r="C114" s="111"/>
      <c r="D114" s="69"/>
      <c r="E114" s="69"/>
      <c r="F114" s="69"/>
      <c r="G114" s="69"/>
      <c r="H114" s="69"/>
      <c r="I114" s="69"/>
      <c r="J114" s="69"/>
      <c r="K114" s="69"/>
      <c r="L114" s="69"/>
      <c r="M114" s="69"/>
      <c r="N114" s="67"/>
    </row>
    <row r="115" spans="1:14">
      <c r="B115" s="68"/>
      <c r="C115" s="111"/>
      <c r="D115" s="69"/>
      <c r="E115" s="69"/>
      <c r="F115" s="69"/>
      <c r="G115" s="69"/>
      <c r="H115" s="69"/>
      <c r="I115" s="69"/>
      <c r="J115" s="69"/>
      <c r="K115" s="69"/>
      <c r="L115" s="69"/>
      <c r="M115" s="69"/>
      <c r="N115" s="67"/>
    </row>
    <row r="116" spans="1:14">
      <c r="B116" s="68"/>
      <c r="C116" s="111"/>
      <c r="D116" s="69"/>
      <c r="E116" s="69"/>
      <c r="F116" s="69"/>
      <c r="G116" s="69"/>
      <c r="H116" s="69"/>
      <c r="I116" s="69"/>
      <c r="J116" s="69"/>
      <c r="K116" s="69"/>
      <c r="L116" s="69"/>
      <c r="M116" s="69"/>
      <c r="N116" s="67"/>
    </row>
    <row r="117" spans="1:14">
      <c r="B117" s="68"/>
      <c r="C117" s="111"/>
      <c r="D117" s="69"/>
      <c r="E117" s="69"/>
      <c r="F117" s="69"/>
      <c r="G117" s="69"/>
      <c r="H117" s="69"/>
      <c r="I117" s="69"/>
      <c r="J117" s="69"/>
      <c r="K117" s="69"/>
      <c r="L117" s="69"/>
      <c r="M117" s="69"/>
      <c r="N117" s="67"/>
    </row>
    <row r="118" spans="1:14">
      <c r="B118" s="68"/>
      <c r="C118" s="111"/>
      <c r="D118" s="69"/>
      <c r="E118" s="69"/>
      <c r="F118" s="69"/>
      <c r="G118" s="69"/>
      <c r="H118" s="69"/>
      <c r="I118" s="69"/>
      <c r="J118" s="69"/>
      <c r="K118" s="69"/>
      <c r="L118" s="69"/>
      <c r="M118" s="69"/>
      <c r="N118" s="67"/>
    </row>
    <row r="119" spans="1:14">
      <c r="B119" s="68"/>
      <c r="C119" s="111"/>
      <c r="D119" s="69"/>
      <c r="E119" s="69"/>
      <c r="F119" s="69"/>
      <c r="G119" s="69"/>
      <c r="H119" s="69"/>
      <c r="I119" s="69"/>
      <c r="J119" s="69"/>
      <c r="K119" s="69"/>
      <c r="L119" s="69"/>
      <c r="M119" s="69"/>
      <c r="N119" s="67"/>
    </row>
    <row r="120" spans="1:14">
      <c r="B120" s="68"/>
      <c r="C120" s="111"/>
      <c r="D120" s="69"/>
      <c r="E120" s="69"/>
      <c r="F120" s="69"/>
      <c r="G120" s="69"/>
      <c r="H120" s="69"/>
      <c r="I120" s="69"/>
      <c r="J120" s="69"/>
      <c r="K120" s="69"/>
      <c r="L120" s="69"/>
      <c r="M120" s="69"/>
      <c r="N120" s="67"/>
    </row>
    <row r="121" spans="1:14">
      <c r="B121" s="68"/>
      <c r="C121" s="111"/>
      <c r="D121" s="69"/>
      <c r="E121" s="69"/>
      <c r="F121" s="69"/>
      <c r="G121" s="69"/>
      <c r="H121" s="69"/>
      <c r="I121" s="69"/>
      <c r="J121" s="69"/>
      <c r="K121" s="69"/>
      <c r="L121" s="69"/>
      <c r="M121" s="69"/>
      <c r="N121" s="67"/>
    </row>
    <row r="122" spans="1:14">
      <c r="B122" s="68"/>
      <c r="C122" s="111"/>
      <c r="D122" s="69"/>
      <c r="E122" s="69"/>
      <c r="F122" s="69"/>
      <c r="G122" s="69"/>
      <c r="H122" s="69"/>
      <c r="I122" s="69"/>
      <c r="J122" s="69"/>
      <c r="K122" s="69"/>
      <c r="L122" s="69"/>
      <c r="M122" s="69"/>
      <c r="N122" s="67"/>
    </row>
    <row r="123" spans="1:14">
      <c r="A123" s="96"/>
      <c r="B123" s="97"/>
      <c r="C123" s="111"/>
      <c r="D123" s="69"/>
      <c r="E123" s="69"/>
      <c r="F123" s="69"/>
      <c r="G123" s="69"/>
      <c r="H123" s="69"/>
      <c r="I123" s="69"/>
      <c r="J123" s="69"/>
      <c r="K123" s="69"/>
      <c r="L123" s="69"/>
      <c r="M123" s="69"/>
      <c r="N123" s="67"/>
    </row>
    <row r="124" spans="1:14">
      <c r="A124" s="96"/>
      <c r="B124" s="97"/>
      <c r="C124" s="111"/>
      <c r="D124" s="69"/>
      <c r="E124" s="69"/>
      <c r="F124" s="69"/>
      <c r="G124" s="69"/>
      <c r="H124" s="69"/>
      <c r="I124" s="69"/>
      <c r="J124" s="69"/>
      <c r="K124" s="69"/>
      <c r="L124" s="69"/>
      <c r="M124" s="69"/>
      <c r="N124" s="67"/>
    </row>
    <row r="125" spans="1:14">
      <c r="A125" s="96"/>
      <c r="B125" s="97"/>
      <c r="C125" s="111"/>
      <c r="D125" s="69"/>
      <c r="E125" s="69"/>
      <c r="F125" s="69"/>
      <c r="G125" s="69"/>
      <c r="H125" s="69"/>
      <c r="I125" s="69"/>
      <c r="J125" s="69"/>
      <c r="K125" s="69"/>
      <c r="L125" s="69"/>
      <c r="M125" s="69"/>
      <c r="N125" s="67"/>
    </row>
    <row r="126" spans="1:14">
      <c r="A126" s="96"/>
      <c r="B126" s="97"/>
      <c r="C126" s="111"/>
      <c r="D126" s="69"/>
      <c r="E126" s="69"/>
      <c r="F126" s="69"/>
      <c r="G126" s="69"/>
      <c r="H126" s="69"/>
      <c r="I126" s="69"/>
      <c r="J126" s="69"/>
      <c r="K126" s="69"/>
      <c r="L126" s="69"/>
      <c r="M126" s="69"/>
      <c r="N126" s="67"/>
    </row>
    <row r="127" spans="1:14">
      <c r="A127" s="96"/>
      <c r="B127" s="97"/>
      <c r="C127" s="111"/>
      <c r="D127" s="69"/>
      <c r="E127" s="69"/>
      <c r="F127" s="69"/>
      <c r="G127" s="69"/>
      <c r="H127" s="69"/>
      <c r="I127" s="69"/>
      <c r="J127" s="69"/>
      <c r="K127" s="69"/>
      <c r="L127" s="69"/>
      <c r="M127" s="69"/>
      <c r="N127" s="67"/>
    </row>
    <row r="128" spans="1:14">
      <c r="A128" s="96"/>
      <c r="B128" s="97"/>
      <c r="C128" s="111"/>
      <c r="D128" s="69"/>
      <c r="E128" s="69"/>
      <c r="F128" s="69"/>
      <c r="G128" s="69"/>
      <c r="H128" s="69"/>
      <c r="I128" s="69"/>
      <c r="J128" s="69"/>
      <c r="K128" s="69"/>
      <c r="L128" s="69"/>
      <c r="M128" s="69"/>
      <c r="N128" s="67"/>
    </row>
    <row r="129" spans="1:14">
      <c r="A129" s="96"/>
      <c r="B129" s="97"/>
      <c r="C129" s="111"/>
      <c r="D129" s="69"/>
      <c r="E129" s="69"/>
      <c r="F129" s="69"/>
      <c r="G129" s="69"/>
      <c r="H129" s="69"/>
      <c r="I129" s="69"/>
      <c r="J129" s="69"/>
      <c r="K129" s="69"/>
      <c r="L129" s="69"/>
      <c r="M129" s="69"/>
      <c r="N129" s="67"/>
    </row>
    <row r="130" spans="1:14">
      <c r="A130" s="96"/>
      <c r="B130" s="97"/>
      <c r="C130" s="111"/>
      <c r="D130" s="69"/>
      <c r="E130" s="69"/>
      <c r="F130" s="69"/>
      <c r="G130" s="69"/>
      <c r="H130" s="69"/>
      <c r="I130" s="69"/>
      <c r="J130" s="69"/>
      <c r="K130" s="69"/>
      <c r="L130" s="69"/>
      <c r="M130" s="69"/>
      <c r="N130" s="67"/>
    </row>
    <row r="131" spans="1:14">
      <c r="A131" s="96"/>
      <c r="B131" s="97"/>
      <c r="C131" s="111"/>
      <c r="D131" s="69"/>
      <c r="E131" s="69"/>
      <c r="F131" s="69"/>
      <c r="G131" s="69"/>
      <c r="H131" s="69"/>
      <c r="I131" s="69"/>
      <c r="J131" s="69"/>
      <c r="K131" s="69"/>
      <c r="L131" s="69"/>
      <c r="M131" s="69"/>
      <c r="N131" s="67"/>
    </row>
    <row r="132" spans="1:14">
      <c r="A132" s="96"/>
      <c r="B132" s="97"/>
      <c r="C132" s="111"/>
      <c r="D132" s="69"/>
      <c r="E132" s="69"/>
      <c r="F132" s="69"/>
      <c r="G132" s="69"/>
      <c r="H132" s="69"/>
      <c r="I132" s="69"/>
      <c r="J132" s="69"/>
      <c r="K132" s="69"/>
      <c r="L132" s="69"/>
      <c r="M132" s="69"/>
      <c r="N132" s="67"/>
    </row>
    <row r="133" spans="1:14">
      <c r="A133" s="96"/>
      <c r="B133" s="97"/>
      <c r="C133" s="111"/>
      <c r="D133" s="69"/>
      <c r="E133" s="69"/>
      <c r="F133" s="69"/>
      <c r="G133" s="69"/>
      <c r="H133" s="69"/>
      <c r="I133" s="69"/>
      <c r="J133" s="69"/>
      <c r="K133" s="69"/>
      <c r="L133" s="69"/>
      <c r="M133" s="69"/>
      <c r="N133" s="67"/>
    </row>
    <row r="134" spans="1:14">
      <c r="B134" s="68"/>
      <c r="C134" s="111"/>
      <c r="D134" s="69"/>
      <c r="E134" s="69"/>
      <c r="F134" s="69"/>
      <c r="G134" s="69"/>
      <c r="H134" s="69"/>
      <c r="I134" s="69"/>
      <c r="J134" s="69"/>
      <c r="K134" s="69"/>
      <c r="L134" s="69"/>
      <c r="M134" s="69"/>
      <c r="N134" s="67"/>
    </row>
    <row r="135" spans="1:14">
      <c r="B135" s="68"/>
      <c r="C135" s="111"/>
      <c r="D135" s="69"/>
      <c r="E135" s="69"/>
      <c r="F135" s="69"/>
      <c r="G135" s="69"/>
      <c r="H135" s="69"/>
      <c r="I135" s="69"/>
      <c r="J135" s="69"/>
      <c r="K135" s="69"/>
      <c r="L135" s="69"/>
      <c r="M135" s="69"/>
      <c r="N135" s="67"/>
    </row>
    <row r="136" spans="1:14">
      <c r="B136" s="68"/>
      <c r="C136" s="111"/>
      <c r="D136" s="69"/>
      <c r="E136" s="69"/>
      <c r="F136" s="69"/>
      <c r="G136" s="69"/>
      <c r="H136" s="69"/>
      <c r="I136" s="69"/>
      <c r="J136" s="69"/>
      <c r="K136" s="69"/>
      <c r="L136" s="69"/>
      <c r="M136" s="69"/>
      <c r="N136" s="67"/>
    </row>
    <row r="137" spans="1:14" ht="17" thickBot="1">
      <c r="B137" s="137"/>
      <c r="C137" s="138"/>
      <c r="D137" s="139"/>
      <c r="E137" s="139"/>
      <c r="F137" s="139"/>
      <c r="G137" s="139"/>
      <c r="H137" s="139"/>
      <c r="I137" s="139"/>
      <c r="J137" s="139"/>
      <c r="K137" s="139"/>
      <c r="L137" s="139"/>
      <c r="M137" s="139"/>
      <c r="N137" s="14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2022-09-21T09:52:09Z</dcterms:modified>
</cp:coreProperties>
</file>