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AE2DA21A-F745-7E47-B5E0-57E0BA42B59B}" xr6:coauthVersionLast="47" xr6:coauthVersionMax="47" xr10:uidLastSave="{00000000-0000-0000-0000-000000000000}"/>
  <bookViews>
    <workbookView xWindow="0" yWindow="500" windowWidth="25600" windowHeight="27140" tabRatio="762" activeTab="1" xr2:uid="{00000000-000D-0000-FFFF-FFFF00000000}"/>
  </bookViews>
  <sheets>
    <sheet name="Cover sheet" sheetId="14" r:id="rId1"/>
    <sheet name="Dashboard" sheetId="12" r:id="rId2"/>
    <sheet name="Research data" sheetId="13" r:id="rId3"/>
    <sheet name="Sources" sheetId="22" r:id="rId4"/>
    <sheet name="Notes" sheetId="21" r:id="rId5"/>
  </sheets>
  <externalReferences>
    <externalReference r:id="rId6"/>
    <externalReference r:id="rId7"/>
  </externalReferences>
  <definedNames>
    <definedName name="exchange_rate_2011_2010" localSheetId="4">#REF!</definedName>
    <definedName name="exchange_rate_2011_2010" localSheetId="3">#REF!</definedName>
    <definedName name="exchange_rate_2011_2010">#REF!</definedName>
    <definedName name="Final_demand_residences" localSheetId="4">'[1]Fuel aggregation'!$L$11</definedName>
    <definedName name="Final_demand_residences" localSheetId="3">'[1]Fuel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3" l="1"/>
  <c r="E11" i="12" s="1"/>
  <c r="F83" i="21"/>
  <c r="F81" i="21"/>
  <c r="F10" i="13"/>
  <c r="E15" i="12" s="1"/>
  <c r="F24" i="21"/>
  <c r="F28" i="21" s="1"/>
</calcChain>
</file>

<file path=xl/sharedStrings.xml><?xml version="1.0" encoding="utf-8"?>
<sst xmlns="http://schemas.openxmlformats.org/spreadsheetml/2006/main" count="121" uniqueCount="88">
  <si>
    <t>Source</t>
  </si>
  <si>
    <t>years</t>
  </si>
  <si>
    <t>-</t>
  </si>
  <si>
    <t>Technical lifetime</t>
  </si>
  <si>
    <t>Value</t>
  </si>
  <si>
    <t>Other</t>
  </si>
  <si>
    <t>Definition</t>
  </si>
  <si>
    <t>Unit</t>
  </si>
  <si>
    <t>Link</t>
  </si>
  <si>
    <t>Cover Sheet</t>
  </si>
  <si>
    <t>Document</t>
  </si>
  <si>
    <t>Country</t>
  </si>
  <si>
    <t>Organization</t>
  </si>
  <si>
    <t>Quintel Intelligence</t>
  </si>
  <si>
    <t>Date published</t>
  </si>
  <si>
    <t>Date retrieved</t>
  </si>
  <si>
    <t>Attribute</t>
  </si>
  <si>
    <t>free_co2_factor</t>
  </si>
  <si>
    <t>technical_lifetime</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</si>
  <si>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</si>
  <si>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</si>
  <si>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</si>
  <si>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</si>
  <si>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</si>
  <si>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</si>
  <si>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</si>
  <si>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</si>
  <si>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</si>
  <si>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</si>
  <si>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</si>
  <si>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</si>
  <si>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</si>
  <si>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</si>
  <si>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</si>
  <si>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</si>
  <si>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</si>
  <si>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</si>
  <si>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</si>
  <si>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</si>
  <si>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Comments</t>
  </si>
  <si>
    <t>Subject year</t>
  </si>
  <si>
    <t>ETM Library URL</t>
  </si>
  <si>
    <t>Efficiency</t>
  </si>
  <si>
    <t>Free CO2 factor</t>
  </si>
  <si>
    <t>NL</t>
  </si>
  <si>
    <t>www.ecn.nl/docs/library/report/2013/o13038.pdf</t>
  </si>
  <si>
    <t>TNO, ECN, CE Delft (2013)</t>
  </si>
  <si>
    <t>TNO, ECN, CE Delft</t>
  </si>
  <si>
    <t>http://refman.et-model.com/publications/1928</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</si>
  <si>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</si>
  <si>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</si>
  <si>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</si>
  <si>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Parameter</t>
  </si>
  <si>
    <t>CE Delft &amp; CO2 emissiefactoren</t>
  </si>
  <si>
    <t>Efficiency Groot Rijnschip</t>
  </si>
  <si>
    <t>MJ/tkm</t>
  </si>
  <si>
    <t>CE Delft (2017) value for Waal &amp; zwaar transport bulk (table 19).</t>
  </si>
  <si>
    <t>Efficiency R.H.K.</t>
  </si>
  <si>
    <t>Average efficiency current fleet</t>
  </si>
  <si>
    <t>CO2 emissiefactoren (2021) uses average efficiency of Groot Rijnschip and R.H.K. for heavy transport over the Waal as a representative number for current inland shipping fleet, see https://www.co2emissiefactoren.nl/lijst-emissiefactoren/</t>
  </si>
  <si>
    <t>year</t>
  </si>
  <si>
    <t>CE Delft (2017)</t>
  </si>
  <si>
    <t>https://refman.energytransitionmodel.com/publications/2071</t>
  </si>
  <si>
    <t>https://www.ce.nl/publicatie/stream_goederenvervoer_2016/1854</t>
  </si>
  <si>
    <t>CO2 emissiefactoren</t>
  </si>
  <si>
    <t>https://www.co2emissiefactoren.nl/lijst-emissiefactoren/</t>
  </si>
  <si>
    <t>Representative ships for current fleet</t>
  </si>
  <si>
    <t>Mathijs Bijkerk</t>
  </si>
  <si>
    <t>transport_ship_using_hydrogen</t>
  </si>
  <si>
    <t>Interreg</t>
  </si>
  <si>
    <t>Assumed technology type</t>
  </si>
  <si>
    <t>According to Interreg, a PEM FC is most promising</t>
  </si>
  <si>
    <t>%</t>
  </si>
  <si>
    <t>Relative efficiency of a H2 fuel cell system (+ electric motor) compared to diesel and other combustion engines for inland ships</t>
  </si>
  <si>
    <t>If it is assumed that the tkm/vkm is does not change between technology types</t>
  </si>
  <si>
    <t>Relative efficiency</t>
  </si>
  <si>
    <t>Efficiency for a traditional diesel inland ship</t>
  </si>
  <si>
    <t>Then an inland ship using an H2 fuel cell system requires less MJ/tkm than a traditional diesel engine inland ship</t>
  </si>
  <si>
    <t>Efficiency (diesel)</t>
  </si>
  <si>
    <t>Efficiency (hydrogen)</t>
  </si>
  <si>
    <t>Technology type</t>
  </si>
  <si>
    <t>Interreg (2021)</t>
  </si>
  <si>
    <t>NW Europe</t>
  </si>
  <si>
    <t>https://www.nweurope.eu/media/14694/210225_h2ships_t232_compassesmtaltfuels-02.pdf</t>
  </si>
  <si>
    <t>Smartport</t>
  </si>
  <si>
    <t>https://smartport.nl/wp-content/uploads/2020/09/Cost-Analysis-Power-2-Fuel_def_2020.pdf</t>
  </si>
  <si>
    <t>CE Delft, CO2 emissiefactoren, Smartport, Interreg</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</si>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</sst>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00"/>
    <numFmt numFmtId="167" formatCode="0.000000000"/>
    <numFmt numFmtId="168" formatCode="0.000000000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34">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5" xfId="0" applyFont="1" applyFill="1" applyBorder="1"/>
    <xf numFmtId="0" fontId="18" fillId="2" borderId="9" xfId="0" applyFont="1" applyFill="1" applyBorder="1"/>
    <xf numFmtId="49" fontId="18" fillId="2" borderId="9" xfId="0" applyNumberFormat="1"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2" borderId="19"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6" xfId="0" applyFont="1" applyFill="1" applyBorder="1"/>
    <xf numFmtId="164" fontId="14" fillId="2" borderId="18" xfId="0" applyNumberFormat="1"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2" fontId="13" fillId="2" borderId="0" xfId="0" applyNumberFormat="1" applyFont="1" applyFill="1" applyBorder="1" applyAlignment="1" applyProtection="1">
      <alignment horizontal="right" vertical="center"/>
    </xf>
    <xf numFmtId="2" fontId="13" fillId="2" borderId="18"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9" fillId="2" borderId="0" xfId="0" applyFont="1" applyFill="1" applyBorder="1"/>
    <xf numFmtId="0" fontId="8" fillId="0" borderId="0" xfId="0" applyFont="1" applyFill="1" applyBorder="1"/>
    <xf numFmtId="0" fontId="18" fillId="2" borderId="17" xfId="0" applyFont="1" applyFill="1" applyBorder="1"/>
    <xf numFmtId="0" fontId="7" fillId="2" borderId="2" xfId="0" applyFont="1" applyFill="1" applyBorder="1"/>
    <xf numFmtId="0" fontId="18" fillId="2" borderId="7" xfId="0" applyFont="1" applyFill="1" applyBorder="1"/>
    <xf numFmtId="0" fontId="7" fillId="2" borderId="0" xfId="0" applyFont="1" applyFill="1" applyBorder="1"/>
    <xf numFmtId="0" fontId="25"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18" fillId="2" borderId="9"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0" fontId="14" fillId="2" borderId="5" xfId="0" applyFont="1" applyFill="1" applyBorder="1"/>
    <xf numFmtId="0" fontId="18" fillId="2" borderId="16" xfId="0" applyFont="1" applyFill="1" applyBorder="1"/>
    <xf numFmtId="0" fontId="20" fillId="2" borderId="9" xfId="0" applyFont="1" applyFill="1" applyBorder="1"/>
    <xf numFmtId="0" fontId="19" fillId="2" borderId="0" xfId="0" applyFont="1" applyFill="1" applyBorder="1"/>
    <xf numFmtId="166" fontId="14" fillId="2" borderId="0" xfId="0" applyNumberFormat="1" applyFont="1" applyFill="1" applyBorder="1"/>
    <xf numFmtId="164" fontId="23" fillId="2" borderId="0" xfId="0" applyNumberFormat="1" applyFont="1" applyFill="1" applyBorder="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13" fillId="2" borderId="18" xfId="0" applyFont="1" applyFill="1" applyBorder="1"/>
    <xf numFmtId="0" fontId="5" fillId="2" borderId="18" xfId="0" applyFont="1" applyFill="1" applyBorder="1"/>
    <xf numFmtId="0" fontId="4" fillId="0" borderId="0" xfId="0" applyFont="1" applyFill="1" applyBorder="1"/>
    <xf numFmtId="0" fontId="3" fillId="2" borderId="0" xfId="0" applyFont="1" applyFill="1"/>
    <xf numFmtId="0" fontId="3" fillId="2" borderId="3" xfId="0" applyFont="1" applyFill="1" applyBorder="1"/>
    <xf numFmtId="0" fontId="3" fillId="2" borderId="4" xfId="0" applyFont="1" applyFill="1" applyBorder="1"/>
    <xf numFmtId="0" fontId="3" fillId="2" borderId="15" xfId="0" applyFont="1" applyFill="1" applyBorder="1"/>
    <xf numFmtId="0" fontId="3" fillId="2" borderId="9" xfId="0" applyFont="1" applyFill="1" applyBorder="1"/>
    <xf numFmtId="0" fontId="3" fillId="2" borderId="19" xfId="0" applyFont="1" applyFill="1" applyBorder="1"/>
    <xf numFmtId="0" fontId="3" fillId="2" borderId="6" xfId="0" applyFont="1" applyFill="1" applyBorder="1"/>
    <xf numFmtId="0" fontId="3" fillId="2" borderId="5" xfId="0" applyFont="1" applyFill="1" applyBorder="1"/>
    <xf numFmtId="10" fontId="3" fillId="2" borderId="0" xfId="0" applyNumberFormat="1" applyFont="1" applyFill="1"/>
    <xf numFmtId="167" fontId="3" fillId="2" borderId="0" xfId="0" applyNumberFormat="1" applyFont="1" applyFill="1"/>
    <xf numFmtId="1" fontId="3" fillId="2" borderId="0" xfId="0" applyNumberFormat="1" applyFont="1" applyFill="1"/>
    <xf numFmtId="0" fontId="3" fillId="2" borderId="0" xfId="0" quotePrefix="1" applyFont="1" applyFill="1"/>
    <xf numFmtId="0" fontId="0" fillId="2" borderId="0" xfId="0" applyFill="1"/>
    <xf numFmtId="0" fontId="3" fillId="2" borderId="10" xfId="0" applyFont="1" applyFill="1" applyBorder="1"/>
    <xf numFmtId="0" fontId="3" fillId="2" borderId="11" xfId="0" applyFont="1" applyFill="1" applyBorder="1"/>
    <xf numFmtId="0" fontId="3" fillId="2" borderId="12" xfId="0" applyFont="1" applyFill="1" applyBorder="1"/>
    <xf numFmtId="0" fontId="3" fillId="0" borderId="0" xfId="0" applyNumberFormat="1" applyFont="1" applyFill="1" applyBorder="1" applyAlignment="1" applyProtection="1">
      <alignment horizontal="left" vertical="center" indent="2"/>
    </xf>
    <xf numFmtId="0" fontId="3" fillId="0" borderId="0" xfId="0" applyNumberFormat="1" applyFont="1" applyFill="1" applyBorder="1" applyAlignment="1" applyProtection="1">
      <alignment horizontal="left" vertical="center"/>
    </xf>
    <xf numFmtId="49" fontId="3" fillId="2" borderId="0" xfId="0" applyNumberFormat="1" applyFont="1" applyFill="1"/>
    <xf numFmtId="49" fontId="3" fillId="2" borderId="4" xfId="0" applyNumberFormat="1" applyFont="1" applyFill="1" applyBorder="1"/>
    <xf numFmtId="49" fontId="18" fillId="2" borderId="0" xfId="0" applyNumberFormat="1" applyFont="1" applyFill="1"/>
    <xf numFmtId="0" fontId="3" fillId="2" borderId="16" xfId="0" applyFont="1" applyFill="1" applyBorder="1"/>
    <xf numFmtId="0" fontId="3" fillId="2" borderId="0" xfId="0" applyFont="1" applyFill="1" applyAlignment="1">
      <alignment vertical="top"/>
    </xf>
    <xf numFmtId="17" fontId="3" fillId="2" borderId="0" xfId="0" applyNumberFormat="1" applyFont="1" applyFill="1"/>
    <xf numFmtId="15" fontId="3" fillId="2" borderId="0" xfId="0" applyNumberFormat="1" applyFont="1" applyFill="1" applyAlignment="1">
      <alignment horizontal="right"/>
    </xf>
    <xf numFmtId="0" fontId="16" fillId="0" borderId="5" xfId="177" applyBorder="1" applyAlignment="1" applyProtection="1"/>
    <xf numFmtId="0" fontId="3" fillId="2" borderId="0" xfId="0" applyFont="1" applyFill="1" applyAlignment="1">
      <alignment horizontal="right"/>
    </xf>
    <xf numFmtId="49" fontId="3" fillId="2" borderId="11" xfId="0" applyNumberFormat="1" applyFont="1" applyFill="1" applyBorder="1"/>
    <xf numFmtId="0" fontId="13" fillId="2" borderId="15" xfId="0" applyFont="1" applyFill="1" applyBorder="1"/>
    <xf numFmtId="0" fontId="11" fillId="0" borderId="0" xfId="0" applyFont="1" applyFill="1" applyBorder="1"/>
    <xf numFmtId="0" fontId="13" fillId="2" borderId="5" xfId="0" applyFont="1" applyFill="1" applyBorder="1"/>
    <xf numFmtId="0" fontId="12" fillId="0" borderId="0" xfId="0" applyFont="1" applyFill="1" applyBorder="1"/>
    <xf numFmtId="0" fontId="13" fillId="0" borderId="0" xfId="0" applyFont="1" applyFill="1" applyBorder="1"/>
    <xf numFmtId="0" fontId="5" fillId="0" borderId="0"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8" fontId="14" fillId="2" borderId="18" xfId="0" applyNumberFormat="1" applyFont="1" applyFill="1" applyBorder="1"/>
    <xf numFmtId="0" fontId="2" fillId="2" borderId="0" xfId="0" applyFont="1" applyFill="1"/>
    <xf numFmtId="0" fontId="2" fillId="2" borderId="0" xfId="0" applyFont="1" applyFill="1" applyAlignment="1">
      <alignment vertical="top"/>
    </xf>
    <xf numFmtId="0" fontId="16" fillId="2" borderId="5" xfId="177" applyFill="1" applyBorder="1" applyAlignment="1" applyProtection="1"/>
    <xf numFmtId="0" fontId="2" fillId="0" borderId="0"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3" fillId="2" borderId="0" xfId="0" applyFont="1" applyFill="1" applyAlignment="1">
      <alignment wrapText="1"/>
    </xf>
    <xf numFmtId="0" fontId="2" fillId="0" borderId="18" xfId="0" applyFont="1" applyFill="1" applyBorder="1"/>
    <xf numFmtId="0" fontId="1" fillId="2" borderId="18" xfId="0" applyFont="1" applyFill="1" applyBorder="1"/>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6</xdr:row>
      <xdr:rowOff>127000</xdr:rowOff>
    </xdr:from>
    <xdr:to>
      <xdr:col>12</xdr:col>
      <xdr:colOff>863600</xdr:colOff>
      <xdr:row>19</xdr:row>
      <xdr:rowOff>76200</xdr:rowOff>
    </xdr:to>
    <xdr:pic>
      <xdr:nvPicPr>
        <xdr:cNvPr id="2" name="Picture 1">
          <a:extLst>
            <a:ext uri="{FF2B5EF4-FFF2-40B4-BE49-F238E27FC236}">
              <a16:creationId xmlns:a16="http://schemas.microsoft.com/office/drawing/2014/main" id="{B4BE52E0-FBAF-7B46-B670-5BB21697B9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19900" y="1358900"/>
          <a:ext cx="6273800" cy="2590800"/>
        </a:xfrm>
        <a:prstGeom prst="rect">
          <a:avLst/>
        </a:prstGeom>
      </xdr:spPr>
    </xdr:pic>
    <xdr:clientData/>
  </xdr:twoCellAnchor>
  <xdr:twoCellAnchor editAs="oneCell">
    <xdr:from>
      <xdr:col>6</xdr:col>
      <xdr:colOff>876300</xdr:colOff>
      <xdr:row>29</xdr:row>
      <xdr:rowOff>50800</xdr:rowOff>
    </xdr:from>
    <xdr:to>
      <xdr:col>14</xdr:col>
      <xdr:colOff>927100</xdr:colOff>
      <xdr:row>61</xdr:row>
      <xdr:rowOff>83230</xdr:rowOff>
    </xdr:to>
    <xdr:pic>
      <xdr:nvPicPr>
        <xdr:cNvPr id="3" name="Picture 2">
          <a:extLst>
            <a:ext uri="{FF2B5EF4-FFF2-40B4-BE49-F238E27FC236}">
              <a16:creationId xmlns:a16="http://schemas.microsoft.com/office/drawing/2014/main" id="{2B4D876E-B93B-BB4E-8794-62333BD1C721}"/>
            </a:ext>
          </a:extLst>
        </xdr:cNvPr>
        <xdr:cNvPicPr>
          <a:picLocks noChangeAspect="1"/>
        </xdr:cNvPicPr>
      </xdr:nvPicPr>
      <xdr:blipFill>
        <a:blip xmlns:r="http://schemas.openxmlformats.org/officeDocument/2006/relationships" r:embed="rId2"/>
        <a:stretch>
          <a:fillRect/>
        </a:stretch>
      </xdr:blipFill>
      <xdr:spPr>
        <a:xfrm>
          <a:off x="7315200" y="5956300"/>
          <a:ext cx="7772400" cy="6534830"/>
        </a:xfrm>
        <a:prstGeom prst="rect">
          <a:avLst/>
        </a:prstGeom>
      </xdr:spPr>
    </xdr:pic>
    <xdr:clientData/>
  </xdr:twoCellAnchor>
  <xdr:twoCellAnchor>
    <xdr:from>
      <xdr:col>9</xdr:col>
      <xdr:colOff>558800</xdr:colOff>
      <xdr:row>51</xdr:row>
      <xdr:rowOff>38100</xdr:rowOff>
    </xdr:from>
    <xdr:to>
      <xdr:col>10</xdr:col>
      <xdr:colOff>469900</xdr:colOff>
      <xdr:row>52</xdr:row>
      <xdr:rowOff>76200</xdr:rowOff>
    </xdr:to>
    <xdr:sp macro="" textlink="">
      <xdr:nvSpPr>
        <xdr:cNvPr id="4" name="Frame 3">
          <a:extLst>
            <a:ext uri="{FF2B5EF4-FFF2-40B4-BE49-F238E27FC236}">
              <a16:creationId xmlns:a16="http://schemas.microsoft.com/office/drawing/2014/main" id="{AEF558F3-EE2C-7340-B640-75FA66567444}"/>
            </a:ext>
          </a:extLst>
        </xdr:cNvPr>
        <xdr:cNvSpPr/>
      </xdr:nvSpPr>
      <xdr:spPr>
        <a:xfrm>
          <a:off x="9893300" y="104140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xdr:from>
      <xdr:col>9</xdr:col>
      <xdr:colOff>546100</xdr:colOff>
      <xdr:row>47</xdr:row>
      <xdr:rowOff>76200</xdr:rowOff>
    </xdr:from>
    <xdr:to>
      <xdr:col>10</xdr:col>
      <xdr:colOff>457200</xdr:colOff>
      <xdr:row>48</xdr:row>
      <xdr:rowOff>114300</xdr:rowOff>
    </xdr:to>
    <xdr:sp macro="" textlink="">
      <xdr:nvSpPr>
        <xdr:cNvPr id="5" name="Frame 4">
          <a:extLst>
            <a:ext uri="{FF2B5EF4-FFF2-40B4-BE49-F238E27FC236}">
              <a16:creationId xmlns:a16="http://schemas.microsoft.com/office/drawing/2014/main" id="{78731997-73F7-434C-BAB1-154F30DF0258}"/>
            </a:ext>
          </a:extLst>
        </xdr:cNvPr>
        <xdr:cNvSpPr/>
      </xdr:nvSpPr>
      <xdr:spPr>
        <a:xfrm>
          <a:off x="9880600" y="96393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7</xdr:col>
      <xdr:colOff>25400</xdr:colOff>
      <xdr:row>85</xdr:row>
      <xdr:rowOff>25400</xdr:rowOff>
    </xdr:from>
    <xdr:to>
      <xdr:col>15</xdr:col>
      <xdr:colOff>76200</xdr:colOff>
      <xdr:row>96</xdr:row>
      <xdr:rowOff>26772</xdr:rowOff>
    </xdr:to>
    <xdr:pic>
      <xdr:nvPicPr>
        <xdr:cNvPr id="6" name="Picture 5">
          <a:extLst>
            <a:ext uri="{FF2B5EF4-FFF2-40B4-BE49-F238E27FC236}">
              <a16:creationId xmlns:a16="http://schemas.microsoft.com/office/drawing/2014/main" id="{75701341-2E2E-66FA-4EEC-DC4895D92E69}"/>
            </a:ext>
          </a:extLst>
        </xdr:cNvPr>
        <xdr:cNvPicPr>
          <a:picLocks noChangeAspect="1"/>
        </xdr:cNvPicPr>
      </xdr:nvPicPr>
      <xdr:blipFill>
        <a:blip xmlns:r="http://schemas.openxmlformats.org/officeDocument/2006/relationships" r:embed="rId3"/>
        <a:stretch>
          <a:fillRect/>
        </a:stretch>
      </xdr:blipFill>
      <xdr:spPr>
        <a:xfrm>
          <a:off x="7429500" y="17310100"/>
          <a:ext cx="7772400" cy="2236572"/>
        </a:xfrm>
        <a:prstGeom prst="rect">
          <a:avLst/>
        </a:prstGeom>
      </xdr:spPr>
    </xdr:pic>
    <xdr:clientData/>
  </xdr:twoCellAnchor>
  <xdr:twoCellAnchor>
    <xdr:from>
      <xdr:col>7</xdr:col>
      <xdr:colOff>266700</xdr:colOff>
      <xdr:row>90</xdr:row>
      <xdr:rowOff>152400</xdr:rowOff>
    </xdr:from>
    <xdr:to>
      <xdr:col>14</xdr:col>
      <xdr:colOff>723900</xdr:colOff>
      <xdr:row>92</xdr:row>
      <xdr:rowOff>139700</xdr:rowOff>
    </xdr:to>
    <xdr:sp macro="" textlink="">
      <xdr:nvSpPr>
        <xdr:cNvPr id="7" name="Frame 6">
          <a:extLst>
            <a:ext uri="{FF2B5EF4-FFF2-40B4-BE49-F238E27FC236}">
              <a16:creationId xmlns:a16="http://schemas.microsoft.com/office/drawing/2014/main" id="{2ADA89B8-7A47-7E41-8714-FE5DFFA357C2}"/>
            </a:ext>
          </a:extLst>
        </xdr:cNvPr>
        <xdr:cNvSpPr/>
      </xdr:nvSpPr>
      <xdr:spPr>
        <a:xfrm>
          <a:off x="7670800" y="18453100"/>
          <a:ext cx="7213600" cy="3937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7</xdr:col>
      <xdr:colOff>380999</xdr:colOff>
      <xdr:row>63</xdr:row>
      <xdr:rowOff>50800</xdr:rowOff>
    </xdr:from>
    <xdr:to>
      <xdr:col>14</xdr:col>
      <xdr:colOff>602342</xdr:colOff>
      <xdr:row>67</xdr:row>
      <xdr:rowOff>0</xdr:rowOff>
    </xdr:to>
    <xdr:pic>
      <xdr:nvPicPr>
        <xdr:cNvPr id="8" name="Picture 7">
          <a:extLst>
            <a:ext uri="{FF2B5EF4-FFF2-40B4-BE49-F238E27FC236}">
              <a16:creationId xmlns:a16="http://schemas.microsoft.com/office/drawing/2014/main" id="{0571DF6A-1AAF-566A-04A0-AD751190D6EA}"/>
            </a:ext>
          </a:extLst>
        </xdr:cNvPr>
        <xdr:cNvPicPr>
          <a:picLocks noChangeAspect="1"/>
        </xdr:cNvPicPr>
      </xdr:nvPicPr>
      <xdr:blipFill>
        <a:blip xmlns:r="http://schemas.openxmlformats.org/officeDocument/2006/relationships" r:embed="rId4"/>
        <a:stretch>
          <a:fillRect/>
        </a:stretch>
      </xdr:blipFill>
      <xdr:spPr>
        <a:xfrm>
          <a:off x="7785099" y="12865100"/>
          <a:ext cx="6977743" cy="762000"/>
        </a:xfrm>
        <a:prstGeom prst="rect">
          <a:avLst/>
        </a:prstGeom>
      </xdr:spPr>
    </xdr:pic>
    <xdr:clientData/>
  </xdr:twoCellAnchor>
  <xdr:twoCellAnchor editAs="oneCell">
    <xdr:from>
      <xdr:col>7</xdr:col>
      <xdr:colOff>331273</xdr:colOff>
      <xdr:row>66</xdr:row>
      <xdr:rowOff>190500</xdr:rowOff>
    </xdr:from>
    <xdr:to>
      <xdr:col>14</xdr:col>
      <xdr:colOff>406400</xdr:colOff>
      <xdr:row>76</xdr:row>
      <xdr:rowOff>50800</xdr:rowOff>
    </xdr:to>
    <xdr:pic>
      <xdr:nvPicPr>
        <xdr:cNvPr id="9" name="Picture 8">
          <a:extLst>
            <a:ext uri="{FF2B5EF4-FFF2-40B4-BE49-F238E27FC236}">
              <a16:creationId xmlns:a16="http://schemas.microsoft.com/office/drawing/2014/main" id="{60E8CB1A-74B6-C5F5-9AF1-2FFA29438F49}"/>
            </a:ext>
          </a:extLst>
        </xdr:cNvPr>
        <xdr:cNvPicPr>
          <a:picLocks noChangeAspect="1"/>
        </xdr:cNvPicPr>
      </xdr:nvPicPr>
      <xdr:blipFill>
        <a:blip xmlns:r="http://schemas.openxmlformats.org/officeDocument/2006/relationships" r:embed="rId5"/>
        <a:stretch>
          <a:fillRect/>
        </a:stretch>
      </xdr:blipFill>
      <xdr:spPr>
        <a:xfrm>
          <a:off x="7735373" y="13614400"/>
          <a:ext cx="6831527" cy="189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smartport.nl/wp-content/uploads/2020/09/Cost-Analysis-Power-2-Fuel_def_2020.pdf" TargetMode="External"/><Relationship Id="rId2" Type="http://schemas.openxmlformats.org/officeDocument/2006/relationships/hyperlink" Target="https://www.nweurope.eu/media/14694/210225_h2ships_t232_compassesmtaltfuels-02.pdf" TargetMode="External"/><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3" sqref="C43"/>
    </sheetView>
  </sheetViews>
  <sheetFormatPr baseColWidth="10" defaultColWidth="10.85546875" defaultRowHeight="16"/>
  <cols>
    <col min="1" max="1" width="3.42578125" style="25" customWidth="1"/>
    <col min="2" max="2" width="8.42578125" style="17" customWidth="1"/>
    <col min="3" max="3" width="38.42578125" style="17" customWidth="1"/>
    <col min="4" max="16384" width="10.85546875" style="17"/>
  </cols>
  <sheetData>
    <row r="1" spans="1:3" s="23" customFormat="1">
      <c r="A1" s="21"/>
      <c r="B1" s="22"/>
      <c r="C1" s="22"/>
    </row>
    <row r="2" spans="1:3" ht="21">
      <c r="A2" s="1"/>
      <c r="B2" s="24" t="s">
        <v>9</v>
      </c>
      <c r="C2" s="24"/>
    </row>
    <row r="3" spans="1:3">
      <c r="A3" s="1"/>
      <c r="B3" s="8"/>
      <c r="C3" s="8"/>
    </row>
    <row r="4" spans="1:3">
      <c r="A4" s="1"/>
      <c r="B4" s="2" t="s">
        <v>10</v>
      </c>
      <c r="C4" s="3" t="s">
        <v>68</v>
      </c>
    </row>
    <row r="5" spans="1:3">
      <c r="A5" s="1"/>
      <c r="B5" s="4" t="s">
        <v>21</v>
      </c>
      <c r="C5" s="5" t="s">
        <v>67</v>
      </c>
    </row>
    <row r="6" spans="1:3">
      <c r="A6" s="1"/>
      <c r="B6" s="6" t="s">
        <v>12</v>
      </c>
      <c r="C6" s="7" t="s">
        <v>13</v>
      </c>
    </row>
    <row r="7" spans="1:3">
      <c r="A7" s="1"/>
      <c r="B7" s="8"/>
      <c r="C7" s="8"/>
    </row>
    <row r="8" spans="1:3">
      <c r="A8" s="1"/>
      <c r="B8" s="8"/>
      <c r="C8" s="8"/>
    </row>
    <row r="9" spans="1:3">
      <c r="A9" s="1"/>
      <c r="B9" s="50" t="s">
        <v>22</v>
      </c>
      <c r="C9" s="51"/>
    </row>
    <row r="10" spans="1:3">
      <c r="A10" s="1"/>
      <c r="B10" s="52"/>
      <c r="C10" s="53"/>
    </row>
    <row r="11" spans="1:3">
      <c r="A11" s="1"/>
      <c r="B11" s="52" t="s">
        <v>23</v>
      </c>
      <c r="C11" s="54" t="s">
        <v>24</v>
      </c>
    </row>
    <row r="12" spans="1:3" ht="17" thickBot="1">
      <c r="A12" s="1"/>
      <c r="B12" s="52"/>
      <c r="C12" s="12" t="s">
        <v>25</v>
      </c>
    </row>
    <row r="13" spans="1:3" ht="17" thickBot="1">
      <c r="A13" s="1"/>
      <c r="B13" s="52"/>
      <c r="C13" s="55" t="s">
        <v>26</v>
      </c>
    </row>
    <row r="14" spans="1:3">
      <c r="A14" s="1"/>
      <c r="B14" s="52"/>
      <c r="C14" s="53" t="s">
        <v>27</v>
      </c>
    </row>
    <row r="15" spans="1:3">
      <c r="A15" s="1"/>
      <c r="B15" s="52"/>
      <c r="C15" s="53"/>
    </row>
    <row r="16" spans="1:3">
      <c r="A16" s="1"/>
      <c r="B16" s="52" t="s">
        <v>28</v>
      </c>
      <c r="C16" s="56" t="s">
        <v>29</v>
      </c>
    </row>
    <row r="17" spans="1:3">
      <c r="A17" s="1"/>
      <c r="B17" s="52"/>
      <c r="C17" s="57" t="s">
        <v>30</v>
      </c>
    </row>
    <row r="18" spans="1:3">
      <c r="A18" s="1"/>
      <c r="B18" s="52"/>
      <c r="C18" s="58" t="s">
        <v>31</v>
      </c>
    </row>
    <row r="19" spans="1:3">
      <c r="A19" s="1"/>
      <c r="B19" s="52"/>
      <c r="C19" s="59" t="s">
        <v>32</v>
      </c>
    </row>
    <row r="20" spans="1:3">
      <c r="A20" s="1"/>
      <c r="B20" s="60"/>
      <c r="C20" s="61" t="s">
        <v>33</v>
      </c>
    </row>
    <row r="21" spans="1:3">
      <c r="A21" s="1"/>
      <c r="B21" s="60"/>
      <c r="C21" s="62" t="s">
        <v>34</v>
      </c>
    </row>
    <row r="22" spans="1:3">
      <c r="A22" s="1"/>
      <c r="B22" s="60"/>
      <c r="C22" s="63" t="s">
        <v>35</v>
      </c>
    </row>
    <row r="23" spans="1:3">
      <c r="B23" s="60"/>
      <c r="C23" s="64" t="s">
        <v>36</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1"/>
  <sheetViews>
    <sheetView tabSelected="1" workbookViewId="0">
      <selection activeCell="D11" sqref="D11"/>
    </sheetView>
  </sheetViews>
  <sheetFormatPr baseColWidth="10" defaultColWidth="10.85546875" defaultRowHeight="16"/>
  <cols>
    <col min="1" max="1" width="4.140625" style="30" customWidth="1"/>
    <col min="2" max="2" width="3.42578125" style="30" customWidth="1"/>
    <col min="3" max="3" width="46.85546875" style="30" customWidth="1"/>
    <col min="4" max="4" width="12.42578125" style="30" customWidth="1"/>
    <col min="5" max="5" width="17.42578125" style="30" customWidth="1"/>
    <col min="6" max="6" width="4.42578125" style="30" customWidth="1"/>
    <col min="7" max="7" width="43.140625" style="30" customWidth="1"/>
    <col min="8" max="8" width="5.140625" style="30" customWidth="1"/>
    <col min="9" max="9" width="42.42578125" style="30" customWidth="1"/>
    <col min="10" max="10" width="5" style="30" customWidth="1"/>
    <col min="11" max="16384" width="10.85546875" style="30"/>
  </cols>
  <sheetData>
    <row r="1" spans="2:11">
      <c r="D1" s="31"/>
      <c r="E1" s="31"/>
      <c r="F1" s="31"/>
      <c r="G1" s="31"/>
    </row>
    <row r="2" spans="2:11">
      <c r="B2" s="122" t="s">
        <v>49</v>
      </c>
      <c r="C2" s="123"/>
      <c r="D2" s="123"/>
      <c r="E2" s="124"/>
      <c r="F2" s="31"/>
      <c r="G2" s="31"/>
    </row>
    <row r="3" spans="2:11">
      <c r="B3" s="125"/>
      <c r="C3" s="126"/>
      <c r="D3" s="126"/>
      <c r="E3" s="127"/>
      <c r="F3" s="31"/>
      <c r="G3" s="31"/>
    </row>
    <row r="4" spans="2:11">
      <c r="B4" s="125"/>
      <c r="C4" s="126"/>
      <c r="D4" s="126"/>
      <c r="E4" s="127"/>
      <c r="F4" s="31"/>
      <c r="G4" s="31"/>
    </row>
    <row r="5" spans="2:11">
      <c r="B5" s="128"/>
      <c r="C5" s="129"/>
      <c r="D5" s="129"/>
      <c r="E5" s="130"/>
      <c r="F5" s="31"/>
      <c r="G5" s="31"/>
    </row>
    <row r="6" spans="2:11" ht="17" thickBot="1">
      <c r="D6" s="31"/>
    </row>
    <row r="7" spans="2:11">
      <c r="B7" s="32"/>
      <c r="C7" s="16"/>
      <c r="D7" s="16"/>
      <c r="E7" s="16"/>
      <c r="F7" s="16"/>
      <c r="G7" s="16"/>
      <c r="H7" s="16"/>
      <c r="I7" s="16"/>
      <c r="J7" s="33"/>
    </row>
    <row r="8" spans="2:11" s="20" customFormat="1">
      <c r="B8" s="69"/>
      <c r="C8" s="14" t="s">
        <v>16</v>
      </c>
      <c r="D8" s="70" t="s">
        <v>7</v>
      </c>
      <c r="E8" s="14" t="s">
        <v>4</v>
      </c>
      <c r="F8" s="14"/>
      <c r="G8" s="14" t="s">
        <v>6</v>
      </c>
      <c r="H8" s="14"/>
      <c r="I8" s="14" t="s">
        <v>0</v>
      </c>
      <c r="J8" s="26"/>
    </row>
    <row r="9" spans="2:11" s="20" customFormat="1">
      <c r="B9" s="19"/>
      <c r="C9" s="12"/>
      <c r="D9" s="28"/>
      <c r="E9" s="12"/>
      <c r="F9" s="12"/>
      <c r="G9" s="12"/>
      <c r="H9" s="12"/>
      <c r="I9" s="12"/>
      <c r="J9" s="13"/>
    </row>
    <row r="10" spans="2:11" s="20" customFormat="1" ht="17" thickBot="1">
      <c r="B10" s="19"/>
      <c r="C10" s="12" t="s">
        <v>38</v>
      </c>
      <c r="D10" s="28"/>
      <c r="E10" s="12"/>
      <c r="F10" s="12"/>
      <c r="G10" s="12"/>
      <c r="H10" s="12"/>
      <c r="I10" s="12"/>
      <c r="J10" s="13"/>
    </row>
    <row r="11" spans="2:11" s="20" customFormat="1" ht="17" thickBot="1">
      <c r="B11" s="19"/>
      <c r="C11" s="79" t="s">
        <v>50</v>
      </c>
      <c r="D11" s="18" t="s">
        <v>51</v>
      </c>
      <c r="E11" s="117">
        <f>'Research data'!F7</f>
        <v>3.4013605442176869</v>
      </c>
      <c r="F11" s="34"/>
      <c r="G11" s="74" t="s">
        <v>42</v>
      </c>
      <c r="H11" s="27"/>
      <c r="I11" s="132" t="s">
        <v>86</v>
      </c>
      <c r="J11" s="13"/>
    </row>
    <row r="12" spans="2:11" ht="17" thickBot="1">
      <c r="B12" s="35"/>
      <c r="C12" s="74" t="s">
        <v>17</v>
      </c>
      <c r="D12" s="18" t="s">
        <v>2</v>
      </c>
      <c r="E12" s="36">
        <v>0</v>
      </c>
      <c r="F12" s="34"/>
      <c r="G12" s="74" t="s">
        <v>43</v>
      </c>
      <c r="H12" s="34"/>
      <c r="I12" s="133" t="s">
        <v>87</v>
      </c>
      <c r="J12" s="68"/>
      <c r="K12" s="31"/>
    </row>
    <row r="13" spans="2:11">
      <c r="B13" s="35"/>
      <c r="C13" s="31"/>
      <c r="D13" s="71"/>
      <c r="E13" s="72"/>
      <c r="F13" s="31"/>
      <c r="G13" s="31"/>
      <c r="H13" s="31"/>
      <c r="I13" s="31"/>
      <c r="J13" s="68"/>
      <c r="K13" s="31"/>
    </row>
    <row r="14" spans="2:11" ht="17" thickBot="1">
      <c r="B14" s="35"/>
      <c r="C14" s="12" t="s">
        <v>5</v>
      </c>
      <c r="D14" s="71"/>
      <c r="E14" s="73"/>
      <c r="F14" s="31"/>
      <c r="G14" s="31"/>
      <c r="H14" s="31"/>
      <c r="I14" s="48"/>
      <c r="J14" s="68"/>
    </row>
    <row r="15" spans="2:11" ht="17" thickBot="1">
      <c r="B15" s="35"/>
      <c r="C15" s="34" t="s">
        <v>18</v>
      </c>
      <c r="D15" s="18" t="s">
        <v>1</v>
      </c>
      <c r="E15" s="36">
        <f>'Research data'!F10</f>
        <v>25</v>
      </c>
      <c r="F15" s="34"/>
      <c r="G15" s="49" t="s">
        <v>20</v>
      </c>
      <c r="H15" s="34"/>
      <c r="I15" s="78" t="s">
        <v>47</v>
      </c>
      <c r="J15" s="68"/>
    </row>
    <row r="16" spans="2:11" ht="17" thickBot="1">
      <c r="B16" s="37"/>
      <c r="C16" s="38"/>
      <c r="D16" s="38"/>
      <c r="E16" s="38"/>
      <c r="F16" s="38"/>
      <c r="G16" s="38"/>
      <c r="H16" s="38"/>
      <c r="I16" s="38"/>
      <c r="J16" s="39"/>
    </row>
    <row r="21" ht="15" customHeight="1"/>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3"/>
  <sheetViews>
    <sheetView workbookViewId="0">
      <selection activeCell="I7" sqref="I7"/>
    </sheetView>
  </sheetViews>
  <sheetFormatPr baseColWidth="10" defaultColWidth="10.85546875" defaultRowHeight="16"/>
  <cols>
    <col min="1" max="2" width="3.42578125" style="40" customWidth="1"/>
    <col min="3" max="3" width="35.85546875" style="40" customWidth="1"/>
    <col min="4" max="4" width="9.42578125" style="40" customWidth="1"/>
    <col min="5" max="5" width="3.140625" style="40" customWidth="1"/>
    <col min="6" max="6" width="13.42578125" style="40" customWidth="1"/>
    <col min="7" max="7" width="2.42578125" style="40" customWidth="1"/>
    <col min="8" max="16384" width="10.85546875" style="40"/>
  </cols>
  <sheetData>
    <row r="2" spans="2:11" ht="17" customHeight="1" thickBot="1"/>
    <row r="3" spans="2:11">
      <c r="B3" s="41"/>
      <c r="C3" s="42"/>
      <c r="D3" s="42"/>
      <c r="E3" s="42"/>
      <c r="F3" s="42"/>
      <c r="G3" s="42"/>
      <c r="H3" s="42"/>
      <c r="I3" s="42"/>
      <c r="J3" s="42"/>
      <c r="K3" s="108"/>
    </row>
    <row r="4" spans="2:11" s="20" customFormat="1">
      <c r="B4" s="19"/>
      <c r="C4" s="65" t="s">
        <v>37</v>
      </c>
      <c r="D4" s="65" t="s">
        <v>7</v>
      </c>
      <c r="E4" s="65"/>
      <c r="F4" s="65" t="s">
        <v>33</v>
      </c>
      <c r="G4" s="65"/>
      <c r="H4" s="65"/>
      <c r="I4" s="65" t="s">
        <v>39</v>
      </c>
      <c r="J4" s="12"/>
      <c r="K4" s="13"/>
    </row>
    <row r="5" spans="2:11" ht="18" customHeight="1">
      <c r="B5" s="43"/>
      <c r="C5" s="47"/>
      <c r="D5" s="44"/>
      <c r="E5" s="44"/>
      <c r="F5" s="45"/>
      <c r="G5" s="45"/>
      <c r="H5" s="44"/>
      <c r="I5" s="109"/>
      <c r="J5" s="44"/>
      <c r="K5" s="110"/>
    </row>
    <row r="6" spans="2:11" ht="18" customHeight="1" thickBot="1">
      <c r="B6" s="43"/>
      <c r="C6" s="11" t="s">
        <v>38</v>
      </c>
      <c r="D6" s="11"/>
      <c r="E6" s="29"/>
      <c r="F6" s="9"/>
      <c r="G6" s="9"/>
      <c r="H6" s="44"/>
      <c r="I6" s="111"/>
      <c r="J6" s="44"/>
      <c r="K6" s="110"/>
    </row>
    <row r="7" spans="2:11" ht="17" thickBot="1">
      <c r="B7" s="43"/>
      <c r="C7" s="75" t="s">
        <v>50</v>
      </c>
      <c r="D7" s="76" t="s">
        <v>51</v>
      </c>
      <c r="E7" s="66"/>
      <c r="F7" s="77">
        <f>Notes!F83</f>
        <v>3.4013605442176869</v>
      </c>
      <c r="G7" s="44"/>
      <c r="H7" s="44"/>
      <c r="I7" s="121" t="s">
        <v>86</v>
      </c>
      <c r="J7" s="44"/>
      <c r="K7" s="110"/>
    </row>
    <row r="8" spans="2:11">
      <c r="B8" s="43"/>
      <c r="C8" s="29"/>
      <c r="D8" s="29"/>
      <c r="E8" s="29"/>
      <c r="F8" s="10"/>
      <c r="G8" s="10"/>
      <c r="H8" s="44"/>
      <c r="I8" s="112"/>
      <c r="J8" s="44"/>
      <c r="K8" s="110"/>
    </row>
    <row r="9" spans="2:11" ht="17" thickBot="1">
      <c r="B9" s="43"/>
      <c r="C9" s="11" t="s">
        <v>5</v>
      </c>
      <c r="D9" s="11"/>
      <c r="E9" s="29"/>
      <c r="F9" s="10"/>
      <c r="G9" s="10"/>
      <c r="H9" s="44"/>
      <c r="I9" s="109"/>
      <c r="J9" s="44"/>
      <c r="K9" s="110"/>
    </row>
    <row r="10" spans="2:11" ht="17" thickBot="1">
      <c r="B10" s="43"/>
      <c r="C10" s="96" t="s">
        <v>18</v>
      </c>
      <c r="D10" s="97" t="s">
        <v>60</v>
      </c>
      <c r="E10" s="67"/>
      <c r="F10" s="46">
        <f>Notes!E8</f>
        <v>25</v>
      </c>
      <c r="G10" s="10"/>
      <c r="H10" s="45"/>
      <c r="I10" s="113" t="s">
        <v>47</v>
      </c>
      <c r="J10" s="44"/>
      <c r="K10" s="110"/>
    </row>
    <row r="11" spans="2:11">
      <c r="B11" s="43"/>
      <c r="C11" s="44"/>
      <c r="D11" s="44"/>
      <c r="E11" s="44"/>
      <c r="F11" s="44"/>
      <c r="G11" s="44"/>
      <c r="H11" s="44"/>
      <c r="I11" s="44"/>
      <c r="J11" s="44"/>
      <c r="K11" s="110"/>
    </row>
    <row r="12" spans="2:11">
      <c r="B12" s="43"/>
      <c r="C12" s="44"/>
      <c r="D12" s="44"/>
      <c r="E12" s="44"/>
      <c r="F12" s="44"/>
      <c r="G12" s="44"/>
      <c r="H12" s="44"/>
      <c r="I12" s="44"/>
      <c r="J12" s="44"/>
      <c r="K12" s="110"/>
    </row>
    <row r="13" spans="2:11" ht="17" thickBot="1">
      <c r="B13" s="114"/>
      <c r="C13" s="115"/>
      <c r="D13" s="115"/>
      <c r="E13" s="115"/>
      <c r="F13" s="115"/>
      <c r="G13" s="115"/>
      <c r="H13" s="115"/>
      <c r="I13" s="115"/>
      <c r="J13" s="115"/>
      <c r="K13" s="1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F9B52-7F09-3648-8D4E-DA1173DC7FF0}">
  <sheetPr>
    <tabColor theme="6" tint="0.79998168889431442"/>
  </sheetPr>
  <dimension ref="B1:J22"/>
  <sheetViews>
    <sheetView workbookViewId="0">
      <selection activeCell="C6" sqref="C6"/>
    </sheetView>
  </sheetViews>
  <sheetFormatPr baseColWidth="10" defaultColWidth="33.140625" defaultRowHeight="16"/>
  <cols>
    <col min="1" max="1" width="3.7109375" style="80" customWidth="1"/>
    <col min="2" max="2" width="4.140625" style="80" customWidth="1"/>
    <col min="3" max="3" width="38.7109375" style="80" customWidth="1"/>
    <col min="4" max="4" width="24.28515625" style="80" customWidth="1"/>
    <col min="5" max="5" width="10.140625" style="80" customWidth="1"/>
    <col min="6" max="7" width="13.140625" style="80" customWidth="1"/>
    <col min="8" max="8" width="12.7109375" style="98" customWidth="1"/>
    <col min="9" max="9" width="31.85546875" style="98" customWidth="1"/>
    <col min="10" max="10" width="98.28515625" style="80" customWidth="1"/>
    <col min="11" max="16384" width="33.140625" style="80"/>
  </cols>
  <sheetData>
    <row r="1" spans="2:10" ht="17" thickBot="1"/>
    <row r="2" spans="2:10">
      <c r="B2" s="81"/>
      <c r="C2" s="82"/>
      <c r="D2" s="82"/>
      <c r="E2" s="82"/>
      <c r="F2" s="82"/>
      <c r="G2" s="82"/>
      <c r="H2" s="99"/>
      <c r="I2" s="99"/>
      <c r="J2" s="83"/>
    </row>
    <row r="3" spans="2:10">
      <c r="B3" s="86"/>
      <c r="C3" s="20" t="s">
        <v>32</v>
      </c>
      <c r="D3" s="20"/>
      <c r="E3" s="20"/>
      <c r="F3" s="20"/>
      <c r="G3" s="20"/>
      <c r="H3" s="100"/>
      <c r="I3" s="100"/>
      <c r="J3" s="87"/>
    </row>
    <row r="4" spans="2:10">
      <c r="B4" s="86"/>
      <c r="J4" s="87"/>
    </row>
    <row r="5" spans="2:10">
      <c r="B5" s="101"/>
      <c r="C5" s="14" t="s">
        <v>52</v>
      </c>
      <c r="D5" s="14" t="s">
        <v>0</v>
      </c>
      <c r="E5" s="14" t="s">
        <v>11</v>
      </c>
      <c r="F5" s="14" t="s">
        <v>14</v>
      </c>
      <c r="G5" s="14" t="s">
        <v>40</v>
      </c>
      <c r="H5" s="15" t="s">
        <v>15</v>
      </c>
      <c r="I5" s="15" t="s">
        <v>41</v>
      </c>
      <c r="J5" s="26" t="s">
        <v>8</v>
      </c>
    </row>
    <row r="6" spans="2:10">
      <c r="B6" s="86"/>
      <c r="C6" s="20"/>
      <c r="D6" s="20"/>
      <c r="E6" s="20"/>
      <c r="F6" s="20"/>
      <c r="G6" s="20"/>
      <c r="H6" s="100"/>
      <c r="I6" s="100"/>
      <c r="J6" s="13"/>
    </row>
    <row r="7" spans="2:10">
      <c r="B7" s="86"/>
      <c r="J7" s="87"/>
    </row>
    <row r="8" spans="2:10">
      <c r="B8" s="86"/>
      <c r="C8" s="119" t="s">
        <v>78</v>
      </c>
      <c r="D8" s="80" t="s">
        <v>61</v>
      </c>
      <c r="E8" s="80" t="s">
        <v>44</v>
      </c>
      <c r="F8" s="103">
        <v>42736</v>
      </c>
      <c r="H8" s="104">
        <v>44224</v>
      </c>
      <c r="I8" s="80" t="s">
        <v>62</v>
      </c>
      <c r="J8" s="105" t="s">
        <v>63</v>
      </c>
    </row>
    <row r="9" spans="2:10">
      <c r="B9" s="86"/>
      <c r="C9" s="102"/>
      <c r="H9" s="80"/>
      <c r="I9" s="80"/>
      <c r="J9" s="87"/>
    </row>
    <row r="10" spans="2:10">
      <c r="B10" s="86"/>
      <c r="C10" s="102"/>
      <c r="H10" s="80"/>
      <c r="I10" s="80"/>
      <c r="J10" s="87"/>
    </row>
    <row r="11" spans="2:10">
      <c r="B11" s="86"/>
      <c r="C11" s="102" t="s">
        <v>3</v>
      </c>
      <c r="D11" s="80" t="s">
        <v>46</v>
      </c>
      <c r="E11" s="80" t="s">
        <v>44</v>
      </c>
      <c r="F11" s="103">
        <v>41395</v>
      </c>
      <c r="H11" s="104">
        <v>42278</v>
      </c>
      <c r="I11" s="80" t="s">
        <v>48</v>
      </c>
      <c r="J11" s="105" t="s">
        <v>45</v>
      </c>
    </row>
    <row r="12" spans="2:10">
      <c r="B12" s="86"/>
      <c r="C12" s="102"/>
      <c r="H12" s="106"/>
      <c r="I12" s="80"/>
      <c r="J12" s="87"/>
    </row>
    <row r="13" spans="2:10">
      <c r="B13" s="86"/>
      <c r="C13" s="102"/>
      <c r="H13" s="106"/>
      <c r="I13" s="80"/>
      <c r="J13" s="87"/>
    </row>
    <row r="14" spans="2:10">
      <c r="B14" s="86"/>
      <c r="C14" s="102" t="s">
        <v>66</v>
      </c>
      <c r="D14" s="80" t="s">
        <v>64</v>
      </c>
      <c r="E14" s="80" t="s">
        <v>44</v>
      </c>
      <c r="F14" s="103">
        <v>44197</v>
      </c>
      <c r="H14" s="104">
        <v>44224</v>
      </c>
      <c r="I14" s="91" t="s">
        <v>2</v>
      </c>
      <c r="J14" s="105" t="s">
        <v>65</v>
      </c>
    </row>
    <row r="15" spans="2:10">
      <c r="B15" s="86"/>
      <c r="C15" s="102"/>
      <c r="H15" s="106"/>
      <c r="I15" s="80"/>
      <c r="J15" s="87"/>
    </row>
    <row r="16" spans="2:10">
      <c r="B16" s="86"/>
      <c r="C16" s="102"/>
      <c r="H16" s="106"/>
      <c r="I16" s="80"/>
      <c r="J16" s="87"/>
    </row>
    <row r="17" spans="2:10">
      <c r="B17" s="86"/>
      <c r="C17" s="119" t="s">
        <v>80</v>
      </c>
      <c r="D17" s="118" t="s">
        <v>81</v>
      </c>
      <c r="E17" s="118" t="s">
        <v>82</v>
      </c>
      <c r="F17" s="103">
        <v>44013</v>
      </c>
      <c r="H17" s="104">
        <v>44746</v>
      </c>
      <c r="I17" s="80"/>
      <c r="J17" s="120" t="s">
        <v>83</v>
      </c>
    </row>
    <row r="18" spans="2:10">
      <c r="B18" s="86"/>
      <c r="C18" s="102"/>
      <c r="H18" s="80"/>
      <c r="I18" s="80"/>
      <c r="J18" s="87"/>
    </row>
    <row r="19" spans="2:10">
      <c r="B19" s="86"/>
      <c r="J19" s="87"/>
    </row>
    <row r="20" spans="2:10">
      <c r="B20" s="86"/>
      <c r="C20" s="118" t="s">
        <v>79</v>
      </c>
      <c r="D20" s="118" t="s">
        <v>84</v>
      </c>
      <c r="E20" s="118" t="s">
        <v>44</v>
      </c>
      <c r="F20" s="80">
        <v>2020</v>
      </c>
      <c r="H20" s="104">
        <v>44746</v>
      </c>
      <c r="J20" s="120" t="s">
        <v>85</v>
      </c>
    </row>
    <row r="21" spans="2:10">
      <c r="B21" s="86"/>
      <c r="H21" s="80"/>
      <c r="I21" s="80"/>
      <c r="J21" s="87"/>
    </row>
    <row r="22" spans="2:10" ht="17" thickBot="1">
      <c r="B22" s="93"/>
      <c r="C22" s="94"/>
      <c r="D22" s="94"/>
      <c r="E22" s="94"/>
      <c r="F22" s="94"/>
      <c r="G22" s="94"/>
      <c r="H22" s="107"/>
      <c r="I22" s="107"/>
      <c r="J22" s="95"/>
    </row>
  </sheetData>
  <hyperlinks>
    <hyperlink ref="J11" r:id="rId1" xr:uid="{B90E491E-C19D-9040-B6FE-59EECC629ED3}"/>
    <hyperlink ref="J17" r:id="rId2" xr:uid="{B1BAEB55-E2EB-D349-AC31-61148A1791EE}"/>
    <hyperlink ref="J20" r:id="rId3" xr:uid="{79734A95-33C7-944B-831C-FF91D4761E9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57A0-615D-B648-B195-D40D7493E2C2}">
  <sheetPr>
    <tabColor theme="6" tint="0.79998168889431442"/>
  </sheetPr>
  <dimension ref="A1:Q124"/>
  <sheetViews>
    <sheetView workbookViewId="0">
      <selection activeCell="C81" sqref="C81"/>
    </sheetView>
  </sheetViews>
  <sheetFormatPr baseColWidth="10" defaultColWidth="10.85546875" defaultRowHeight="16"/>
  <cols>
    <col min="1" max="1" width="3.28515625" style="80" customWidth="1"/>
    <col min="2" max="2" width="3.42578125" style="80" customWidth="1"/>
    <col min="3" max="3" width="17" style="80" customWidth="1"/>
    <col min="4" max="4" width="15.140625" style="80" customWidth="1"/>
    <col min="5" max="5" width="23.5703125" style="80" bestFit="1" customWidth="1"/>
    <col min="6" max="6" width="10" style="80" bestFit="1" customWidth="1"/>
    <col min="7" max="16384" width="10.85546875" style="80"/>
  </cols>
  <sheetData>
    <row r="1" spans="1:17" ht="17" thickBot="1"/>
    <row r="2" spans="1:17">
      <c r="B2" s="81"/>
      <c r="C2" s="82"/>
      <c r="D2" s="82"/>
      <c r="E2" s="82"/>
      <c r="F2" s="82"/>
      <c r="G2" s="82"/>
      <c r="H2" s="82"/>
      <c r="I2" s="82"/>
      <c r="J2" s="82"/>
      <c r="K2" s="82"/>
      <c r="L2" s="82"/>
      <c r="M2" s="82"/>
      <c r="N2" s="82"/>
      <c r="O2" s="82"/>
      <c r="P2" s="82"/>
      <c r="Q2" s="83"/>
    </row>
    <row r="3" spans="1:17">
      <c r="A3" s="20"/>
      <c r="B3" s="69"/>
      <c r="C3" s="14" t="s">
        <v>0</v>
      </c>
      <c r="D3" s="14"/>
      <c r="E3" s="14" t="s">
        <v>19</v>
      </c>
      <c r="F3" s="14"/>
      <c r="G3" s="14"/>
      <c r="H3" s="84"/>
      <c r="I3" s="84"/>
      <c r="J3" s="84"/>
      <c r="K3" s="84"/>
      <c r="L3" s="84"/>
      <c r="M3" s="84"/>
      <c r="N3" s="84"/>
      <c r="O3" s="84"/>
      <c r="P3" s="84"/>
      <c r="Q3" s="85"/>
    </row>
    <row r="4" spans="1:17">
      <c r="B4" s="86"/>
      <c r="Q4" s="87"/>
    </row>
    <row r="5" spans="1:17">
      <c r="B5" s="86"/>
      <c r="Q5" s="87"/>
    </row>
    <row r="6" spans="1:17">
      <c r="B6" s="86"/>
      <c r="Q6" s="87"/>
    </row>
    <row r="7" spans="1:17">
      <c r="B7" s="86"/>
      <c r="C7" s="20" t="s">
        <v>47</v>
      </c>
      <c r="Q7" s="87"/>
    </row>
    <row r="8" spans="1:17">
      <c r="B8" s="86"/>
      <c r="C8" s="80" t="s">
        <v>52</v>
      </c>
      <c r="D8" s="80" t="s">
        <v>3</v>
      </c>
      <c r="E8" s="80">
        <v>25</v>
      </c>
      <c r="F8" s="80" t="s">
        <v>1</v>
      </c>
      <c r="Q8" s="87"/>
    </row>
    <row r="9" spans="1:17">
      <c r="B9" s="86"/>
      <c r="Q9" s="87"/>
    </row>
    <row r="10" spans="1:17">
      <c r="B10" s="86"/>
      <c r="Q10" s="87"/>
    </row>
    <row r="11" spans="1:17">
      <c r="B11" s="86"/>
      <c r="Q11" s="87"/>
    </row>
    <row r="12" spans="1:17">
      <c r="B12" s="86"/>
      <c r="Q12" s="87"/>
    </row>
    <row r="13" spans="1:17">
      <c r="B13" s="86"/>
      <c r="Q13" s="87"/>
    </row>
    <row r="14" spans="1:17">
      <c r="B14" s="86"/>
      <c r="Q14" s="87"/>
    </row>
    <row r="15" spans="1:17">
      <c r="B15" s="86"/>
      <c r="Q15" s="87"/>
    </row>
    <row r="16" spans="1:17">
      <c r="B16" s="86"/>
      <c r="Q16" s="87"/>
    </row>
    <row r="17" spans="2:17">
      <c r="B17" s="86"/>
      <c r="E17" s="88"/>
      <c r="Q17" s="87"/>
    </row>
    <row r="18" spans="2:17">
      <c r="B18" s="86"/>
      <c r="Q18" s="87"/>
    </row>
    <row r="19" spans="2:17">
      <c r="B19" s="86"/>
      <c r="Q19" s="87"/>
    </row>
    <row r="20" spans="2:17">
      <c r="B20" s="86"/>
      <c r="Q20" s="87"/>
    </row>
    <row r="21" spans="2:17">
      <c r="B21" s="86"/>
      <c r="C21" s="20" t="s">
        <v>53</v>
      </c>
      <c r="Q21" s="87"/>
    </row>
    <row r="22" spans="2:17">
      <c r="B22" s="86"/>
      <c r="C22" s="80" t="s">
        <v>52</v>
      </c>
      <c r="D22" s="80" t="s">
        <v>42</v>
      </c>
      <c r="E22" s="80" t="s">
        <v>54</v>
      </c>
      <c r="F22" s="80">
        <v>0.41</v>
      </c>
      <c r="G22" s="80" t="s">
        <v>55</v>
      </c>
      <c r="H22" s="80" t="s">
        <v>56</v>
      </c>
      <c r="Q22" s="87"/>
    </row>
    <row r="23" spans="2:17">
      <c r="B23" s="86"/>
      <c r="E23" s="80" t="s">
        <v>57</v>
      </c>
      <c r="F23" s="80">
        <v>0.22</v>
      </c>
      <c r="G23" s="80" t="s">
        <v>55</v>
      </c>
      <c r="H23" s="80" t="s">
        <v>56</v>
      </c>
      <c r="Q23" s="87"/>
    </row>
    <row r="24" spans="2:17">
      <c r="B24" s="86"/>
      <c r="E24" s="80" t="s">
        <v>58</v>
      </c>
      <c r="F24" s="80">
        <f>(F22+F23)/2</f>
        <v>0.315</v>
      </c>
      <c r="G24" s="80" t="s">
        <v>55</v>
      </c>
      <c r="H24" s="131" t="s">
        <v>59</v>
      </c>
      <c r="I24" s="131"/>
      <c r="J24" s="131"/>
      <c r="K24" s="131"/>
      <c r="L24" s="131"/>
      <c r="M24" s="131"/>
      <c r="Q24" s="87"/>
    </row>
    <row r="25" spans="2:17">
      <c r="B25" s="86"/>
      <c r="H25" s="131"/>
      <c r="I25" s="131"/>
      <c r="J25" s="131"/>
      <c r="K25" s="131"/>
      <c r="L25" s="131"/>
      <c r="M25" s="131"/>
      <c r="Q25" s="87"/>
    </row>
    <row r="26" spans="2:17">
      <c r="B26" s="86"/>
      <c r="H26" s="131"/>
      <c r="I26" s="131"/>
      <c r="J26" s="131"/>
      <c r="K26" s="131"/>
      <c r="L26" s="131"/>
      <c r="M26" s="131"/>
      <c r="Q26" s="87"/>
    </row>
    <row r="27" spans="2:17">
      <c r="B27" s="86"/>
      <c r="Q27" s="87"/>
    </row>
    <row r="28" spans="2:17">
      <c r="B28" s="86"/>
      <c r="E28" s="118" t="s">
        <v>78</v>
      </c>
      <c r="F28" s="89">
        <f>1/F24</f>
        <v>3.1746031746031744</v>
      </c>
      <c r="G28" s="80" t="s">
        <v>51</v>
      </c>
      <c r="H28" s="118" t="s">
        <v>76</v>
      </c>
      <c r="Q28" s="87"/>
    </row>
    <row r="29" spans="2:17">
      <c r="B29" s="86"/>
      <c r="Q29" s="87"/>
    </row>
    <row r="30" spans="2:17">
      <c r="B30" s="86"/>
      <c r="F30" s="90"/>
      <c r="G30" s="91"/>
      <c r="Q30" s="87"/>
    </row>
    <row r="31" spans="2:17">
      <c r="B31" s="86"/>
      <c r="Q31" s="87"/>
    </row>
    <row r="32" spans="2:17">
      <c r="B32" s="86"/>
      <c r="F32" s="89"/>
      <c r="Q32" s="87"/>
    </row>
    <row r="33" spans="2:17">
      <c r="B33" s="86"/>
      <c r="Q33" s="87"/>
    </row>
    <row r="34" spans="2:17">
      <c r="B34" s="86"/>
      <c r="Q34" s="87"/>
    </row>
    <row r="35" spans="2:17">
      <c r="B35" s="86"/>
      <c r="Q35" s="87"/>
    </row>
    <row r="36" spans="2:17">
      <c r="B36" s="86"/>
      <c r="Q36" s="87"/>
    </row>
    <row r="37" spans="2:17">
      <c r="B37" s="86"/>
      <c r="Q37" s="87"/>
    </row>
    <row r="38" spans="2:17">
      <c r="B38" s="86"/>
      <c r="Q38" s="87"/>
    </row>
    <row r="39" spans="2:17">
      <c r="B39" s="86"/>
      <c r="Q39" s="87"/>
    </row>
    <row r="40" spans="2:17">
      <c r="B40" s="86"/>
      <c r="Q40" s="87"/>
    </row>
    <row r="41" spans="2:17">
      <c r="B41" s="86"/>
      <c r="Q41" s="87"/>
    </row>
    <row r="42" spans="2:17">
      <c r="B42" s="86"/>
      <c r="Q42" s="87"/>
    </row>
    <row r="43" spans="2:17">
      <c r="B43" s="86"/>
      <c r="Q43" s="87"/>
    </row>
    <row r="44" spans="2:17">
      <c r="B44" s="86"/>
      <c r="Q44" s="87"/>
    </row>
    <row r="45" spans="2:17">
      <c r="B45" s="86"/>
      <c r="C45" s="92"/>
      <c r="D45" s="92"/>
      <c r="E45" s="92"/>
      <c r="F45" s="92"/>
      <c r="G45" s="92"/>
      <c r="H45" s="92"/>
      <c r="I45" s="92"/>
      <c r="Q45" s="87"/>
    </row>
    <row r="46" spans="2:17">
      <c r="B46" s="86"/>
      <c r="C46" s="92"/>
      <c r="D46" s="92"/>
      <c r="E46" s="92"/>
      <c r="F46" s="92"/>
      <c r="G46" s="92"/>
      <c r="H46" s="92"/>
      <c r="I46" s="92"/>
      <c r="Q46" s="87"/>
    </row>
    <row r="47" spans="2:17">
      <c r="B47" s="86"/>
      <c r="C47" s="92"/>
      <c r="D47" s="92"/>
      <c r="E47" s="92"/>
      <c r="F47" s="92"/>
      <c r="G47" s="92"/>
      <c r="H47" s="92"/>
      <c r="I47" s="92"/>
      <c r="Q47" s="87"/>
    </row>
    <row r="48" spans="2:17">
      <c r="B48" s="86"/>
      <c r="C48" s="92"/>
      <c r="D48" s="92"/>
      <c r="E48" s="92"/>
      <c r="F48" s="92"/>
      <c r="G48" s="92"/>
      <c r="H48" s="92"/>
      <c r="I48" s="92"/>
      <c r="Q48" s="87"/>
    </row>
    <row r="49" spans="2:17">
      <c r="B49" s="86"/>
      <c r="C49" s="92"/>
      <c r="D49" s="92"/>
      <c r="E49" s="92"/>
      <c r="F49" s="92"/>
      <c r="G49" s="92"/>
      <c r="H49" s="92"/>
      <c r="I49" s="92"/>
      <c r="Q49" s="87"/>
    </row>
    <row r="50" spans="2:17">
      <c r="B50" s="86"/>
      <c r="C50" s="92"/>
      <c r="D50" s="92"/>
      <c r="E50" s="92"/>
      <c r="F50" s="92"/>
      <c r="G50" s="92"/>
      <c r="H50" s="92"/>
      <c r="I50" s="92"/>
      <c r="Q50" s="87"/>
    </row>
    <row r="51" spans="2:17">
      <c r="B51" s="86"/>
      <c r="C51" s="92"/>
      <c r="D51" s="92"/>
      <c r="E51" s="92"/>
      <c r="F51" s="92"/>
      <c r="G51" s="92"/>
      <c r="H51" s="92"/>
      <c r="I51" s="92"/>
      <c r="Q51" s="87"/>
    </row>
    <row r="52" spans="2:17">
      <c r="B52" s="86"/>
      <c r="C52" s="92"/>
      <c r="D52" s="92"/>
      <c r="E52" s="92"/>
      <c r="F52" s="92"/>
      <c r="H52" s="92"/>
      <c r="I52" s="92"/>
      <c r="Q52" s="87"/>
    </row>
    <row r="53" spans="2:17">
      <c r="B53" s="86"/>
      <c r="C53" s="92"/>
      <c r="D53" s="92"/>
      <c r="E53" s="92"/>
      <c r="F53" s="92"/>
      <c r="G53" s="92"/>
      <c r="H53" s="92"/>
      <c r="I53" s="92"/>
      <c r="Q53" s="87"/>
    </row>
    <row r="54" spans="2:17">
      <c r="B54" s="86"/>
      <c r="C54" s="92"/>
      <c r="D54" s="92"/>
      <c r="E54" s="92"/>
      <c r="F54" s="92"/>
      <c r="G54" s="92"/>
      <c r="H54" s="92"/>
      <c r="I54" s="92"/>
      <c r="Q54" s="87"/>
    </row>
    <row r="55" spans="2:17">
      <c r="B55" s="86"/>
      <c r="C55" s="92"/>
      <c r="D55" s="92"/>
      <c r="E55" s="92"/>
      <c r="F55" s="92"/>
      <c r="G55" s="92"/>
      <c r="H55" s="92"/>
      <c r="I55" s="92"/>
      <c r="Q55" s="87"/>
    </row>
    <row r="56" spans="2:17">
      <c r="B56" s="86"/>
      <c r="C56" s="92"/>
      <c r="D56" s="92"/>
      <c r="E56" s="92"/>
      <c r="F56" s="92"/>
      <c r="G56" s="92"/>
      <c r="H56" s="92"/>
      <c r="I56" s="92"/>
      <c r="Q56" s="87"/>
    </row>
    <row r="57" spans="2:17">
      <c r="B57" s="86"/>
      <c r="C57" s="92"/>
      <c r="D57" s="92"/>
      <c r="E57" s="92"/>
      <c r="F57" s="92"/>
      <c r="G57" s="92"/>
      <c r="H57" s="92"/>
      <c r="I57" s="92"/>
      <c r="Q57" s="87"/>
    </row>
    <row r="58" spans="2:17">
      <c r="B58" s="86"/>
      <c r="Q58" s="87"/>
    </row>
    <row r="59" spans="2:17">
      <c r="B59" s="86"/>
      <c r="Q59" s="87"/>
    </row>
    <row r="60" spans="2:17">
      <c r="B60" s="86"/>
      <c r="Q60" s="87"/>
    </row>
    <row r="61" spans="2:17">
      <c r="B61" s="86"/>
      <c r="Q61" s="87"/>
    </row>
    <row r="62" spans="2:17">
      <c r="B62" s="86"/>
      <c r="D62" s="88"/>
      <c r="Q62" s="87"/>
    </row>
    <row r="63" spans="2:17">
      <c r="B63" s="86"/>
      <c r="Q63" s="87"/>
    </row>
    <row r="64" spans="2:17">
      <c r="B64" s="86"/>
      <c r="C64" s="20" t="s">
        <v>69</v>
      </c>
      <c r="Q64" s="87"/>
    </row>
    <row r="65" spans="2:17">
      <c r="B65" s="86"/>
      <c r="C65" s="118" t="s">
        <v>52</v>
      </c>
      <c r="D65" s="118" t="s">
        <v>70</v>
      </c>
      <c r="Q65" s="87"/>
    </row>
    <row r="66" spans="2:17">
      <c r="B66" s="86"/>
      <c r="D66" s="118"/>
      <c r="Q66" s="87"/>
    </row>
    <row r="67" spans="2:17">
      <c r="B67" s="86"/>
      <c r="D67" s="118" t="s">
        <v>71</v>
      </c>
      <c r="Q67" s="87"/>
    </row>
    <row r="68" spans="2:17">
      <c r="B68" s="86"/>
      <c r="Q68" s="87"/>
    </row>
    <row r="69" spans="2:17">
      <c r="B69" s="86"/>
      <c r="Q69" s="87"/>
    </row>
    <row r="70" spans="2:17">
      <c r="B70" s="86"/>
      <c r="Q70" s="87"/>
    </row>
    <row r="71" spans="2:17">
      <c r="B71" s="86"/>
      <c r="Q71" s="87"/>
    </row>
    <row r="72" spans="2:17">
      <c r="B72" s="86"/>
      <c r="Q72" s="87"/>
    </row>
    <row r="73" spans="2:17">
      <c r="B73" s="86"/>
      <c r="Q73" s="87"/>
    </row>
    <row r="74" spans="2:17">
      <c r="B74" s="86"/>
      <c r="C74" s="88"/>
      <c r="Q74" s="87"/>
    </row>
    <row r="75" spans="2:17">
      <c r="B75" s="86"/>
      <c r="Q75" s="87"/>
    </row>
    <row r="76" spans="2:17">
      <c r="B76" s="86"/>
      <c r="Q76" s="87"/>
    </row>
    <row r="77" spans="2:17">
      <c r="B77" s="86"/>
      <c r="Q77" s="87"/>
    </row>
    <row r="78" spans="2:17">
      <c r="B78" s="86"/>
      <c r="Q78" s="87"/>
    </row>
    <row r="79" spans="2:17">
      <c r="B79" s="86"/>
      <c r="Q79" s="87"/>
    </row>
    <row r="80" spans="2:17">
      <c r="B80" s="86"/>
      <c r="C80" s="20" t="s">
        <v>84</v>
      </c>
      <c r="Q80" s="87"/>
    </row>
    <row r="81" spans="2:17">
      <c r="B81" s="86"/>
      <c r="C81" s="118" t="s">
        <v>52</v>
      </c>
      <c r="D81" s="118" t="s">
        <v>42</v>
      </c>
      <c r="E81" s="118" t="s">
        <v>75</v>
      </c>
      <c r="F81" s="80">
        <f>0.45/0.42</f>
        <v>1.0714285714285714</v>
      </c>
      <c r="G81" s="118" t="s">
        <v>72</v>
      </c>
      <c r="H81" s="118" t="s">
        <v>73</v>
      </c>
      <c r="Q81" s="87"/>
    </row>
    <row r="82" spans="2:17">
      <c r="B82" s="86"/>
      <c r="H82" s="118" t="s">
        <v>74</v>
      </c>
      <c r="Q82" s="87"/>
    </row>
    <row r="83" spans="2:17">
      <c r="B83" s="86"/>
      <c r="E83" s="118" t="s">
        <v>79</v>
      </c>
      <c r="F83" s="80">
        <f>F28*F81</f>
        <v>3.4013605442176869</v>
      </c>
      <c r="G83" s="118" t="s">
        <v>51</v>
      </c>
      <c r="H83" s="118" t="s">
        <v>77</v>
      </c>
      <c r="Q83" s="87"/>
    </row>
    <row r="84" spans="2:17">
      <c r="B84" s="86"/>
      <c r="Q84" s="87"/>
    </row>
    <row r="85" spans="2:17">
      <c r="B85" s="86"/>
      <c r="Q85" s="87"/>
    </row>
    <row r="86" spans="2:17">
      <c r="B86" s="86"/>
      <c r="Q86" s="87"/>
    </row>
    <row r="87" spans="2:17">
      <c r="B87" s="86"/>
      <c r="Q87" s="87"/>
    </row>
    <row r="88" spans="2:17">
      <c r="B88" s="86"/>
      <c r="Q88" s="87"/>
    </row>
    <row r="89" spans="2:17">
      <c r="B89" s="86"/>
      <c r="Q89" s="87"/>
    </row>
    <row r="90" spans="2:17">
      <c r="B90" s="86"/>
      <c r="Q90" s="87"/>
    </row>
    <row r="91" spans="2:17">
      <c r="B91" s="86"/>
      <c r="Q91" s="87"/>
    </row>
    <row r="92" spans="2:17">
      <c r="B92" s="86"/>
      <c r="Q92" s="87"/>
    </row>
    <row r="93" spans="2:17">
      <c r="B93" s="86"/>
      <c r="Q93" s="87"/>
    </row>
    <row r="94" spans="2:17">
      <c r="B94" s="86"/>
      <c r="Q94" s="87"/>
    </row>
    <row r="95" spans="2:17">
      <c r="B95" s="86"/>
      <c r="Q95" s="87"/>
    </row>
    <row r="96" spans="2:17">
      <c r="B96" s="86"/>
      <c r="Q96" s="87"/>
    </row>
    <row r="97" spans="2:17">
      <c r="B97" s="86"/>
      <c r="Q97" s="87"/>
    </row>
    <row r="98" spans="2:17">
      <c r="B98" s="86"/>
      <c r="Q98" s="87"/>
    </row>
    <row r="99" spans="2:17">
      <c r="B99" s="86"/>
      <c r="Q99" s="87"/>
    </row>
    <row r="100" spans="2:17">
      <c r="B100" s="86"/>
      <c r="Q100" s="87"/>
    </row>
    <row r="101" spans="2:17">
      <c r="B101" s="86"/>
      <c r="Q101" s="87"/>
    </row>
    <row r="102" spans="2:17">
      <c r="B102" s="86"/>
      <c r="Q102" s="87"/>
    </row>
    <row r="103" spans="2:17">
      <c r="B103" s="86"/>
      <c r="Q103" s="87"/>
    </row>
    <row r="104" spans="2:17">
      <c r="B104" s="86"/>
      <c r="Q104" s="87"/>
    </row>
    <row r="105" spans="2:17">
      <c r="B105" s="86"/>
      <c r="Q105" s="87"/>
    </row>
    <row r="106" spans="2:17">
      <c r="B106" s="86"/>
      <c r="Q106" s="87"/>
    </row>
    <row r="107" spans="2:17">
      <c r="B107" s="86"/>
      <c r="Q107" s="87"/>
    </row>
    <row r="108" spans="2:17">
      <c r="B108" s="86"/>
      <c r="Q108" s="87"/>
    </row>
    <row r="109" spans="2:17">
      <c r="B109" s="86"/>
      <c r="Q109" s="87"/>
    </row>
    <row r="110" spans="2:17">
      <c r="B110" s="86"/>
      <c r="Q110" s="87"/>
    </row>
    <row r="111" spans="2:17">
      <c r="B111" s="86"/>
      <c r="Q111" s="87"/>
    </row>
    <row r="112" spans="2:17">
      <c r="B112" s="86"/>
      <c r="Q112" s="87"/>
    </row>
    <row r="113" spans="2:17">
      <c r="B113" s="86"/>
      <c r="Q113" s="87"/>
    </row>
    <row r="114" spans="2:17">
      <c r="B114" s="86"/>
      <c r="Q114" s="87"/>
    </row>
    <row r="115" spans="2:17">
      <c r="B115" s="86"/>
      <c r="Q115" s="87"/>
    </row>
    <row r="116" spans="2:17">
      <c r="B116" s="86"/>
      <c r="Q116" s="87"/>
    </row>
    <row r="117" spans="2:17">
      <c r="B117" s="86"/>
      <c r="Q117" s="87"/>
    </row>
    <row r="118" spans="2:17">
      <c r="B118" s="86"/>
      <c r="Q118" s="87"/>
    </row>
    <row r="119" spans="2:17">
      <c r="B119" s="86"/>
      <c r="Q119" s="87"/>
    </row>
    <row r="120" spans="2:17">
      <c r="B120" s="86"/>
      <c r="Q120" s="87"/>
    </row>
    <row r="121" spans="2:17">
      <c r="B121" s="86"/>
      <c r="Q121" s="87"/>
    </row>
    <row r="122" spans="2:17">
      <c r="B122" s="86"/>
      <c r="Q122" s="87"/>
    </row>
    <row r="123" spans="2:17">
      <c r="B123" s="86"/>
      <c r="Q123" s="87"/>
    </row>
    <row r="124" spans="2:17" ht="17" thickBot="1">
      <c r="B124" s="93"/>
      <c r="C124" s="94"/>
      <c r="D124" s="94"/>
      <c r="E124" s="94"/>
      <c r="F124" s="94"/>
      <c r="G124" s="94"/>
      <c r="H124" s="94"/>
      <c r="I124" s="94"/>
      <c r="J124" s="94"/>
      <c r="K124" s="94"/>
      <c r="L124" s="94"/>
      <c r="M124" s="94"/>
      <c r="N124" s="94"/>
      <c r="O124" s="94"/>
      <c r="P124" s="94"/>
      <c r="Q124" s="95"/>
    </row>
  </sheetData>
  <mergeCells count="1">
    <mergeCell ref="H24:M2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2022-09-20T14:10:39Z</dcterms:modified>
</cp:coreProperties>
</file>