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nl/2019/11_area/"/>
    </mc:Choice>
  </mc:AlternateContent>
  <xr:revisionPtr revIDLastSave="0" documentId="13_ncr:1_{B4B24151-BB77-B24F-AEBB-A6C3C08D4AAF}" xr6:coauthVersionLast="47" xr6:coauthVersionMax="47" xr10:uidLastSave="{00000000-0000-0000-0000-000000000000}"/>
  <bookViews>
    <workbookView xWindow="25600" yWindow="14080" windowWidth="25600" windowHeight="13580" activeTab="2" xr2:uid="{5BE96A6D-847B-CF48-8A47-29BE7A6387CF}"/>
  </bookViews>
  <sheets>
    <sheet name="Carrier costs" sheetId="1" r:id="rId1"/>
    <sheet name="Carrier CO2" sheetId="2" r:id="rId2"/>
    <sheet name="Storage CO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5" i="2"/>
  <c r="C31" i="1"/>
  <c r="C30" i="1"/>
  <c r="C29" i="1"/>
  <c r="C28" i="1"/>
  <c r="C27" i="1"/>
  <c r="C19" i="1"/>
  <c r="C23" i="1"/>
  <c r="C24" i="1"/>
  <c r="C22" i="1"/>
  <c r="C21" i="1"/>
  <c r="C20" i="1"/>
</calcChain>
</file>

<file path=xl/sharedStrings.xml><?xml version="1.0" encoding="utf-8"?>
<sst xmlns="http://schemas.openxmlformats.org/spreadsheetml/2006/main" count="74" uniqueCount="41">
  <si>
    <t>Coal</t>
  </si>
  <si>
    <t>Gas</t>
  </si>
  <si>
    <t>Oil</t>
  </si>
  <si>
    <t>CO2</t>
  </si>
  <si>
    <t>euro/tonne</t>
  </si>
  <si>
    <t>euro/MWh</t>
  </si>
  <si>
    <t>unit</t>
  </si>
  <si>
    <t>source</t>
  </si>
  <si>
    <t>PBL KEV (2020) https://www.energie-nederland.nl/feiten-en-cijfers/energiemarkt/</t>
  </si>
  <si>
    <t>euro/barrel</t>
  </si>
  <si>
    <t>euro/MJ</t>
  </si>
  <si>
    <t>MJ/MWh</t>
  </si>
  <si>
    <t>Currency</t>
  </si>
  <si>
    <t>dollar/euro</t>
  </si>
  <si>
    <t>MJ/kg</t>
  </si>
  <si>
    <t>ETDataset carriers_source_analyses</t>
  </si>
  <si>
    <t>kg/l</t>
  </si>
  <si>
    <t>l/barrel</t>
  </si>
  <si>
    <t>https://www.exchangerates.org.uk/USD-EUR-spot-exchange-rates-history-2019.html</t>
  </si>
  <si>
    <t>euro/dollar</t>
  </si>
  <si>
    <t>Commodity prices input</t>
  </si>
  <si>
    <t>Commodity prices conversion</t>
  </si>
  <si>
    <t>Imported electricity</t>
  </si>
  <si>
    <t>Germany 2019 wholesale electricity price https://static.agora-energiewende.de/fileadmin/Projekte/2019/Jahresauswertung_2019/A-EW_German-Power-Market-2019_Summary_EN.pdf</t>
  </si>
  <si>
    <t>TenneT Annual Market Update 2020 https://www.tennet.eu/fileadmin/user_upload/Company/Publications/Technical_Publications/Annual_Market_Update_2020.pdf</t>
  </si>
  <si>
    <t>Source: TenneT Annual Market Update (2020)</t>
  </si>
  <si>
    <t>Commodity price on ETM</t>
  </si>
  <si>
    <t>dollar/tonne</t>
  </si>
  <si>
    <t>Commodity price output for ETSource</t>
  </si>
  <si>
    <t>dollar/barrel</t>
  </si>
  <si>
    <t>imported_electricity</t>
  </si>
  <si>
    <t>co2_conversion_per_mj</t>
  </si>
  <si>
    <t>kg / kWh</t>
  </si>
  <si>
    <t>Assumption: Imported electricity emission factor equal to national average</t>
  </si>
  <si>
    <t>Source: Klimaatmonitor; https://klimaatmonitor.databank.nl/Jive?workspace_guid=75096a88-01b8-48cc-8735-45cb28b1cb27</t>
  </si>
  <si>
    <t>offshore_ccs_potential_mt_per_year</t>
  </si>
  <si>
    <t>Mton/year</t>
  </si>
  <si>
    <t>Based on the study "Nationale CO2-opslagbehoefte tot 2035" by Royal HaskoningDHV</t>
  </si>
  <si>
    <t>Yearly potential for offshore CO2 storage</t>
  </si>
  <si>
    <t>Correctection factor to allow new studies</t>
  </si>
  <si>
    <t>Scenario: "Maximale afvang", year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</si>
</sst>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34</xdr:row>
      <xdr:rowOff>190500</xdr:rowOff>
    </xdr:from>
    <xdr:to>
      <xdr:col>4</xdr:col>
      <xdr:colOff>5247708</xdr:colOff>
      <xdr:row>55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ABCEB4-98DD-5E47-B2ED-C546E578E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999" y="5676900"/>
          <a:ext cx="9578409" cy="4140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8</xdr:row>
      <xdr:rowOff>0</xdr:rowOff>
    </xdr:from>
    <xdr:to>
      <xdr:col>13</xdr:col>
      <xdr:colOff>431800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9B4FC4-15DB-174E-88F9-76FC7E571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6100" y="1625600"/>
          <a:ext cx="9880600" cy="149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654C-2971-E144-BF58-54FF196A5518}">
  <dimension ref="B3:E36"/>
  <sheetViews>
    <sheetView workbookViewId="0">
      <selection activeCell="E21" sqref="E21"/>
    </sheetView>
  </sheetViews>
  <sheetFormatPr baseColWidth="10" defaultRowHeight="16" x14ac:dyDescent="0.2"/>
  <cols>
    <col min="2" max="2" width="29.33203125" customWidth="1"/>
    <col min="3" max="3" width="13.33203125" customWidth="1"/>
    <col min="4" max="4" width="16.6640625" customWidth="1"/>
    <col min="5" max="5" width="71" bestFit="1" customWidth="1"/>
  </cols>
  <sheetData>
    <row r="3" spans="2:5" x14ac:dyDescent="0.2">
      <c r="B3" s="1" t="s">
        <v>20</v>
      </c>
      <c r="C3" s="1">
        <v>2019</v>
      </c>
      <c r="D3" s="1" t="s">
        <v>6</v>
      </c>
      <c r="E3" s="1" t="s">
        <v>7</v>
      </c>
    </row>
    <row r="4" spans="2:5" x14ac:dyDescent="0.2">
      <c r="B4" t="s">
        <v>0</v>
      </c>
      <c r="C4">
        <v>8</v>
      </c>
      <c r="D4" t="s">
        <v>5</v>
      </c>
      <c r="E4" t="s">
        <v>24</v>
      </c>
    </row>
    <row r="5" spans="2:5" x14ac:dyDescent="0.2">
      <c r="B5" t="s">
        <v>1</v>
      </c>
      <c r="C5">
        <v>14</v>
      </c>
      <c r="D5" t="s">
        <v>5</v>
      </c>
      <c r="E5" t="s">
        <v>24</v>
      </c>
    </row>
    <row r="6" spans="2:5" x14ac:dyDescent="0.2">
      <c r="B6" t="s">
        <v>2</v>
      </c>
      <c r="C6">
        <v>57.29</v>
      </c>
      <c r="D6" t="s">
        <v>9</v>
      </c>
      <c r="E6" t="s">
        <v>8</v>
      </c>
    </row>
    <row r="7" spans="2:5" x14ac:dyDescent="0.2">
      <c r="B7" t="s">
        <v>3</v>
      </c>
      <c r="C7">
        <v>24.83</v>
      </c>
      <c r="D7" t="s">
        <v>4</v>
      </c>
      <c r="E7" t="s">
        <v>8</v>
      </c>
    </row>
    <row r="8" spans="2:5" x14ac:dyDescent="0.2">
      <c r="B8" t="s">
        <v>22</v>
      </c>
      <c r="C8">
        <v>37.6</v>
      </c>
      <c r="D8" t="s">
        <v>5</v>
      </c>
      <c r="E8" t="s">
        <v>23</v>
      </c>
    </row>
    <row r="9" spans="2:5" x14ac:dyDescent="0.2">
      <c r="B9" t="s">
        <v>12</v>
      </c>
      <c r="C9">
        <v>0.8931</v>
      </c>
      <c r="D9" t="s">
        <v>19</v>
      </c>
      <c r="E9" t="s">
        <v>18</v>
      </c>
    </row>
    <row r="11" spans="2:5" x14ac:dyDescent="0.2">
      <c r="B11" s="1" t="s">
        <v>21</v>
      </c>
    </row>
    <row r="12" spans="2:5" x14ac:dyDescent="0.2">
      <c r="B12" t="s">
        <v>0</v>
      </c>
      <c r="C12">
        <v>26.5</v>
      </c>
      <c r="D12" t="s">
        <v>14</v>
      </c>
      <c r="E12" t="s">
        <v>15</v>
      </c>
    </row>
    <row r="13" spans="2:5" x14ac:dyDescent="0.2">
      <c r="B13" t="s">
        <v>1</v>
      </c>
      <c r="C13">
        <v>3600</v>
      </c>
      <c r="D13" t="s">
        <v>11</v>
      </c>
    </row>
    <row r="14" spans="2:5" x14ac:dyDescent="0.2">
      <c r="B14" t="s">
        <v>2</v>
      </c>
      <c r="C14">
        <v>42</v>
      </c>
      <c r="D14" t="s">
        <v>14</v>
      </c>
      <c r="E14" t="s">
        <v>15</v>
      </c>
    </row>
    <row r="15" spans="2:5" x14ac:dyDescent="0.2">
      <c r="B15" t="s">
        <v>2</v>
      </c>
      <c r="C15">
        <v>0.82</v>
      </c>
      <c r="D15" t="s">
        <v>16</v>
      </c>
      <c r="E15" t="s">
        <v>15</v>
      </c>
    </row>
    <row r="16" spans="2:5" x14ac:dyDescent="0.2">
      <c r="B16" t="s">
        <v>2</v>
      </c>
      <c r="C16">
        <v>158.98729492800001</v>
      </c>
      <c r="D16" t="s">
        <v>17</v>
      </c>
    </row>
    <row r="18" spans="2:4" x14ac:dyDescent="0.2">
      <c r="B18" s="1" t="s">
        <v>28</v>
      </c>
    </row>
    <row r="19" spans="2:4" x14ac:dyDescent="0.2">
      <c r="B19" t="s">
        <v>0</v>
      </c>
      <c r="C19">
        <f>C4/C13</f>
        <v>2.2222222222222222E-3</v>
      </c>
      <c r="D19" t="s">
        <v>10</v>
      </c>
    </row>
    <row r="20" spans="2:4" x14ac:dyDescent="0.2">
      <c r="B20" t="s">
        <v>1</v>
      </c>
      <c r="C20">
        <f>C5/C13</f>
        <v>3.8888888888888888E-3</v>
      </c>
      <c r="D20" t="s">
        <v>10</v>
      </c>
    </row>
    <row r="21" spans="2:4" x14ac:dyDescent="0.2">
      <c r="B21" t="s">
        <v>2</v>
      </c>
      <c r="C21">
        <f>C6/C16/C15/C14</f>
        <v>1.046292854349754E-2</v>
      </c>
      <c r="D21" t="s">
        <v>10</v>
      </c>
    </row>
    <row r="22" spans="2:4" x14ac:dyDescent="0.2">
      <c r="B22" t="s">
        <v>3</v>
      </c>
      <c r="C22">
        <f>C7</f>
        <v>24.83</v>
      </c>
      <c r="D22" t="s">
        <v>4</v>
      </c>
    </row>
    <row r="23" spans="2:4" x14ac:dyDescent="0.2">
      <c r="B23" t="s">
        <v>22</v>
      </c>
      <c r="C23">
        <f>C8/C13</f>
        <v>1.0444444444444445E-2</v>
      </c>
      <c r="D23" t="s">
        <v>10</v>
      </c>
    </row>
    <row r="24" spans="2:4" x14ac:dyDescent="0.2">
      <c r="B24" t="s">
        <v>12</v>
      </c>
      <c r="C24">
        <f>1/C9</f>
        <v>1.1196954428395476</v>
      </c>
      <c r="D24" t="s">
        <v>13</v>
      </c>
    </row>
    <row r="26" spans="2:4" x14ac:dyDescent="0.2">
      <c r="B26" s="1" t="s">
        <v>26</v>
      </c>
    </row>
    <row r="27" spans="2:4" x14ac:dyDescent="0.2">
      <c r="B27" t="s">
        <v>0</v>
      </c>
      <c r="C27">
        <f>C19*C12*1000*C24</f>
        <v>65.937620522773358</v>
      </c>
      <c r="D27" t="s">
        <v>27</v>
      </c>
    </row>
    <row r="28" spans="2:4" x14ac:dyDescent="0.2">
      <c r="B28" t="s">
        <v>1</v>
      </c>
      <c r="C28">
        <f>C5</f>
        <v>14</v>
      </c>
      <c r="D28" t="s">
        <v>5</v>
      </c>
    </row>
    <row r="29" spans="2:4" x14ac:dyDescent="0.2">
      <c r="B29" t="s">
        <v>2</v>
      </c>
      <c r="C29">
        <f>C6*C24</f>
        <v>64.147351920277686</v>
      </c>
      <c r="D29" t="s">
        <v>29</v>
      </c>
    </row>
    <row r="30" spans="2:4" x14ac:dyDescent="0.2">
      <c r="B30" t="s">
        <v>3</v>
      </c>
      <c r="C30">
        <f>C7</f>
        <v>24.83</v>
      </c>
      <c r="D30" t="s">
        <v>4</v>
      </c>
    </row>
    <row r="31" spans="2:4" x14ac:dyDescent="0.2">
      <c r="B31" t="s">
        <v>22</v>
      </c>
      <c r="C31">
        <f>C8</f>
        <v>37.6</v>
      </c>
      <c r="D31" t="s">
        <v>5</v>
      </c>
    </row>
    <row r="34" spans="2:2" x14ac:dyDescent="0.2">
      <c r="B34" s="1" t="s">
        <v>25</v>
      </c>
    </row>
    <row r="36" spans="2:2" x14ac:dyDescent="0.2">
      <c r="B3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2652-BA22-4A45-9155-409070957A31}">
  <dimension ref="A1:D6"/>
  <sheetViews>
    <sheetView workbookViewId="0">
      <selection activeCell="D6" sqref="D6"/>
    </sheetView>
  </sheetViews>
  <sheetFormatPr baseColWidth="10" defaultRowHeight="16" x14ac:dyDescent="0.2"/>
  <cols>
    <col min="1" max="1" width="17.83203125" bestFit="1" customWidth="1"/>
  </cols>
  <sheetData>
    <row r="1" spans="1:4" x14ac:dyDescent="0.2">
      <c r="A1" s="1" t="s">
        <v>22</v>
      </c>
    </row>
    <row r="2" spans="1:4" x14ac:dyDescent="0.2">
      <c r="B2">
        <v>0.37</v>
      </c>
      <c r="C2" t="s">
        <v>32</v>
      </c>
    </row>
    <row r="4" spans="1:4" x14ac:dyDescent="0.2">
      <c r="B4" s="3" t="s">
        <v>31</v>
      </c>
    </row>
    <row r="5" spans="1:4" x14ac:dyDescent="0.2">
      <c r="A5" t="s">
        <v>30</v>
      </c>
      <c r="B5">
        <f>B2/3.6</f>
        <v>0.10277777777777777</v>
      </c>
      <c r="D5" t="s">
        <v>33</v>
      </c>
    </row>
    <row r="6" spans="1:4" x14ac:dyDescent="0.2">
      <c r="D6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600F-F540-B644-9D86-487FE126E97D}">
  <dimension ref="B2:D8"/>
  <sheetViews>
    <sheetView tabSelected="1" workbookViewId="0">
      <selection activeCell="F9" sqref="F9"/>
    </sheetView>
  </sheetViews>
  <sheetFormatPr baseColWidth="10" defaultRowHeight="16" x14ac:dyDescent="0.2"/>
  <cols>
    <col min="2" max="2" width="39.5" customWidth="1"/>
  </cols>
  <sheetData>
    <row r="2" spans="2:4" x14ac:dyDescent="0.2">
      <c r="B2" t="s">
        <v>37</v>
      </c>
    </row>
    <row r="3" spans="2:4" x14ac:dyDescent="0.2">
      <c r="B3" t="s">
        <v>40</v>
      </c>
    </row>
    <row r="5" spans="2:4" x14ac:dyDescent="0.2">
      <c r="B5" t="s">
        <v>38</v>
      </c>
      <c r="C5">
        <v>2035</v>
      </c>
    </row>
    <row r="6" spans="2:4" x14ac:dyDescent="0.2">
      <c r="B6" t="s">
        <v>35</v>
      </c>
      <c r="C6" s="4">
        <v>52</v>
      </c>
      <c r="D6" t="s">
        <v>36</v>
      </c>
    </row>
    <row r="7" spans="2:4" ht="17" thickBot="1" x14ac:dyDescent="0.25">
      <c r="B7" t="s">
        <v>39</v>
      </c>
      <c r="C7">
        <v>1.25</v>
      </c>
    </row>
    <row r="8" spans="2:4" ht="17" thickBot="1" x14ac:dyDescent="0.25">
      <c r="B8" t="s">
        <v>35</v>
      </c>
      <c r="C8" s="5">
        <f>C6*C7</f>
        <v>65</v>
      </c>
      <c r="D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Carrier costs</vt:lpstr>
      <vt:lpstr>Carrier CO2</vt:lpstr>
      <vt:lpstr>Storage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 Lubben</dc:creator>
  <cp:lastModifiedBy>Mathijs Bijkerk</cp:lastModifiedBy>
  <dcterms:created xsi:type="dcterms:W3CDTF">2021-05-12T12:16:10Z</dcterms:created>
  <dcterms:modified xsi:type="dcterms:W3CDTF">2022-09-20T08:08:07Z</dcterms:modified>
</cp:coreProperties>
</file>