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3"/>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
    </mc:Choice>
  </mc:AlternateContent>
  <xr:revisionPtr revIDLastSave="0" documentId="13_ncr:1_{14F97135-2A54-3848-BC7F-9746AAD0B54D}" xr6:coauthVersionLast="45" xr6:coauthVersionMax="45" xr10:uidLastSave="{00000000-0000-0000-0000-000000000000}"/>
  <bookViews>
    <workbookView xWindow="0" yWindow="460" windowWidth="25600" windowHeight="28340" tabRatio="762"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D15" i="16" l="1"/>
  <c r="K13" i="13"/>
  <c r="I25" i="13"/>
  <c r="I17" i="13"/>
  <c r="I13" i="13"/>
  <c r="I10" i="13"/>
  <c r="D16" i="16"/>
  <c r="K17" i="13" s="1"/>
  <c r="D47" i="16"/>
  <c r="D45" i="16"/>
  <c r="D46" i="16" s="1"/>
  <c r="F39" i="16"/>
  <c r="D39" i="16"/>
  <c r="F38" i="16"/>
  <c r="E38" i="16"/>
  <c r="E11" i="12" l="1"/>
  <c r="E12" i="12" l="1"/>
  <c r="I14" i="12"/>
  <c r="I29" i="12"/>
  <c r="I21" i="12"/>
  <c r="I17" i="12"/>
  <c r="G14" i="13" l="1"/>
  <c r="E13" i="12" l="1"/>
  <c r="E10" i="12"/>
  <c r="G10" i="13"/>
  <c r="E14" i="12" s="1"/>
  <c r="F6" i="13"/>
  <c r="F7" i="13"/>
  <c r="F8" i="13"/>
  <c r="E28" i="12"/>
  <c r="G25" i="13"/>
  <c r="E29" i="12" s="1"/>
  <c r="E30" i="12"/>
  <c r="E18" i="12"/>
  <c r="G15" i="13"/>
  <c r="E19" i="12" s="1"/>
  <c r="G16" i="13"/>
  <c r="E20" i="12" s="1"/>
  <c r="G18" i="13"/>
  <c r="E22" i="12" s="1"/>
  <c r="G19" i="13"/>
  <c r="E23" i="12" s="1"/>
  <c r="F24" i="13"/>
  <c r="F25" i="13"/>
  <c r="F23" i="13"/>
  <c r="F16" i="13"/>
  <c r="F17" i="13"/>
  <c r="F18" i="13"/>
  <c r="F19" i="13"/>
  <c r="F20" i="13"/>
  <c r="F15" i="13"/>
  <c r="F14" i="13"/>
  <c r="F13" i="13"/>
  <c r="F10" i="13"/>
  <c r="F9" i="13"/>
  <c r="C22" i="13"/>
  <c r="C23" i="13"/>
  <c r="C24" i="13"/>
  <c r="C25" i="13"/>
  <c r="C12" i="13"/>
  <c r="C13" i="13"/>
  <c r="C14" i="13"/>
  <c r="C15" i="13"/>
  <c r="C16" i="13"/>
  <c r="C17" i="13"/>
  <c r="C18" i="13"/>
  <c r="C19" i="13"/>
  <c r="C20" i="13"/>
  <c r="G17" i="13" l="1"/>
  <c r="E21" i="12" s="1"/>
  <c r="G13" i="13"/>
  <c r="E17" i="12" s="1"/>
  <c r="E27" i="12" l="1"/>
</calcChain>
</file>

<file path=xl/sharedStrings.xml><?xml version="1.0" encoding="utf-8"?>
<sst xmlns="http://schemas.openxmlformats.org/spreadsheetml/2006/main" count="160" uniqueCount="121">
  <si>
    <t>Source</t>
  </si>
  <si>
    <t>years</t>
  </si>
  <si>
    <t>%</t>
  </si>
  <si>
    <t>km2</t>
  </si>
  <si>
    <t>-</t>
  </si>
  <si>
    <t>Value</t>
  </si>
  <si>
    <t>Other</t>
  </si>
  <si>
    <t>Initial investment costs</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</si>
  <si>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</si>
  <si>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</si>
  <si>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</si>
  <si>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</si>
  <si>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</si>
  <si>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</si>
  <si>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</si>
  <si>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</si>
  <si>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</si>
  <si>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</si>
  <si>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</si>
  <si>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</si>
  <si>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</si>
  <si>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</si>
  <si>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</si>
  <si>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</si>
  <si>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euro/MWh</t>
  </si>
  <si>
    <t>Type</t>
  </si>
  <si>
    <t>Date published</t>
  </si>
  <si>
    <t>Attribute</t>
  </si>
  <si>
    <t>euro</t>
  </si>
  <si>
    <t>availability</t>
  </si>
  <si>
    <t>free_co2_factor</t>
  </si>
  <si>
    <t>forecasting_error</t>
  </si>
  <si>
    <t>land_use_per_unit</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</si>
  <si>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</si>
  <si>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</si>
  <si>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</si>
  <si>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</si>
  <si>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</si>
  <si>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</si>
  <si>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</si>
  <si>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</si>
  <si>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</si>
  <si>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</si>
  <si>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</si>
  <si>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</si>
  <si>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Heat output capacity</t>
  </si>
  <si>
    <t>Investment cost with ccs</t>
  </si>
  <si>
    <t>Fixed operational and maintenance costs per year</t>
  </si>
  <si>
    <t>Variable operational and maintenance costs</t>
  </si>
  <si>
    <t>Variable operational and maintenance costs for ccs</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</si>
  <si>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</si>
  <si>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</si>
  <si>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</si>
  <si>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</si>
  <si>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</si>
  <si>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</si>
  <si>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</si>
  <si>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</si>
  <si>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</si>
  <si>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</si>
  <si>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</si>
  <si>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</si>
  <si>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</si>
  <si>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</si>
  <si>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Cost</t>
  </si>
  <si>
    <t xml:space="preserve">Technical </t>
  </si>
  <si>
    <t>Parameter</t>
  </si>
  <si>
    <t>Comments</t>
  </si>
  <si>
    <t>Technical</t>
  </si>
  <si>
    <t>output.steam_hot_water</t>
  </si>
  <si>
    <t>Notes</t>
  </si>
  <si>
    <t>ETM Library URL</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</si>
  <si>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</si>
  <si>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Full load hours</t>
  </si>
  <si>
    <t>NL</t>
  </si>
  <si>
    <t>full_load_hours</t>
  </si>
  <si>
    <t>h/y</t>
  </si>
  <si>
    <t>Guestimate</t>
  </si>
  <si>
    <t>Forecasting error</t>
  </si>
  <si>
    <t>Availability</t>
  </si>
  <si>
    <t>Efficiency</t>
  </si>
  <si>
    <t>Same as PV plant</t>
  </si>
  <si>
    <t>See https://github.com/quintel/documentation/blob/master/general/cost_calculations.md#weighted-average-cost-of-capital</t>
  </si>
  <si>
    <t>Marlieke Verweij</t>
  </si>
  <si>
    <t>SDE++</t>
  </si>
  <si>
    <t>Vesta</t>
  </si>
  <si>
    <t>Functioneel Ontwerp Vesta 4.0</t>
  </si>
  <si>
    <t>PBL</t>
  </si>
  <si>
    <t>no link available yet: not published</t>
  </si>
  <si>
    <t>https://www.pbl.nl/sites/default/files/downloads/pbl-2019-conceptadvies-SDE-plus-plus-industriele-restwarmte_3745.pdf</t>
  </si>
  <si>
    <t>Conceptadvies SDE++ CO2-reducerende opties - industriële restwarmte</t>
  </si>
  <si>
    <t>Date retrieved</t>
  </si>
  <si>
    <t>Investering</t>
  </si>
  <si>
    <t>Vast</t>
  </si>
  <si>
    <t>Variabel</t>
  </si>
  <si>
    <t>Minimaal vemogen</t>
  </si>
  <si>
    <t>euro / kWth output</t>
  </si>
  <si>
    <t>% van investering</t>
  </si>
  <si>
    <t>euro / GJ warmte</t>
  </si>
  <si>
    <t>MWth output</t>
  </si>
  <si>
    <t>Industrie</t>
  </si>
  <si>
    <t>100-275</t>
  </si>
  <si>
    <t>Raffinaderijen</t>
  </si>
  <si>
    <t>225-275</t>
  </si>
  <si>
    <t>Vermogen</t>
  </si>
  <si>
    <t>Industrie (midden temp 75 - 100C)</t>
  </si>
  <si>
    <t>Industrie (lage temp &lt;35C)</t>
  </si>
  <si>
    <t>Variabel (elektriciteit)</t>
  </si>
  <si>
    <t>SDE++  p.15</t>
  </si>
  <si>
    <t>VESTA p.194</t>
  </si>
  <si>
    <t xml:space="preserve">technical_lifetime </t>
  </si>
  <si>
    <t>Variabele kosten nemen we niet mee omdat we op den duur de gebruikte elektriciteit ook willen gaan modelleren</t>
  </si>
  <si>
    <t>Voor chemie, raffinaderijen en kunstmest gaan we uit van midden temperatuur bronnen</t>
  </si>
  <si>
    <t>In bovenstaande tabel zijn de parameters voor de uitkoppeling naar warmteoverdrachtsstation getoond</t>
  </si>
  <si>
    <t>Parameters chemie, raffinaderijen en kunstmest</t>
  </si>
  <si>
    <t>niet gegeven</t>
  </si>
  <si>
    <t>we rekenen met een vlak profiel voor restwarmte</t>
  </si>
  <si>
    <t>Aanname = vlakprofiel</t>
  </si>
  <si>
    <t>gemiddelde bij vermogen van 25 MW (netals SDE ++)</t>
  </si>
  <si>
    <t>Parameters raffinaderijen</t>
  </si>
  <si>
    <t>energy_heat_industry_chemicals_refineries_residual_heat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</si>
</sst>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24">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b/>
      <sz val="18"/>
      <color theme="1"/>
      <name val="Calibri"/>
      <family val="2"/>
      <scheme val="minor"/>
    </font>
  </fonts>
  <fills count="10">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8" tint="0.39997558519241921"/>
        <bgColor indexed="64"/>
      </patternFill>
    </fill>
  </fills>
  <borders count="23">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indexed="64"/>
      </left>
      <right style="thin">
        <color indexed="64"/>
      </right>
      <top style="thin">
        <color indexed="64"/>
      </top>
      <bottom style="thin">
        <color indexed="64"/>
      </bottom>
      <diagonal/>
    </border>
  </borders>
  <cellStyleXfs count="255">
    <xf numFmtId="0" fontId="0"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cellStyleXfs>
  <cellXfs count="128">
    <xf numFmtId="0" fontId="0" fillId="0" borderId="0" xfId="0"/>
    <xf numFmtId="0" fontId="14" fillId="3" borderId="7" xfId="0" applyFont="1" applyFill="1" applyBorder="1"/>
    <xf numFmtId="0" fontId="15" fillId="3" borderId="17" xfId="0" applyFont="1" applyFill="1" applyBorder="1"/>
    <xf numFmtId="0" fontId="14" fillId="3" borderId="13" xfId="0" applyFont="1" applyFill="1" applyBorder="1"/>
    <xf numFmtId="0" fontId="16" fillId="3" borderId="7" xfId="0" applyFont="1" applyFill="1" applyBorder="1" applyAlignment="1">
      <alignment vertical="center"/>
    </xf>
    <xf numFmtId="2" fontId="14" fillId="3" borderId="8" xfId="0" applyNumberFormat="1" applyFont="1" applyFill="1" applyBorder="1" applyAlignment="1">
      <alignment horizontal="left"/>
    </xf>
    <xf numFmtId="0" fontId="16" fillId="3" borderId="1" xfId="0" applyFont="1" applyFill="1" applyBorder="1" applyAlignment="1">
      <alignment vertical="center"/>
    </xf>
    <xf numFmtId="0" fontId="14" fillId="3" borderId="14" xfId="0" applyFont="1" applyFill="1" applyBorder="1"/>
    <xf numFmtId="0" fontId="14" fillId="3" borderId="0" xfId="0" applyFont="1" applyFill="1" applyBorder="1"/>
    <xf numFmtId="0" fontId="13" fillId="2" borderId="0" xfId="0" applyNumberFormat="1" applyFont="1" applyFill="1" applyBorder="1" applyAlignment="1" applyProtection="1">
      <alignment vertical="center"/>
    </xf>
    <xf numFmtId="1" fontId="13" fillId="2" borderId="0" xfId="0" applyNumberFormat="1" applyFont="1" applyFill="1" applyBorder="1" applyAlignment="1" applyProtection="1">
      <alignment vertical="center"/>
    </xf>
    <xf numFmtId="0" fontId="13" fillId="2" borderId="0" xfId="0" applyFont="1" applyFill="1" applyBorder="1"/>
    <xf numFmtId="0" fontId="13" fillId="2" borderId="9" xfId="0" applyFont="1" applyFill="1" applyBorder="1"/>
    <xf numFmtId="0" fontId="13" fillId="2" borderId="4" xfId="0" applyFont="1" applyFill="1" applyBorder="1"/>
    <xf numFmtId="0" fontId="15" fillId="0" borderId="0" xfId="0" applyFont="1" applyFill="1" applyBorder="1"/>
    <xf numFmtId="0" fontId="10" fillId="2" borderId="0" xfId="0" applyFont="1" applyFill="1" applyBorder="1"/>
    <xf numFmtId="0" fontId="14" fillId="0" borderId="0" xfId="0" applyFont="1" applyFill="1" applyBorder="1"/>
    <xf numFmtId="0" fontId="13" fillId="2" borderId="6" xfId="0" applyFont="1" applyFill="1" applyBorder="1"/>
    <xf numFmtId="0" fontId="13" fillId="2" borderId="0" xfId="0" applyFont="1" applyFill="1"/>
    <xf numFmtId="0" fontId="14" fillId="3" borderId="17" xfId="0" applyFont="1" applyFill="1" applyBorder="1"/>
    <xf numFmtId="0" fontId="14" fillId="3" borderId="2" xfId="0" applyFont="1" applyFill="1" applyBorder="1"/>
    <xf numFmtId="0" fontId="10" fillId="2" borderId="2" xfId="0" applyFont="1" applyFill="1" applyBorder="1"/>
    <xf numFmtId="0" fontId="17" fillId="3" borderId="0" xfId="0" applyFont="1" applyFill="1" applyBorder="1"/>
    <xf numFmtId="0" fontId="10" fillId="2" borderId="7" xfId="0" applyFont="1" applyFill="1" applyBorder="1"/>
    <xf numFmtId="0" fontId="13" fillId="0" borderId="0" xfId="0" applyFont="1" applyFill="1" applyBorder="1"/>
    <xf numFmtId="0" fontId="15" fillId="3" borderId="0" xfId="0" applyFont="1" applyFill="1" applyBorder="1"/>
    <xf numFmtId="0" fontId="13" fillId="2" borderId="0" xfId="0" applyNumberFormat="1" applyFont="1" applyFill="1" applyBorder="1" applyAlignment="1" applyProtection="1">
      <alignment horizontal="left" vertical="center"/>
    </xf>
    <xf numFmtId="0" fontId="9" fillId="2" borderId="18" xfId="0" applyFont="1" applyFill="1" applyBorder="1"/>
    <xf numFmtId="0" fontId="9" fillId="2" borderId="0" xfId="0" applyFont="1" applyFill="1" applyBorder="1"/>
    <xf numFmtId="0" fontId="9" fillId="0" borderId="0" xfId="0" applyFont="1" applyFill="1" applyBorder="1"/>
    <xf numFmtId="0" fontId="9" fillId="2" borderId="0" xfId="0" applyFont="1" applyFill="1"/>
    <xf numFmtId="0" fontId="9" fillId="2" borderId="3" xfId="0" applyFont="1" applyFill="1" applyBorder="1"/>
    <xf numFmtId="0" fontId="9" fillId="2" borderId="15" xfId="0" applyFont="1" applyFill="1" applyBorder="1"/>
    <xf numFmtId="0" fontId="9" fillId="2" borderId="6" xfId="0" applyFont="1" applyFill="1" applyBorder="1"/>
    <xf numFmtId="0" fontId="9" fillId="2" borderId="10" xfId="0" applyFont="1" applyFill="1" applyBorder="1"/>
    <xf numFmtId="0" fontId="9" fillId="2" borderId="11" xfId="0" applyFont="1" applyFill="1" applyBorder="1"/>
    <xf numFmtId="0" fontId="9" fillId="2" borderId="12" xfId="0" applyFont="1" applyFill="1" applyBorder="1"/>
    <xf numFmtId="0" fontId="18" fillId="2" borderId="0" xfId="0" applyFont="1" applyFill="1"/>
    <xf numFmtId="0" fontId="18" fillId="2" borderId="5" xfId="0" applyFont="1" applyFill="1" applyBorder="1"/>
    <xf numFmtId="2" fontId="9" fillId="2" borderId="18" xfId="0" applyNumberFormat="1" applyFont="1" applyFill="1" applyBorder="1"/>
    <xf numFmtId="164" fontId="9" fillId="2" borderId="18" xfId="0" applyNumberFormat="1" applyFont="1" applyFill="1" applyBorder="1"/>
    <xf numFmtId="0" fontId="19" fillId="2" borderId="0" xfId="0" applyFont="1" applyFill="1"/>
    <xf numFmtId="49" fontId="19" fillId="2" borderId="0" xfId="0" applyNumberFormat="1" applyFont="1" applyFill="1"/>
    <xf numFmtId="0" fontId="19" fillId="2" borderId="3" xfId="0" applyFont="1" applyFill="1" applyBorder="1"/>
    <xf numFmtId="0" fontId="19" fillId="2" borderId="4" xfId="0" applyFont="1" applyFill="1" applyBorder="1"/>
    <xf numFmtId="49" fontId="19" fillId="2" borderId="4" xfId="0" applyNumberFormat="1" applyFont="1" applyFill="1" applyBorder="1"/>
    <xf numFmtId="0" fontId="19" fillId="2" borderId="6" xfId="0" applyFont="1" applyFill="1" applyBorder="1"/>
    <xf numFmtId="0" fontId="20" fillId="2" borderId="0" xfId="0" applyFont="1" applyFill="1" applyBorder="1"/>
    <xf numFmtId="49" fontId="20" fillId="2" borderId="0" xfId="0" applyNumberFormat="1" applyFont="1" applyFill="1" applyBorder="1"/>
    <xf numFmtId="0" fontId="19" fillId="2" borderId="0" xfId="0" applyFont="1" applyFill="1" applyBorder="1"/>
    <xf numFmtId="49" fontId="19" fillId="2" borderId="0" xfId="0" applyNumberFormat="1" applyFont="1" applyFill="1" applyBorder="1"/>
    <xf numFmtId="0" fontId="19" fillId="2" borderId="16" xfId="0" applyFont="1" applyFill="1" applyBorder="1"/>
    <xf numFmtId="0" fontId="20" fillId="2" borderId="9" xfId="0" applyFont="1" applyFill="1" applyBorder="1"/>
    <xf numFmtId="49" fontId="20" fillId="2" borderId="9" xfId="0" applyNumberFormat="1" applyFont="1" applyFill="1" applyBorder="1"/>
    <xf numFmtId="2" fontId="13" fillId="2" borderId="9" xfId="0" applyNumberFormat="1" applyFont="1" applyFill="1" applyBorder="1" applyAlignment="1" applyProtection="1">
      <alignment vertical="center"/>
    </xf>
    <xf numFmtId="0" fontId="8" fillId="2" borderId="0" xfId="0" applyFont="1" applyFill="1" applyBorder="1"/>
    <xf numFmtId="0" fontId="13" fillId="2" borderId="17" xfId="0" applyFont="1" applyFill="1" applyBorder="1"/>
    <xf numFmtId="0" fontId="7" fillId="2" borderId="2" xfId="0" applyFont="1" applyFill="1" applyBorder="1"/>
    <xf numFmtId="0" fontId="13" fillId="2" borderId="7" xfId="0" applyFont="1" applyFill="1" applyBorder="1"/>
    <xf numFmtId="0" fontId="7" fillId="2" borderId="0" xfId="0" applyFont="1" applyFill="1" applyBorder="1"/>
    <xf numFmtId="0" fontId="22" fillId="2" borderId="0" xfId="0" applyFont="1" applyFill="1" applyBorder="1"/>
    <xf numFmtId="0" fontId="7" fillId="2" borderId="18" xfId="0" applyFont="1" applyFill="1" applyBorder="1"/>
    <xf numFmtId="0" fontId="7" fillId="5" borderId="0" xfId="0" applyFont="1" applyFill="1" applyBorder="1"/>
    <xf numFmtId="0" fontId="7" fillId="6" borderId="0" xfId="0" applyFont="1" applyFill="1" applyBorder="1"/>
    <xf numFmtId="0" fontId="7" fillId="7" borderId="0" xfId="0" applyFont="1" applyFill="1" applyBorder="1"/>
    <xf numFmtId="0" fontId="7" fillId="8" borderId="0" xfId="0" applyFont="1" applyFill="1" applyBorder="1"/>
    <xf numFmtId="0" fontId="7" fillId="2" borderId="7" xfId="0" applyFont="1" applyFill="1" applyBorder="1"/>
    <xf numFmtId="0" fontId="13" fillId="2" borderId="16" xfId="0" applyFont="1" applyFill="1" applyBorder="1"/>
    <xf numFmtId="0" fontId="15" fillId="2" borderId="9" xfId="0" applyFont="1" applyFill="1" applyBorder="1"/>
    <xf numFmtId="0" fontId="14" fillId="2" borderId="0" xfId="0" applyFont="1" applyFill="1" applyBorder="1"/>
    <xf numFmtId="2" fontId="9" fillId="2" borderId="0" xfId="0" applyNumberFormat="1" applyFont="1" applyFill="1" applyBorder="1"/>
    <xf numFmtId="164" fontId="9" fillId="2" borderId="0" xfId="0" applyNumberFormat="1" applyFont="1" applyFill="1" applyBorder="1"/>
    <xf numFmtId="0" fontId="18" fillId="2" borderId="19" xfId="0" applyFont="1" applyFill="1" applyBorder="1"/>
    <xf numFmtId="0" fontId="9" fillId="2" borderId="5" xfId="0" applyFont="1" applyFill="1" applyBorder="1"/>
    <xf numFmtId="1" fontId="13" fillId="2" borderId="0" xfId="0" applyNumberFormat="1" applyFont="1" applyFill="1" applyBorder="1" applyAlignment="1" applyProtection="1">
      <alignment horizontal="left" vertical="center"/>
    </xf>
    <xf numFmtId="0" fontId="13" fillId="2" borderId="9" xfId="0" applyNumberFormat="1" applyFont="1" applyFill="1" applyBorder="1" applyAlignment="1" applyProtection="1">
      <alignment vertical="center"/>
    </xf>
    <xf numFmtId="0" fontId="6" fillId="0" borderId="0" xfId="0" applyFont="1" applyFill="1" applyBorder="1"/>
    <xf numFmtId="0" fontId="6" fillId="0" borderId="0" xfId="0" applyNumberFormat="1" applyFont="1" applyFill="1" applyBorder="1" applyAlignment="1" applyProtection="1">
      <alignment horizontal="left" vertical="center"/>
    </xf>
    <xf numFmtId="0" fontId="6" fillId="2" borderId="0" xfId="0" applyFont="1" applyFill="1"/>
    <xf numFmtId="2" fontId="6" fillId="2" borderId="0" xfId="0" applyNumberFormat="1" applyFont="1" applyFill="1"/>
    <xf numFmtId="0" fontId="6" fillId="2" borderId="3" xfId="0" applyFont="1" applyFill="1" applyBorder="1"/>
    <xf numFmtId="0" fontId="6" fillId="2" borderId="4" xfId="0" applyFont="1" applyFill="1" applyBorder="1"/>
    <xf numFmtId="2" fontId="6" fillId="2" borderId="4" xfId="0" applyNumberFormat="1" applyFont="1" applyFill="1" applyBorder="1"/>
    <xf numFmtId="0" fontId="6" fillId="2" borderId="6" xfId="0" applyFont="1" applyFill="1" applyBorder="1"/>
    <xf numFmtId="0" fontId="6" fillId="2" borderId="0" xfId="0" applyNumberFormat="1" applyFont="1" applyFill="1" applyBorder="1" applyAlignment="1" applyProtection="1">
      <alignment horizontal="left" vertical="center"/>
    </xf>
    <xf numFmtId="1" fontId="6" fillId="2" borderId="0" xfId="0" applyNumberFormat="1" applyFont="1" applyFill="1" applyBorder="1" applyAlignment="1" applyProtection="1">
      <alignment vertical="center"/>
    </xf>
    <xf numFmtId="165" fontId="6" fillId="2" borderId="0" xfId="0" applyNumberFormat="1" applyFont="1" applyFill="1" applyBorder="1" applyAlignment="1" applyProtection="1">
      <alignment vertical="center"/>
    </xf>
    <xf numFmtId="164" fontId="6" fillId="0" borderId="0" xfId="0" applyNumberFormat="1" applyFont="1" applyFill="1" applyBorder="1" applyAlignment="1" applyProtection="1">
      <alignment horizontal="left" vertical="center" indent="2"/>
    </xf>
    <xf numFmtId="1" fontId="6" fillId="2" borderId="18" xfId="0" applyNumberFormat="1" applyFont="1" applyFill="1" applyBorder="1" applyAlignment="1" applyProtection="1">
      <alignment vertical="center"/>
    </xf>
    <xf numFmtId="0" fontId="5" fillId="0" borderId="0" xfId="0" applyNumberFormat="1" applyFont="1" applyFill="1" applyBorder="1" applyAlignment="1" applyProtection="1">
      <alignment horizontal="left" vertical="center"/>
    </xf>
    <xf numFmtId="0" fontId="4" fillId="2" borderId="0" xfId="0" applyFont="1" applyFill="1"/>
    <xf numFmtId="0" fontId="4" fillId="2" borderId="6" xfId="0" applyFont="1" applyFill="1" applyBorder="1"/>
    <xf numFmtId="0" fontId="4" fillId="2" borderId="0" xfId="0" applyFont="1" applyFill="1" applyBorder="1"/>
    <xf numFmtId="0" fontId="13" fillId="2" borderId="20" xfId="0" applyFont="1" applyFill="1" applyBorder="1"/>
    <xf numFmtId="0" fontId="13" fillId="2" borderId="21" xfId="0" applyFont="1" applyFill="1" applyBorder="1"/>
    <xf numFmtId="0" fontId="19" fillId="2" borderId="0" xfId="0" applyFont="1" applyFill="1" applyAlignment="1">
      <alignment horizontal="left"/>
    </xf>
    <xf numFmtId="3" fontId="19" fillId="2" borderId="0" xfId="0" applyNumberFormat="1" applyFont="1" applyFill="1" applyAlignment="1">
      <alignment horizontal="left"/>
    </xf>
    <xf numFmtId="0" fontId="3" fillId="0" borderId="0" xfId="0" applyFont="1" applyFill="1" applyBorder="1"/>
    <xf numFmtId="165" fontId="3" fillId="0" borderId="0" xfId="0" applyNumberFormat="1" applyFont="1" applyFill="1" applyBorder="1" applyAlignment="1" applyProtection="1">
      <alignment vertical="center"/>
    </xf>
    <xf numFmtId="0" fontId="2" fillId="9" borderId="0" xfId="0" applyFont="1" applyFill="1" applyBorder="1"/>
    <xf numFmtId="0" fontId="2" fillId="2" borderId="0" xfId="0" applyFont="1" applyFill="1" applyBorder="1"/>
    <xf numFmtId="0" fontId="2" fillId="0" borderId="0" xfId="0" applyFont="1" applyFill="1" applyBorder="1"/>
    <xf numFmtId="0" fontId="2" fillId="2" borderId="0" xfId="0" applyNumberFormat="1" applyFont="1" applyFill="1" applyBorder="1" applyAlignment="1" applyProtection="1">
      <alignment horizontal="left" vertical="center"/>
    </xf>
    <xf numFmtId="1" fontId="6" fillId="2" borderId="18" xfId="0" applyNumberFormat="1" applyFont="1" applyFill="1" applyBorder="1"/>
    <xf numFmtId="164" fontId="6" fillId="2" borderId="18" xfId="0" applyNumberFormat="1" applyFont="1" applyFill="1" applyBorder="1" applyAlignment="1" applyProtection="1">
      <alignment vertical="center"/>
    </xf>
    <xf numFmtId="2" fontId="6" fillId="2" borderId="18" xfId="0" applyNumberFormat="1" applyFont="1" applyFill="1" applyBorder="1" applyAlignment="1" applyProtection="1">
      <alignment vertical="center"/>
    </xf>
    <xf numFmtId="2" fontId="2" fillId="2" borderId="18" xfId="0" applyNumberFormat="1" applyFont="1" applyFill="1" applyBorder="1" applyAlignment="1" applyProtection="1">
      <alignment vertical="center"/>
    </xf>
    <xf numFmtId="165" fontId="6" fillId="2" borderId="18" xfId="0" applyNumberFormat="1" applyFont="1" applyFill="1" applyBorder="1" applyAlignment="1" applyProtection="1">
      <alignment vertical="center"/>
    </xf>
    <xf numFmtId="166" fontId="9" fillId="2" borderId="18" xfId="0" applyNumberFormat="1" applyFont="1" applyFill="1" applyBorder="1"/>
    <xf numFmtId="0" fontId="21" fillId="4" borderId="18" xfId="0" applyFont="1" applyFill="1" applyBorder="1"/>
    <xf numFmtId="0" fontId="21" fillId="4" borderId="17" xfId="0" applyFont="1" applyFill="1" applyBorder="1" applyAlignment="1">
      <alignment horizontal="left" vertical="top" wrapText="1"/>
    </xf>
    <xf numFmtId="0" fontId="21" fillId="4" borderId="2" xfId="0" applyFont="1" applyFill="1" applyBorder="1" applyAlignment="1">
      <alignment horizontal="left" vertical="top" wrapText="1"/>
    </xf>
    <xf numFmtId="0" fontId="21" fillId="4" borderId="13" xfId="0" applyFont="1" applyFill="1" applyBorder="1" applyAlignment="1">
      <alignment horizontal="left" vertical="top" wrapText="1"/>
    </xf>
    <xf numFmtId="0" fontId="21" fillId="4" borderId="7" xfId="0" applyFont="1" applyFill="1" applyBorder="1" applyAlignment="1">
      <alignment horizontal="left" vertical="top" wrapText="1"/>
    </xf>
    <xf numFmtId="0" fontId="21" fillId="4" borderId="0" xfId="0" applyFont="1" applyFill="1" applyBorder="1" applyAlignment="1">
      <alignment horizontal="left" vertical="top" wrapText="1"/>
    </xf>
    <xf numFmtId="0" fontId="21" fillId="4" borderId="8" xfId="0" applyFont="1" applyFill="1" applyBorder="1" applyAlignment="1">
      <alignment horizontal="left" vertical="top" wrapText="1"/>
    </xf>
    <xf numFmtId="0" fontId="21" fillId="4" borderId="1" xfId="0" applyFont="1" applyFill="1" applyBorder="1" applyAlignment="1">
      <alignment horizontal="left" vertical="top" wrapText="1"/>
    </xf>
    <xf numFmtId="0" fontId="21" fillId="4" borderId="9" xfId="0" applyFont="1" applyFill="1" applyBorder="1" applyAlignment="1">
      <alignment horizontal="left" vertical="top" wrapText="1"/>
    </xf>
    <xf numFmtId="0" fontId="21" fillId="4" borderId="14" xfId="0" applyFont="1" applyFill="1" applyBorder="1" applyAlignment="1">
      <alignment horizontal="left" vertical="top" wrapText="1"/>
    </xf>
    <xf numFmtId="14" fontId="19" fillId="2" borderId="0" xfId="0" applyNumberFormat="1" applyFont="1" applyFill="1"/>
    <xf numFmtId="17" fontId="19" fillId="2" borderId="0" xfId="0" applyNumberFormat="1" applyFont="1" applyFill="1"/>
    <xf numFmtId="0" fontId="1" fillId="2" borderId="0" xfId="0" applyFont="1" applyFill="1" applyBorder="1"/>
    <xf numFmtId="0" fontId="2" fillId="2" borderId="22" xfId="0" applyFont="1" applyFill="1" applyBorder="1"/>
    <xf numFmtId="0" fontId="4" fillId="2" borderId="22" xfId="0" applyFont="1" applyFill="1" applyBorder="1"/>
    <xf numFmtId="0" fontId="1" fillId="2" borderId="22" xfId="0" applyFont="1" applyFill="1" applyBorder="1"/>
    <xf numFmtId="0" fontId="13" fillId="2" borderId="22" xfId="0" applyFont="1" applyFill="1" applyBorder="1"/>
    <xf numFmtId="0" fontId="23" fillId="2" borderId="0" xfId="0" applyFont="1" applyFill="1" applyBorder="1"/>
    <xf numFmtId="0" fontId="1" fillId="0" borderId="0" xfId="0" applyFont="1" applyFill="1" applyBorder="1"/>
  </cellXfs>
  <cellStyles count="25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540926</xdr:colOff>
      <xdr:row>3</xdr:row>
      <xdr:rowOff>35278</xdr:rowOff>
    </xdr:from>
    <xdr:to>
      <xdr:col>20</xdr:col>
      <xdr:colOff>51271</xdr:colOff>
      <xdr:row>32</xdr:row>
      <xdr:rowOff>60985</xdr:rowOff>
    </xdr:to>
    <xdr:pic>
      <xdr:nvPicPr>
        <xdr:cNvPr id="8" name="Picture 7">
          <a:extLst>
            <a:ext uri="{FF2B5EF4-FFF2-40B4-BE49-F238E27FC236}">
              <a16:creationId xmlns:a16="http://schemas.microsoft.com/office/drawing/2014/main" id="{208159A9-1E23-9543-BBDF-5EFEAB624D53}"/>
            </a:ext>
          </a:extLst>
        </xdr:cNvPr>
        <xdr:cNvPicPr>
          <a:picLocks noChangeAspect="1"/>
        </xdr:cNvPicPr>
      </xdr:nvPicPr>
      <xdr:blipFill>
        <a:blip xmlns:r="http://schemas.openxmlformats.org/officeDocument/2006/relationships" r:embed="rId1"/>
        <a:stretch>
          <a:fillRect/>
        </a:stretch>
      </xdr:blipFill>
      <xdr:spPr>
        <a:xfrm>
          <a:off x="9501482" y="646759"/>
          <a:ext cx="10058400" cy="5928856"/>
        </a:xfrm>
        <a:prstGeom prst="rect">
          <a:avLst/>
        </a:prstGeom>
      </xdr:spPr>
    </xdr:pic>
    <xdr:clientData/>
  </xdr:twoCellAnchor>
  <xdr:twoCellAnchor editAs="oneCell">
    <xdr:from>
      <xdr:col>7</xdr:col>
      <xdr:colOff>776111</xdr:colOff>
      <xdr:row>33</xdr:row>
      <xdr:rowOff>11760</xdr:rowOff>
    </xdr:from>
    <xdr:to>
      <xdr:col>20</xdr:col>
      <xdr:colOff>286456</xdr:colOff>
      <xdr:row>53</xdr:row>
      <xdr:rowOff>61788</xdr:rowOff>
    </xdr:to>
    <xdr:pic>
      <xdr:nvPicPr>
        <xdr:cNvPr id="2" name="Picture 1">
          <a:extLst>
            <a:ext uri="{FF2B5EF4-FFF2-40B4-BE49-F238E27FC236}">
              <a16:creationId xmlns:a16="http://schemas.microsoft.com/office/drawing/2014/main" id="{829868FD-212D-A448-AB79-496A76D44990}"/>
            </a:ext>
          </a:extLst>
        </xdr:cNvPr>
        <xdr:cNvPicPr>
          <a:picLocks noChangeAspect="1"/>
        </xdr:cNvPicPr>
      </xdr:nvPicPr>
      <xdr:blipFill>
        <a:blip xmlns:r="http://schemas.openxmlformats.org/officeDocument/2006/relationships" r:embed="rId2"/>
        <a:stretch>
          <a:fillRect/>
        </a:stretch>
      </xdr:blipFill>
      <xdr:spPr>
        <a:xfrm>
          <a:off x="9736667" y="6620464"/>
          <a:ext cx="10058400" cy="4154010"/>
        </a:xfrm>
        <a:prstGeom prst="rect">
          <a:avLst/>
        </a:prstGeom>
      </xdr:spPr>
    </xdr:pic>
    <xdr:clientData/>
  </xdr:twoCellAnchor>
  <xdr:twoCellAnchor editAs="oneCell">
    <xdr:from>
      <xdr:col>7</xdr:col>
      <xdr:colOff>693796</xdr:colOff>
      <xdr:row>51</xdr:row>
      <xdr:rowOff>47036</xdr:rowOff>
    </xdr:from>
    <xdr:to>
      <xdr:col>20</xdr:col>
      <xdr:colOff>204141</xdr:colOff>
      <xdr:row>68</xdr:row>
      <xdr:rowOff>73453</xdr:rowOff>
    </xdr:to>
    <xdr:pic>
      <xdr:nvPicPr>
        <xdr:cNvPr id="3" name="Picture 2">
          <a:extLst>
            <a:ext uri="{FF2B5EF4-FFF2-40B4-BE49-F238E27FC236}">
              <a16:creationId xmlns:a16="http://schemas.microsoft.com/office/drawing/2014/main" id="{F323FD26-166A-9342-9B02-EF7EBC1130BF}"/>
            </a:ext>
          </a:extLst>
        </xdr:cNvPr>
        <xdr:cNvPicPr>
          <a:picLocks noChangeAspect="1"/>
        </xdr:cNvPicPr>
      </xdr:nvPicPr>
      <xdr:blipFill>
        <a:blip xmlns:r="http://schemas.openxmlformats.org/officeDocument/2006/relationships" r:embed="rId3"/>
        <a:stretch>
          <a:fillRect/>
        </a:stretch>
      </xdr:blipFill>
      <xdr:spPr>
        <a:xfrm>
          <a:off x="9654352" y="10653888"/>
          <a:ext cx="10058400" cy="342484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tabSelected="1" workbookViewId="0">
      <selection activeCell="C5" sqref="C5"/>
    </sheetView>
  </sheetViews>
  <sheetFormatPr baseColWidth="10" defaultColWidth="10.6640625" defaultRowHeight="16"/>
  <cols>
    <col min="1" max="1" width="3.5" style="23" customWidth="1"/>
    <col min="2" max="2" width="9.1640625" style="15" customWidth="1"/>
    <col min="3" max="3" width="44.1640625" style="15" customWidth="1"/>
    <col min="4" max="16384" width="10.6640625" style="15"/>
  </cols>
  <sheetData>
    <row r="1" spans="1:3" s="21" customFormat="1">
      <c r="A1" s="19"/>
      <c r="B1" s="20"/>
      <c r="C1" s="20"/>
    </row>
    <row r="2" spans="1:3" ht="21">
      <c r="A2" s="1"/>
      <c r="B2" s="22" t="s">
        <v>13</v>
      </c>
      <c r="C2" s="22"/>
    </row>
    <row r="3" spans="1:3">
      <c r="A3" s="1"/>
      <c r="B3" s="8"/>
      <c r="C3" s="8"/>
    </row>
    <row r="4" spans="1:3">
      <c r="A4" s="1"/>
      <c r="B4" s="2" t="s">
        <v>14</v>
      </c>
      <c r="C4" s="3" t="s">
        <v>120</v>
      </c>
    </row>
    <row r="5" spans="1:3">
      <c r="A5" s="1"/>
      <c r="B5" s="4" t="s">
        <v>51</v>
      </c>
      <c r="C5" s="5" t="s">
        <v>83</v>
      </c>
    </row>
    <row r="6" spans="1:3">
      <c r="A6" s="1"/>
      <c r="B6" s="6" t="s">
        <v>16</v>
      </c>
      <c r="C6" s="7" t="s">
        <v>17</v>
      </c>
    </row>
    <row r="7" spans="1:3">
      <c r="A7" s="1"/>
      <c r="B7" s="8"/>
      <c r="C7" s="8"/>
    </row>
    <row r="8" spans="1:3">
      <c r="A8" s="1"/>
      <c r="B8" s="8"/>
      <c r="C8" s="8"/>
    </row>
    <row r="9" spans="1:3">
      <c r="A9" s="1"/>
      <c r="B9" s="56" t="s">
        <v>52</v>
      </c>
      <c r="C9" s="57"/>
    </row>
    <row r="10" spans="1:3">
      <c r="A10" s="1"/>
      <c r="B10" s="58"/>
      <c r="C10" s="59"/>
    </row>
    <row r="11" spans="1:3">
      <c r="A11" s="1"/>
      <c r="B11" s="58" t="s">
        <v>53</v>
      </c>
      <c r="C11" s="60" t="s">
        <v>54</v>
      </c>
    </row>
    <row r="12" spans="1:3" ht="17" thickBot="1">
      <c r="A12" s="1"/>
      <c r="B12" s="58"/>
      <c r="C12" s="11" t="s">
        <v>55</v>
      </c>
    </row>
    <row r="13" spans="1:3" ht="17" thickBot="1">
      <c r="A13" s="1"/>
      <c r="B13" s="58"/>
      <c r="C13" s="61" t="s">
        <v>56</v>
      </c>
    </row>
    <row r="14" spans="1:3">
      <c r="A14" s="1"/>
      <c r="B14" s="58"/>
      <c r="C14" s="59" t="s">
        <v>57</v>
      </c>
    </row>
    <row r="15" spans="1:3">
      <c r="A15" s="1"/>
      <c r="B15" s="58"/>
      <c r="C15" s="59"/>
    </row>
    <row r="16" spans="1:3">
      <c r="A16" s="1"/>
      <c r="B16" s="58" t="s">
        <v>58</v>
      </c>
      <c r="C16" s="62" t="s">
        <v>59</v>
      </c>
    </row>
    <row r="17" spans="1:3">
      <c r="A17" s="1"/>
      <c r="B17" s="58"/>
      <c r="C17" s="63" t="s">
        <v>60</v>
      </c>
    </row>
    <row r="18" spans="1:3">
      <c r="A18" s="1"/>
      <c r="B18" s="58"/>
      <c r="C18" s="64" t="s">
        <v>61</v>
      </c>
    </row>
    <row r="19" spans="1:3">
      <c r="A19" s="1"/>
      <c r="B19" s="58"/>
      <c r="C19" s="65" t="s">
        <v>62</v>
      </c>
    </row>
    <row r="20" spans="1:3">
      <c r="A20" s="1"/>
      <c r="B20" s="66"/>
      <c r="C20" s="99" t="s">
        <v>70</v>
      </c>
    </row>
    <row r="21" spans="1:3">
      <c r="A21" s="1"/>
      <c r="B21" s="66"/>
    </row>
    <row r="22" spans="1:3">
      <c r="A22" s="1"/>
      <c r="B22" s="66"/>
    </row>
    <row r="23" spans="1:3">
      <c r="B23" s="66"/>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31"/>
  <sheetViews>
    <sheetView workbookViewId="0">
      <selection activeCell="I32" sqref="I32"/>
    </sheetView>
  </sheetViews>
  <sheetFormatPr baseColWidth="10" defaultColWidth="10.6640625" defaultRowHeight="16"/>
  <cols>
    <col min="1" max="1" width="3.33203125" style="30" customWidth="1"/>
    <col min="2" max="2" width="3.6640625" style="30" customWidth="1"/>
    <col min="3" max="3" width="62.83203125" style="30" customWidth="1"/>
    <col min="4" max="4" width="12.6640625" style="30" customWidth="1"/>
    <col min="5" max="5" width="17.5" style="30" customWidth="1"/>
    <col min="6" max="6" width="4.5" style="30" customWidth="1"/>
    <col min="7" max="7" width="45" style="30" customWidth="1"/>
    <col min="8" max="8" width="5.1640625" style="30" customWidth="1"/>
    <col min="9" max="9" width="51.5" style="30" customWidth="1"/>
    <col min="10" max="10" width="5.5" style="30" customWidth="1"/>
    <col min="11" max="16384" width="10.6640625" style="30"/>
  </cols>
  <sheetData>
    <row r="1" spans="2:11">
      <c r="D1" s="28"/>
      <c r="E1" s="28"/>
      <c r="F1" s="28"/>
      <c r="G1" s="28"/>
    </row>
    <row r="2" spans="2:11">
      <c r="B2" s="110" t="s">
        <v>72</v>
      </c>
      <c r="C2" s="111"/>
      <c r="D2" s="111"/>
      <c r="E2" s="112"/>
      <c r="F2" s="28"/>
      <c r="G2" s="28"/>
    </row>
    <row r="3" spans="2:11">
      <c r="B3" s="113"/>
      <c r="C3" s="114"/>
      <c r="D3" s="114"/>
      <c r="E3" s="115"/>
      <c r="F3" s="28"/>
      <c r="G3" s="28"/>
    </row>
    <row r="4" spans="2:11" ht="36" customHeight="1">
      <c r="B4" s="116"/>
      <c r="C4" s="117"/>
      <c r="D4" s="117"/>
      <c r="E4" s="118"/>
      <c r="F4" s="28"/>
      <c r="G4" s="28"/>
    </row>
    <row r="5" spans="2:11" ht="17" thickBot="1">
      <c r="D5" s="28"/>
    </row>
    <row r="6" spans="2:11">
      <c r="B6" s="31"/>
      <c r="C6" s="13"/>
      <c r="D6" s="13"/>
      <c r="E6" s="13"/>
      <c r="F6" s="13"/>
      <c r="G6" s="13"/>
      <c r="H6" s="13"/>
      <c r="I6" s="13"/>
      <c r="J6" s="32"/>
    </row>
    <row r="7" spans="2:11" s="37" customFormat="1" ht="19">
      <c r="B7" s="67"/>
      <c r="C7" s="12" t="s">
        <v>27</v>
      </c>
      <c r="D7" s="68" t="s">
        <v>10</v>
      </c>
      <c r="E7" s="12" t="s">
        <v>5</v>
      </c>
      <c r="F7" s="12"/>
      <c r="G7" s="12" t="s">
        <v>9</v>
      </c>
      <c r="H7" s="12"/>
      <c r="I7" s="12" t="s">
        <v>0</v>
      </c>
      <c r="J7" s="72"/>
    </row>
    <row r="8" spans="2:11" s="37" customFormat="1" ht="19">
      <c r="B8" s="17"/>
      <c r="C8" s="11"/>
      <c r="D8" s="25"/>
      <c r="E8" s="11"/>
      <c r="F8" s="11"/>
      <c r="G8" s="11"/>
      <c r="H8" s="11"/>
      <c r="I8" s="11"/>
      <c r="J8" s="38"/>
    </row>
    <row r="9" spans="2:11" s="37" customFormat="1" ht="20" thickBot="1">
      <c r="B9" s="17"/>
      <c r="C9" s="11" t="s">
        <v>68</v>
      </c>
      <c r="D9" s="25"/>
      <c r="E9" s="11"/>
      <c r="F9" s="11"/>
      <c r="G9" s="11"/>
      <c r="H9" s="11"/>
      <c r="I9" s="11"/>
      <c r="J9" s="38"/>
    </row>
    <row r="10" spans="2:11" s="37" customFormat="1" ht="20" thickBot="1">
      <c r="B10" s="17"/>
      <c r="C10" s="76" t="s">
        <v>69</v>
      </c>
      <c r="D10" s="14" t="s">
        <v>4</v>
      </c>
      <c r="E10" s="39">
        <f>'Research data'!G6</f>
        <v>1</v>
      </c>
      <c r="F10" s="29"/>
      <c r="G10" s="101" t="s">
        <v>80</v>
      </c>
      <c r="H10" s="24"/>
      <c r="I10" s="27"/>
      <c r="J10" s="38"/>
    </row>
    <row r="11" spans="2:11" ht="17" thickBot="1">
      <c r="B11" s="33"/>
      <c r="C11" s="29" t="s">
        <v>29</v>
      </c>
      <c r="D11" s="16" t="s">
        <v>4</v>
      </c>
      <c r="E11" s="39">
        <f>'Research data'!G7</f>
        <v>1</v>
      </c>
      <c r="F11" s="29"/>
      <c r="G11" s="101" t="s">
        <v>79</v>
      </c>
      <c r="H11" s="29"/>
      <c r="I11" s="27"/>
      <c r="J11" s="73"/>
      <c r="K11" s="28"/>
    </row>
    <row r="12" spans="2:11" ht="17" thickBot="1">
      <c r="B12" s="33"/>
      <c r="C12" s="29" t="s">
        <v>31</v>
      </c>
      <c r="D12" s="16" t="s">
        <v>4</v>
      </c>
      <c r="E12" s="39">
        <f>'Research data'!G8</f>
        <v>0</v>
      </c>
      <c r="F12" s="29"/>
      <c r="G12" s="101" t="s">
        <v>78</v>
      </c>
      <c r="H12" s="29"/>
      <c r="I12" s="27"/>
      <c r="J12" s="73"/>
      <c r="K12" s="28"/>
    </row>
    <row r="13" spans="2:11" ht="17" thickBot="1">
      <c r="B13" s="33"/>
      <c r="C13" s="97" t="s">
        <v>75</v>
      </c>
      <c r="D13" s="16" t="s">
        <v>76</v>
      </c>
      <c r="E13" s="39">
        <f>'Research data'!G9</f>
        <v>8760</v>
      </c>
      <c r="F13" s="29"/>
      <c r="G13" s="101" t="s">
        <v>73</v>
      </c>
      <c r="H13" s="29"/>
      <c r="I13" s="27"/>
      <c r="J13" s="73"/>
      <c r="K13" s="28"/>
    </row>
    <row r="14" spans="2:11" ht="17" thickBot="1">
      <c r="B14" s="33"/>
      <c r="C14" s="29" t="s">
        <v>33</v>
      </c>
      <c r="D14" s="16" t="s">
        <v>50</v>
      </c>
      <c r="E14" s="39">
        <f>'Research data'!G10</f>
        <v>25</v>
      </c>
      <c r="F14" s="29"/>
      <c r="G14" s="29" t="s">
        <v>45</v>
      </c>
      <c r="H14" s="29"/>
      <c r="I14" s="39" t="str">
        <f>'Research data'!I$3</f>
        <v>SDE++</v>
      </c>
      <c r="J14" s="73"/>
    </row>
    <row r="15" spans="2:11">
      <c r="B15" s="33"/>
      <c r="C15" s="55"/>
      <c r="D15" s="69"/>
      <c r="E15" s="70"/>
      <c r="F15" s="28"/>
      <c r="G15" s="55"/>
      <c r="H15" s="28"/>
      <c r="I15" s="28"/>
      <c r="J15" s="73"/>
    </row>
    <row r="16" spans="2:11" ht="17" thickBot="1">
      <c r="B16" s="33"/>
      <c r="C16" s="11" t="s">
        <v>64</v>
      </c>
      <c r="D16" s="69"/>
      <c r="E16" s="70"/>
      <c r="F16" s="28"/>
      <c r="G16" s="55"/>
      <c r="H16" s="28"/>
      <c r="I16" s="28"/>
      <c r="J16" s="73"/>
    </row>
    <row r="17" spans="2:10" ht="17" thickBot="1">
      <c r="B17" s="33"/>
      <c r="C17" s="29" t="s">
        <v>34</v>
      </c>
      <c r="D17" s="16" t="s">
        <v>28</v>
      </c>
      <c r="E17" s="40">
        <f>'Research data'!G13</f>
        <v>6625000</v>
      </c>
      <c r="F17" s="29"/>
      <c r="G17" s="29" t="s">
        <v>7</v>
      </c>
      <c r="H17" s="29"/>
      <c r="I17" s="39" t="str">
        <f>'Research data'!I$3</f>
        <v>SDE++</v>
      </c>
      <c r="J17" s="73"/>
    </row>
    <row r="18" spans="2:10" ht="17" thickBot="1">
      <c r="B18" s="33"/>
      <c r="C18" s="29" t="s">
        <v>35</v>
      </c>
      <c r="D18" s="16" t="s">
        <v>28</v>
      </c>
      <c r="E18" s="40">
        <f>'Research data'!G14</f>
        <v>0</v>
      </c>
      <c r="F18" s="29"/>
      <c r="G18" s="29" t="s">
        <v>46</v>
      </c>
      <c r="H18" s="29"/>
      <c r="I18" s="27"/>
      <c r="J18" s="73"/>
    </row>
    <row r="19" spans="2:10" ht="17" thickBot="1">
      <c r="B19" s="33"/>
      <c r="C19" s="29" t="s">
        <v>8</v>
      </c>
      <c r="D19" s="16" t="s">
        <v>28</v>
      </c>
      <c r="E19" s="40">
        <f>'Research data'!G15</f>
        <v>0</v>
      </c>
      <c r="F19" s="29"/>
      <c r="G19" s="29" t="s">
        <v>20</v>
      </c>
      <c r="H19" s="29"/>
      <c r="I19" s="27"/>
      <c r="J19" s="73"/>
    </row>
    <row r="20" spans="2:10" ht="17" thickBot="1">
      <c r="B20" s="33"/>
      <c r="C20" s="29" t="s">
        <v>36</v>
      </c>
      <c r="D20" s="16" t="s">
        <v>24</v>
      </c>
      <c r="E20" s="40">
        <f>'Research data'!G16</f>
        <v>0</v>
      </c>
      <c r="F20" s="29"/>
      <c r="G20" s="29" t="s">
        <v>23</v>
      </c>
      <c r="H20" s="29"/>
      <c r="I20" s="27"/>
      <c r="J20" s="73"/>
    </row>
    <row r="21" spans="2:10" ht="17" thickBot="1">
      <c r="B21" s="33"/>
      <c r="C21" s="29" t="s">
        <v>37</v>
      </c>
      <c r="D21" s="16" t="s">
        <v>44</v>
      </c>
      <c r="E21" s="40">
        <f>'Research data'!G17</f>
        <v>132500</v>
      </c>
      <c r="F21" s="29"/>
      <c r="G21" s="29" t="s">
        <v>47</v>
      </c>
      <c r="H21" s="29"/>
      <c r="I21" s="39" t="str">
        <f>'Research data'!I$3</f>
        <v>SDE++</v>
      </c>
      <c r="J21" s="73"/>
    </row>
    <row r="22" spans="2:10" ht="17" thickBot="1">
      <c r="B22" s="33"/>
      <c r="C22" s="29" t="s">
        <v>38</v>
      </c>
      <c r="D22" s="16" t="s">
        <v>43</v>
      </c>
      <c r="E22" s="40">
        <f>'Research data'!G18</f>
        <v>0</v>
      </c>
      <c r="F22" s="29"/>
      <c r="G22" s="29" t="s">
        <v>48</v>
      </c>
      <c r="H22" s="29"/>
      <c r="I22" s="27"/>
      <c r="J22" s="73"/>
    </row>
    <row r="23" spans="2:10" ht="17" thickBot="1">
      <c r="B23" s="33"/>
      <c r="C23" s="29" t="s">
        <v>39</v>
      </c>
      <c r="D23" s="16" t="s">
        <v>43</v>
      </c>
      <c r="E23" s="40">
        <f>'Research data'!G19</f>
        <v>0</v>
      </c>
      <c r="F23" s="29"/>
      <c r="G23" s="29" t="s">
        <v>49</v>
      </c>
      <c r="H23" s="29"/>
      <c r="I23" s="27"/>
      <c r="J23" s="73"/>
    </row>
    <row r="24" spans="2:10" ht="17" thickBot="1">
      <c r="B24" s="33"/>
      <c r="C24" s="29" t="s">
        <v>42</v>
      </c>
      <c r="D24" s="16" t="s">
        <v>2</v>
      </c>
      <c r="E24" s="39">
        <v>0.04</v>
      </c>
      <c r="F24" s="29"/>
      <c r="G24" s="29" t="s">
        <v>19</v>
      </c>
      <c r="H24" s="29"/>
      <c r="I24" s="109" t="s">
        <v>82</v>
      </c>
      <c r="J24" s="73"/>
    </row>
    <row r="25" spans="2:10">
      <c r="B25" s="33"/>
      <c r="C25" s="29"/>
      <c r="D25" s="16"/>
      <c r="E25" s="71"/>
      <c r="F25" s="29"/>
      <c r="G25" s="29"/>
      <c r="H25" s="29"/>
      <c r="I25" s="28"/>
      <c r="J25" s="73"/>
    </row>
    <row r="26" spans="2:10" ht="17" thickBot="1">
      <c r="B26" s="33"/>
      <c r="C26" s="11" t="s">
        <v>6</v>
      </c>
      <c r="D26" s="69"/>
      <c r="E26" s="71"/>
      <c r="F26" s="28"/>
      <c r="G26" s="28"/>
      <c r="H26" s="28"/>
      <c r="I26" s="28"/>
      <c r="J26" s="73"/>
    </row>
    <row r="27" spans="2:10" ht="17" thickBot="1">
      <c r="B27" s="33"/>
      <c r="C27" s="29" t="s">
        <v>32</v>
      </c>
      <c r="D27" s="16" t="s">
        <v>3</v>
      </c>
      <c r="E27" s="108">
        <f>'Research data'!G23</f>
        <v>0</v>
      </c>
      <c r="F27" s="29"/>
      <c r="G27" s="29" t="s">
        <v>11</v>
      </c>
      <c r="H27" s="29"/>
      <c r="I27" s="27"/>
      <c r="J27" s="73"/>
    </row>
    <row r="28" spans="2:10" ht="17" thickBot="1">
      <c r="B28" s="33"/>
      <c r="C28" s="29" t="s">
        <v>40</v>
      </c>
      <c r="D28" s="16" t="s">
        <v>1</v>
      </c>
      <c r="E28" s="40">
        <f>'Research data'!G24</f>
        <v>0</v>
      </c>
      <c r="F28" s="29"/>
      <c r="G28" s="29" t="s">
        <v>22</v>
      </c>
      <c r="H28" s="29"/>
      <c r="I28" s="27"/>
      <c r="J28" s="73"/>
    </row>
    <row r="29" spans="2:10" ht="17" thickBot="1">
      <c r="B29" s="33"/>
      <c r="C29" s="29" t="s">
        <v>41</v>
      </c>
      <c r="D29" s="16" t="s">
        <v>1</v>
      </c>
      <c r="E29" s="39">
        <f>'Research data'!G25</f>
        <v>15</v>
      </c>
      <c r="F29" s="29"/>
      <c r="G29" s="29" t="s">
        <v>21</v>
      </c>
      <c r="H29" s="29"/>
      <c r="I29" s="39" t="str">
        <f>'Research data'!I$3</f>
        <v>SDE++</v>
      </c>
      <c r="J29" s="73"/>
    </row>
    <row r="30" spans="2:10" ht="17" thickBot="1">
      <c r="B30" s="33"/>
      <c r="C30" s="29" t="s">
        <v>30</v>
      </c>
      <c r="D30" s="16" t="s">
        <v>4</v>
      </c>
      <c r="E30" s="40">
        <f>'Research data'!G26</f>
        <v>0</v>
      </c>
      <c r="F30" s="29"/>
      <c r="G30" s="29"/>
      <c r="H30" s="29"/>
      <c r="I30" s="27"/>
      <c r="J30" s="73"/>
    </row>
    <row r="31" spans="2:10" ht="20" customHeight="1" thickBot="1">
      <c r="B31" s="34"/>
      <c r="C31" s="35"/>
      <c r="D31" s="35"/>
      <c r="E31" s="35"/>
      <c r="F31" s="35"/>
      <c r="G31" s="35"/>
      <c r="H31" s="35"/>
      <c r="I31" s="35"/>
      <c r="J31" s="36"/>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N53"/>
  <sheetViews>
    <sheetView zoomScaleNormal="100" workbookViewId="0">
      <selection activeCell="K18" sqref="K18"/>
    </sheetView>
  </sheetViews>
  <sheetFormatPr baseColWidth="10" defaultColWidth="10.6640625" defaultRowHeight="16"/>
  <cols>
    <col min="1" max="2" width="3.5" style="78" customWidth="1"/>
    <col min="3" max="3" width="40.1640625" style="78" bestFit="1" customWidth="1"/>
    <col min="4" max="4" width="16.5" style="78" hidden="1" customWidth="1"/>
    <col min="5" max="5" width="13.83203125" style="78" hidden="1" customWidth="1"/>
    <col min="6" max="6" width="12.5" style="78" customWidth="1"/>
    <col min="7" max="7" width="10.6640625" style="78" customWidth="1"/>
    <col min="8" max="8" width="3.1640625" style="78" customWidth="1"/>
    <col min="9" max="9" width="8.5" style="79" customWidth="1"/>
    <col min="10" max="10" width="2.5" style="79" customWidth="1"/>
    <col min="11" max="13" width="8.5" style="79" customWidth="1"/>
    <col min="14" max="14" width="60" style="78" customWidth="1"/>
    <col min="15" max="16384" width="10.6640625" style="78"/>
  </cols>
  <sheetData>
    <row r="1" spans="2:14" ht="17" thickBot="1"/>
    <row r="2" spans="2:14">
      <c r="B2" s="80"/>
      <c r="C2" s="81"/>
      <c r="D2" s="81"/>
      <c r="E2" s="81"/>
      <c r="F2" s="81"/>
      <c r="G2" s="81"/>
      <c r="H2" s="81"/>
      <c r="I2" s="82"/>
      <c r="J2" s="82"/>
      <c r="K2" s="82"/>
      <c r="L2" s="82"/>
      <c r="M2" s="82"/>
      <c r="N2" s="81"/>
    </row>
    <row r="3" spans="2:14" s="18" customFormat="1">
      <c r="B3" s="17"/>
      <c r="C3" s="75" t="s">
        <v>66</v>
      </c>
      <c r="D3" s="9"/>
      <c r="E3" s="9"/>
      <c r="F3" s="75" t="s">
        <v>10</v>
      </c>
      <c r="G3" s="75" t="s">
        <v>63</v>
      </c>
      <c r="H3" s="75"/>
      <c r="I3" s="54" t="s">
        <v>84</v>
      </c>
      <c r="J3" s="54"/>
      <c r="K3" s="54" t="s">
        <v>85</v>
      </c>
      <c r="L3" s="54"/>
      <c r="M3" s="54"/>
      <c r="N3" s="75" t="s">
        <v>67</v>
      </c>
    </row>
    <row r="4" spans="2:14">
      <c r="B4" s="83"/>
      <c r="C4" s="84"/>
      <c r="D4" s="84"/>
      <c r="E4" s="84"/>
      <c r="F4" s="84"/>
      <c r="G4" s="85"/>
      <c r="H4" s="85"/>
      <c r="I4" s="74"/>
      <c r="J4" s="74"/>
      <c r="K4" s="74"/>
      <c r="L4" s="74"/>
      <c r="M4" s="74"/>
      <c r="N4" s="9"/>
    </row>
    <row r="5" spans="2:14" ht="17" thickBot="1">
      <c r="B5" s="83"/>
      <c r="C5" s="26" t="s">
        <v>65</v>
      </c>
      <c r="D5" s="26"/>
      <c r="E5" s="26"/>
      <c r="F5" s="26"/>
      <c r="G5" s="10"/>
      <c r="H5" s="10"/>
      <c r="I5" s="10"/>
      <c r="J5" s="10"/>
      <c r="K5" s="10"/>
      <c r="L5" s="10"/>
      <c r="M5" s="10"/>
      <c r="N5" s="76"/>
    </row>
    <row r="6" spans="2:14" ht="17" thickBot="1">
      <c r="B6" s="83"/>
      <c r="C6" s="87" t="s">
        <v>69</v>
      </c>
      <c r="D6" s="26"/>
      <c r="E6" s="26"/>
      <c r="F6" s="102" t="str">
        <f>Dashboard!D10</f>
        <v>-</v>
      </c>
      <c r="G6" s="104">
        <v>1</v>
      </c>
      <c r="H6" s="10"/>
      <c r="I6" s="10"/>
      <c r="J6" s="10"/>
      <c r="K6" s="10"/>
      <c r="L6" s="78"/>
      <c r="M6" s="78"/>
      <c r="N6" s="101" t="s">
        <v>77</v>
      </c>
    </row>
    <row r="7" spans="2:14" ht="17" thickBot="1">
      <c r="B7" s="83"/>
      <c r="C7" s="87" t="s">
        <v>29</v>
      </c>
      <c r="D7" s="26"/>
      <c r="E7" s="26"/>
      <c r="F7" s="102" t="str">
        <f>Dashboard!D11</f>
        <v>-</v>
      </c>
      <c r="G7" s="106">
        <v>1</v>
      </c>
      <c r="H7" s="10"/>
      <c r="I7" s="10"/>
      <c r="J7" s="78"/>
      <c r="K7" s="78"/>
      <c r="L7" s="78"/>
      <c r="M7" s="78"/>
      <c r="N7" s="101" t="s">
        <v>77</v>
      </c>
    </row>
    <row r="8" spans="2:14" ht="17" thickBot="1">
      <c r="B8" s="83"/>
      <c r="C8" s="87" t="s">
        <v>31</v>
      </c>
      <c r="D8" s="26"/>
      <c r="E8" s="26"/>
      <c r="F8" s="102" t="str">
        <f>Dashboard!D12</f>
        <v>-</v>
      </c>
      <c r="G8" s="105">
        <v>0</v>
      </c>
      <c r="H8" s="10"/>
      <c r="I8" s="10"/>
      <c r="J8" s="78"/>
      <c r="K8" s="78"/>
      <c r="L8" s="78"/>
      <c r="M8" s="78"/>
      <c r="N8" s="101" t="s">
        <v>77</v>
      </c>
    </row>
    <row r="9" spans="2:14" ht="17" thickBot="1">
      <c r="B9" s="83"/>
      <c r="C9" s="87" t="s">
        <v>75</v>
      </c>
      <c r="D9" s="26"/>
      <c r="E9" s="26"/>
      <c r="F9" s="102" t="str">
        <f>Dashboard!D13</f>
        <v>h/y</v>
      </c>
      <c r="G9" s="88">
        <v>8760</v>
      </c>
      <c r="H9" s="10"/>
      <c r="I9" s="10"/>
      <c r="J9" s="10"/>
      <c r="K9" s="78"/>
      <c r="L9" s="10"/>
      <c r="M9" s="10"/>
      <c r="N9" s="127" t="s">
        <v>117</v>
      </c>
    </row>
    <row r="10" spans="2:14" ht="17" thickBot="1">
      <c r="B10" s="83"/>
      <c r="C10" s="87" t="s">
        <v>33</v>
      </c>
      <c r="D10" s="77"/>
      <c r="E10" s="77"/>
      <c r="F10" s="102" t="str">
        <f>Dashboard!D14</f>
        <v>MW</v>
      </c>
      <c r="G10" s="88">
        <f t="shared" ref="G10" si="0">I10</f>
        <v>25</v>
      </c>
      <c r="H10" s="86"/>
      <c r="I10" s="88">
        <f>Notes!D45</f>
        <v>25</v>
      </c>
      <c r="J10" s="85"/>
      <c r="K10" s="85"/>
      <c r="L10" s="85"/>
      <c r="M10" s="10"/>
      <c r="N10" s="76"/>
    </row>
    <row r="11" spans="2:14">
      <c r="B11" s="83"/>
      <c r="C11" s="26"/>
      <c r="D11" s="77"/>
      <c r="E11" s="77"/>
      <c r="G11" s="85"/>
      <c r="H11" s="86"/>
      <c r="I11" s="85"/>
      <c r="J11" s="85"/>
      <c r="K11" s="85"/>
      <c r="L11" s="85"/>
      <c r="M11" s="10"/>
      <c r="N11" s="76"/>
    </row>
    <row r="12" spans="2:14" ht="17" thickBot="1">
      <c r="B12" s="83"/>
      <c r="C12" s="26" t="str">
        <f>Dashboard!C16</f>
        <v>Cost</v>
      </c>
      <c r="D12" s="77"/>
      <c r="E12" s="77"/>
      <c r="G12" s="85"/>
      <c r="H12" s="86"/>
      <c r="I12" s="85"/>
      <c r="J12" s="85"/>
      <c r="K12" s="85"/>
      <c r="L12" s="85"/>
      <c r="M12" s="10"/>
      <c r="N12" s="76"/>
    </row>
    <row r="13" spans="2:14" ht="17" thickBot="1">
      <c r="B13" s="83"/>
      <c r="C13" s="87" t="str">
        <f>Dashboard!G17</f>
        <v>Initial investment costs</v>
      </c>
      <c r="D13" s="77"/>
      <c r="E13" s="77"/>
      <c r="F13" s="102" t="str">
        <f>Dashboard!D17</f>
        <v>euro</v>
      </c>
      <c r="G13" s="88">
        <f t="shared" ref="G13:G19" si="1">I13</f>
        <v>6625000</v>
      </c>
      <c r="H13" s="86"/>
      <c r="I13" s="103">
        <f>Notes!D46</f>
        <v>6625000</v>
      </c>
      <c r="J13" s="85"/>
      <c r="K13" s="103">
        <f>Notes!D15</f>
        <v>6250000</v>
      </c>
      <c r="L13" s="85"/>
      <c r="M13" s="10"/>
      <c r="N13" s="76"/>
    </row>
    <row r="14" spans="2:14" ht="17" thickBot="1">
      <c r="B14" s="83"/>
      <c r="C14" s="87" t="str">
        <f>Dashboard!G18</f>
        <v>Investment cost with ccs</v>
      </c>
      <c r="D14" s="77"/>
      <c r="E14" s="77"/>
      <c r="F14" s="102" t="str">
        <f>Dashboard!D18</f>
        <v>euro</v>
      </c>
      <c r="G14" s="88">
        <f t="shared" si="1"/>
        <v>0</v>
      </c>
      <c r="H14" s="86"/>
      <c r="I14" s="78"/>
      <c r="J14" s="85"/>
      <c r="K14" s="85"/>
      <c r="L14" s="85"/>
      <c r="M14" s="10"/>
      <c r="N14" s="101"/>
    </row>
    <row r="15" spans="2:14" ht="17" thickBot="1">
      <c r="B15" s="83"/>
      <c r="C15" s="87" t="str">
        <f>Dashboard!G19</f>
        <v>Installation cost</v>
      </c>
      <c r="D15" s="77"/>
      <c r="E15" s="77"/>
      <c r="F15" s="102" t="str">
        <f>Dashboard!D19</f>
        <v>euro</v>
      </c>
      <c r="G15" s="88">
        <f t="shared" si="1"/>
        <v>0</v>
      </c>
      <c r="H15" s="86"/>
      <c r="I15" s="85"/>
      <c r="J15" s="85"/>
      <c r="K15" s="85"/>
      <c r="L15" s="85"/>
      <c r="M15" s="10"/>
      <c r="N15" s="101"/>
    </row>
    <row r="16" spans="2:14" ht="17" thickBot="1">
      <c r="B16" s="83"/>
      <c r="C16" s="87" t="str">
        <f>Dashboard!G20</f>
        <v xml:space="preserve">Decmmmissioning cost </v>
      </c>
      <c r="D16" s="77"/>
      <c r="E16" s="77"/>
      <c r="F16" s="102" t="str">
        <f>Dashboard!D20</f>
        <v>euro/MWh</v>
      </c>
      <c r="G16" s="88">
        <f t="shared" si="1"/>
        <v>0</v>
      </c>
      <c r="H16" s="86"/>
      <c r="I16" s="85"/>
      <c r="J16" s="85"/>
      <c r="K16" s="85"/>
      <c r="L16" s="85"/>
      <c r="M16" s="10"/>
      <c r="N16" s="101"/>
    </row>
    <row r="17" spans="2:14" ht="17" thickBot="1">
      <c r="B17" s="83"/>
      <c r="C17" s="87" t="str">
        <f>Dashboard!G21</f>
        <v>Fixed operational and maintenance costs per year</v>
      </c>
      <c r="D17" s="77"/>
      <c r="E17" s="77"/>
      <c r="F17" s="102" t="str">
        <f>Dashboard!D21</f>
        <v>euro/year</v>
      </c>
      <c r="G17" s="88">
        <f t="shared" si="1"/>
        <v>132500</v>
      </c>
      <c r="H17" s="86"/>
      <c r="I17" s="103">
        <f>Notes!D47</f>
        <v>132500</v>
      </c>
      <c r="J17" s="85"/>
      <c r="K17" s="103">
        <f>Notes!D16</f>
        <v>312500</v>
      </c>
      <c r="L17" s="85"/>
      <c r="M17" s="10"/>
      <c r="N17" s="76"/>
    </row>
    <row r="18" spans="2:14" ht="17" thickBot="1">
      <c r="B18" s="83"/>
      <c r="C18" s="87" t="str">
        <f>Dashboard!G22</f>
        <v>Variable operational and maintenance costs</v>
      </c>
      <c r="D18" s="77"/>
      <c r="E18" s="77"/>
      <c r="F18" s="102" t="str">
        <f>Dashboard!D22</f>
        <v>euro/FLH</v>
      </c>
      <c r="G18" s="88">
        <f t="shared" si="1"/>
        <v>0</v>
      </c>
      <c r="H18" s="86"/>
      <c r="I18" s="85"/>
      <c r="J18" s="85"/>
      <c r="K18" s="85"/>
      <c r="L18" s="85"/>
      <c r="M18" s="10"/>
      <c r="N18" s="101"/>
    </row>
    <row r="19" spans="2:14" ht="17" thickBot="1">
      <c r="B19" s="83"/>
      <c r="C19" s="87" t="str">
        <f>Dashboard!G23</f>
        <v>Variable operational and maintenance costs for ccs</v>
      </c>
      <c r="D19" s="77"/>
      <c r="E19" s="77"/>
      <c r="F19" s="102" t="str">
        <f>Dashboard!D23</f>
        <v>euro/FLH</v>
      </c>
      <c r="G19" s="88">
        <f t="shared" si="1"/>
        <v>0</v>
      </c>
      <c r="H19" s="86"/>
      <c r="I19" s="85"/>
      <c r="J19" s="85"/>
      <c r="K19" s="85"/>
      <c r="L19" s="85"/>
      <c r="M19" s="10"/>
      <c r="N19" s="101"/>
    </row>
    <row r="20" spans="2:14" ht="17" thickBot="1">
      <c r="B20" s="83"/>
      <c r="C20" s="87" t="str">
        <f>Dashboard!G24</f>
        <v>Weighted average cost of capita</v>
      </c>
      <c r="D20" s="77"/>
      <c r="E20" s="77"/>
      <c r="F20" s="102" t="str">
        <f>Dashboard!D24</f>
        <v>%</v>
      </c>
      <c r="G20" s="104">
        <v>0.05</v>
      </c>
      <c r="H20" s="86"/>
      <c r="I20" s="85"/>
      <c r="J20" s="85"/>
      <c r="K20" s="85"/>
      <c r="L20" s="85"/>
      <c r="M20" s="10"/>
      <c r="N20" s="101" t="s">
        <v>81</v>
      </c>
    </row>
    <row r="21" spans="2:14">
      <c r="B21" s="83"/>
      <c r="C21" s="26"/>
      <c r="D21" s="77"/>
      <c r="E21" s="77"/>
      <c r="G21" s="85"/>
      <c r="H21" s="86"/>
      <c r="I21" s="78"/>
      <c r="J21" s="78"/>
      <c r="K21" s="78"/>
      <c r="L21" s="85"/>
      <c r="M21" s="10"/>
      <c r="N21" s="76"/>
    </row>
    <row r="22" spans="2:14" ht="17" thickBot="1">
      <c r="B22" s="83"/>
      <c r="C22" s="26" t="str">
        <f>Dashboard!C26</f>
        <v>Other</v>
      </c>
      <c r="D22" s="77"/>
      <c r="E22" s="77"/>
      <c r="G22" s="85"/>
      <c r="H22" s="86"/>
      <c r="I22" s="78"/>
      <c r="J22" s="78"/>
      <c r="K22" s="78"/>
      <c r="L22" s="85"/>
      <c r="M22" s="10"/>
      <c r="N22" s="76"/>
    </row>
    <row r="23" spans="2:14" ht="17" thickBot="1">
      <c r="B23" s="83"/>
      <c r="C23" s="87" t="str">
        <f>Dashboard!G27</f>
        <v>Land use of plant in NL</v>
      </c>
      <c r="D23" s="77"/>
      <c r="E23" s="77"/>
      <c r="F23" s="102" t="str">
        <f>Dashboard!D27</f>
        <v>km2</v>
      </c>
      <c r="G23" s="107">
        <v>0</v>
      </c>
      <c r="H23" s="86"/>
      <c r="I23" s="78"/>
      <c r="J23" s="78"/>
      <c r="K23" s="78"/>
      <c r="L23" s="85"/>
      <c r="M23" s="10"/>
      <c r="N23" s="101" t="s">
        <v>77</v>
      </c>
    </row>
    <row r="24" spans="2:14" ht="17" thickBot="1">
      <c r="B24" s="83"/>
      <c r="C24" s="87" t="str">
        <f>Dashboard!G28</f>
        <v xml:space="preserve">Construction time of the plant </v>
      </c>
      <c r="D24" s="77"/>
      <c r="E24" s="77"/>
      <c r="F24" s="102" t="str">
        <f>Dashboard!D28</f>
        <v>years</v>
      </c>
      <c r="G24" s="88">
        <v>0</v>
      </c>
      <c r="H24" s="86"/>
      <c r="I24" s="85"/>
      <c r="J24" s="85"/>
      <c r="K24" s="85"/>
      <c r="L24" s="85"/>
      <c r="M24" s="10"/>
      <c r="N24" s="101" t="s">
        <v>77</v>
      </c>
    </row>
    <row r="25" spans="2:14" ht="17" thickBot="1">
      <c r="B25" s="83"/>
      <c r="C25" s="87" t="str">
        <f>Dashboard!G29</f>
        <v>Technical lifetime of the plant</v>
      </c>
      <c r="D25" s="77"/>
      <c r="E25" s="77"/>
      <c r="F25" s="102" t="str">
        <f>Dashboard!D29</f>
        <v>years</v>
      </c>
      <c r="G25" s="88">
        <f t="shared" ref="G25" si="2">I25</f>
        <v>15</v>
      </c>
      <c r="H25" s="86"/>
      <c r="I25" s="88">
        <f>Notes!D48</f>
        <v>15</v>
      </c>
      <c r="J25" s="85"/>
      <c r="K25" s="85"/>
      <c r="L25" s="85"/>
      <c r="M25" s="10"/>
      <c r="N25" s="76"/>
    </row>
    <row r="26" spans="2:14">
      <c r="B26" s="83"/>
      <c r="C26" s="26"/>
      <c r="D26" s="77"/>
      <c r="E26" s="77"/>
      <c r="F26" s="98"/>
      <c r="G26" s="85"/>
      <c r="H26" s="86"/>
      <c r="I26" s="85"/>
      <c r="J26" s="85"/>
      <c r="K26" s="85"/>
      <c r="L26" s="85"/>
      <c r="M26" s="10"/>
      <c r="N26" s="76"/>
    </row>
    <row r="27" spans="2:14">
      <c r="B27" s="83"/>
      <c r="C27" s="26"/>
      <c r="D27" s="77"/>
      <c r="E27" s="77"/>
      <c r="G27" s="85"/>
      <c r="H27" s="86"/>
      <c r="I27" s="85"/>
      <c r="J27" s="85"/>
      <c r="K27" s="85"/>
      <c r="L27" s="85"/>
      <c r="M27" s="85"/>
      <c r="N27" s="85"/>
    </row>
    <row r="28" spans="2:14">
      <c r="B28" s="83"/>
      <c r="C28" s="89"/>
      <c r="D28" s="77"/>
      <c r="E28" s="77"/>
      <c r="G28" s="85"/>
      <c r="H28" s="86"/>
      <c r="I28" s="85"/>
      <c r="J28" s="85"/>
      <c r="K28" s="85"/>
      <c r="L28" s="85"/>
      <c r="M28" s="10"/>
      <c r="N28" s="76"/>
    </row>
    <row r="51" spans="3:3">
      <c r="C51" s="41"/>
    </row>
    <row r="52" spans="3:3">
      <c r="C52" s="41"/>
    </row>
    <row r="53" spans="3:3">
      <c r="C53" s="41"/>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35"/>
  <sheetViews>
    <sheetView workbookViewId="0">
      <selection activeCell="D7" sqref="D7"/>
    </sheetView>
  </sheetViews>
  <sheetFormatPr baseColWidth="10" defaultColWidth="33.1640625" defaultRowHeight="16"/>
  <cols>
    <col min="1" max="1" width="3.33203125" style="41" customWidth="1"/>
    <col min="2" max="2" width="3.5" style="41" customWidth="1"/>
    <col min="3" max="3" width="28.6640625" style="41" customWidth="1"/>
    <col min="4" max="4" width="8.5" style="41" customWidth="1"/>
    <col min="5" max="5" width="16.1640625" style="41" customWidth="1"/>
    <col min="6" max="6" width="10.33203125" style="41" customWidth="1"/>
    <col min="7" max="8" width="12.1640625" style="41" customWidth="1"/>
    <col min="9" max="9" width="34.5" style="42" customWidth="1"/>
    <col min="10" max="10" width="60.5" style="41" customWidth="1"/>
    <col min="11" max="16384" width="33.1640625" style="41"/>
  </cols>
  <sheetData>
    <row r="1" spans="2:10" ht="17" thickBot="1"/>
    <row r="2" spans="2:10">
      <c r="B2" s="43"/>
      <c r="C2" s="44"/>
      <c r="D2" s="44"/>
      <c r="E2" s="44"/>
      <c r="F2" s="44"/>
      <c r="G2" s="44"/>
      <c r="H2" s="44"/>
      <c r="I2" s="45"/>
      <c r="J2" s="44"/>
    </row>
    <row r="3" spans="2:10">
      <c r="B3" s="46"/>
      <c r="C3" s="47" t="s">
        <v>18</v>
      </c>
      <c r="D3" s="47"/>
      <c r="E3" s="47"/>
      <c r="F3" s="47"/>
      <c r="G3" s="47"/>
      <c r="H3" s="47"/>
      <c r="I3" s="48"/>
      <c r="J3" s="49"/>
    </row>
    <row r="4" spans="2:10">
      <c r="B4" s="46"/>
      <c r="C4" s="49"/>
      <c r="D4" s="49"/>
      <c r="E4" s="49"/>
      <c r="F4" s="49"/>
      <c r="G4" s="49"/>
      <c r="H4" s="49"/>
      <c r="I4" s="50"/>
      <c r="J4" s="49"/>
    </row>
    <row r="5" spans="2:10">
      <c r="B5" s="51"/>
      <c r="C5" s="52" t="s">
        <v>25</v>
      </c>
      <c r="D5" s="52"/>
      <c r="E5" s="52" t="s">
        <v>0</v>
      </c>
      <c r="F5" s="52" t="s">
        <v>15</v>
      </c>
      <c r="G5" s="52" t="s">
        <v>26</v>
      </c>
      <c r="H5" s="52" t="s">
        <v>91</v>
      </c>
      <c r="I5" s="53" t="s">
        <v>71</v>
      </c>
      <c r="J5" s="52" t="s">
        <v>12</v>
      </c>
    </row>
    <row r="6" spans="2:10">
      <c r="B6" s="46"/>
      <c r="C6" s="96"/>
    </row>
    <row r="7" spans="2:10">
      <c r="B7" s="46"/>
      <c r="C7" s="96" t="s">
        <v>86</v>
      </c>
      <c r="E7" s="41" t="s">
        <v>87</v>
      </c>
      <c r="F7" s="41" t="s">
        <v>74</v>
      </c>
      <c r="J7" s="41" t="s">
        <v>88</v>
      </c>
    </row>
    <row r="8" spans="2:10">
      <c r="B8" s="46"/>
      <c r="C8" s="95"/>
    </row>
    <row r="9" spans="2:10">
      <c r="B9" s="46"/>
      <c r="C9" s="96" t="s">
        <v>90</v>
      </c>
      <c r="E9" s="41" t="s">
        <v>87</v>
      </c>
      <c r="F9" s="41" t="s">
        <v>74</v>
      </c>
      <c r="G9" s="119">
        <v>43672</v>
      </c>
      <c r="H9" s="120">
        <v>43831</v>
      </c>
      <c r="J9" s="41" t="s">
        <v>89</v>
      </c>
    </row>
    <row r="10" spans="2:10">
      <c r="B10" s="46"/>
      <c r="C10" s="95"/>
    </row>
    <row r="11" spans="2:10">
      <c r="B11" s="46"/>
      <c r="C11" s="96"/>
    </row>
    <row r="12" spans="2:10">
      <c r="B12" s="46"/>
      <c r="C12" s="95"/>
    </row>
    <row r="13" spans="2:10">
      <c r="B13" s="46"/>
      <c r="C13" s="96"/>
    </row>
    <row r="14" spans="2:10">
      <c r="B14" s="46"/>
      <c r="C14" s="95"/>
    </row>
    <row r="15" spans="2:10">
      <c r="B15" s="46"/>
      <c r="C15" s="96"/>
    </row>
    <row r="16" spans="2:10">
      <c r="B16" s="46"/>
      <c r="C16" s="95"/>
    </row>
    <row r="17" spans="2:3">
      <c r="B17" s="46"/>
      <c r="C17" s="96"/>
    </row>
    <row r="18" spans="2:3">
      <c r="B18" s="46"/>
      <c r="C18" s="95"/>
    </row>
    <row r="19" spans="2:3">
      <c r="B19" s="46"/>
      <c r="C19" s="96"/>
    </row>
    <row r="20" spans="2:3">
      <c r="B20" s="46"/>
      <c r="C20" s="95"/>
    </row>
    <row r="21" spans="2:3">
      <c r="B21" s="46"/>
      <c r="C21" s="96"/>
    </row>
    <row r="22" spans="2:3">
      <c r="B22" s="46"/>
      <c r="C22" s="95"/>
    </row>
    <row r="23" spans="2:3">
      <c r="B23" s="46"/>
      <c r="C23" s="96"/>
    </row>
    <row r="24" spans="2:3">
      <c r="B24" s="46"/>
      <c r="C24" s="95"/>
    </row>
    <row r="25" spans="2:3">
      <c r="B25" s="46"/>
      <c r="C25" s="95"/>
    </row>
    <row r="26" spans="2:3">
      <c r="B26" s="46"/>
      <c r="C26" s="95"/>
    </row>
    <row r="27" spans="2:3">
      <c r="B27" s="46"/>
      <c r="C27" s="95"/>
    </row>
    <row r="28" spans="2:3">
      <c r="B28" s="46"/>
      <c r="C28" s="95"/>
    </row>
    <row r="29" spans="2:3">
      <c r="B29" s="46"/>
      <c r="C29" s="95"/>
    </row>
    <row r="30" spans="2:3">
      <c r="B30" s="46"/>
    </row>
    <row r="31" spans="2:3">
      <c r="B31" s="46"/>
    </row>
    <row r="32" spans="2:3">
      <c r="B32" s="46"/>
    </row>
    <row r="33" spans="2:2">
      <c r="B33" s="46"/>
    </row>
    <row r="34" spans="2:2">
      <c r="B34" s="46"/>
    </row>
    <row r="35" spans="2:2">
      <c r="B35" s="46"/>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B1:AA149"/>
  <sheetViews>
    <sheetView topLeftCell="A2" zoomScale="108" workbookViewId="0">
      <selection activeCell="D47" sqref="D47"/>
    </sheetView>
  </sheetViews>
  <sheetFormatPr baseColWidth="10" defaultColWidth="10.6640625" defaultRowHeight="16"/>
  <cols>
    <col min="1" max="1" width="5.33203125" style="90" customWidth="1"/>
    <col min="2" max="2" width="5.5" style="90" customWidth="1"/>
    <col min="3" max="3" width="31.1640625" style="90" customWidth="1"/>
    <col min="4" max="4" width="19.1640625" style="90" customWidth="1"/>
    <col min="5" max="5" width="17.5" style="90" customWidth="1"/>
    <col min="6" max="6" width="19.83203125" style="90" customWidth="1"/>
    <col min="7" max="7" width="19" style="90" customWidth="1"/>
    <col min="8" max="16384" width="10.6640625" style="90"/>
  </cols>
  <sheetData>
    <row r="1" spans="2:27" ht="17" thickBot="1"/>
    <row r="2" spans="2:27" s="18" customFormat="1">
      <c r="B2" s="93"/>
      <c r="C2" s="94" t="s">
        <v>62</v>
      </c>
      <c r="D2" s="94" t="s">
        <v>70</v>
      </c>
      <c r="E2" s="94"/>
      <c r="F2" s="94"/>
      <c r="G2" s="94"/>
      <c r="H2" s="94"/>
      <c r="I2" s="94"/>
      <c r="J2" s="94"/>
      <c r="K2" s="94"/>
      <c r="L2" s="94"/>
      <c r="M2" s="94"/>
      <c r="N2" s="94"/>
      <c r="O2" s="94"/>
      <c r="P2" s="94"/>
      <c r="Q2" s="94"/>
      <c r="R2" s="94"/>
      <c r="S2" s="94"/>
      <c r="T2" s="94"/>
      <c r="U2" s="94"/>
      <c r="V2" s="94"/>
      <c r="W2" s="94"/>
      <c r="X2" s="94"/>
      <c r="Y2" s="94"/>
      <c r="Z2" s="94"/>
      <c r="AA2" s="94"/>
    </row>
    <row r="3" spans="2:27">
      <c r="B3" s="91"/>
      <c r="C3" s="92"/>
      <c r="D3" s="92"/>
      <c r="E3" s="92"/>
      <c r="F3" s="92"/>
      <c r="G3" s="92"/>
      <c r="H3" s="92"/>
      <c r="I3" s="92"/>
      <c r="J3" s="92"/>
      <c r="K3" s="92"/>
      <c r="L3" s="92"/>
      <c r="M3" s="92"/>
    </row>
    <row r="4" spans="2:27">
      <c r="B4" s="91"/>
      <c r="C4" s="11"/>
      <c r="D4" s="92"/>
      <c r="E4" s="92"/>
      <c r="F4" s="92"/>
      <c r="G4" s="92"/>
      <c r="H4" s="92"/>
      <c r="I4" s="92"/>
      <c r="J4" s="92"/>
      <c r="K4" s="92"/>
      <c r="L4" s="92"/>
      <c r="M4" s="92"/>
    </row>
    <row r="5" spans="2:27" ht="24">
      <c r="B5" s="91"/>
      <c r="C5" s="126" t="s">
        <v>109</v>
      </c>
      <c r="D5" s="92"/>
      <c r="E5" s="92"/>
      <c r="F5" s="92"/>
      <c r="G5" s="92"/>
      <c r="H5" s="92"/>
      <c r="I5" s="92"/>
      <c r="J5" s="92"/>
      <c r="K5" s="92"/>
      <c r="L5" s="92"/>
      <c r="M5" s="92"/>
    </row>
    <row r="6" spans="2:27">
      <c r="B6" s="91"/>
      <c r="C6" s="122"/>
      <c r="D6" s="123" t="s">
        <v>92</v>
      </c>
      <c r="E6" s="123" t="s">
        <v>93</v>
      </c>
      <c r="F6" s="123" t="s">
        <v>94</v>
      </c>
      <c r="G6" s="123" t="s">
        <v>95</v>
      </c>
      <c r="H6" s="92"/>
      <c r="I6" s="92"/>
      <c r="J6" s="92"/>
      <c r="K6" s="92"/>
      <c r="L6" s="92"/>
      <c r="M6" s="92"/>
    </row>
    <row r="7" spans="2:27">
      <c r="B7" s="91"/>
      <c r="C7" s="122"/>
      <c r="D7" s="123" t="s">
        <v>96</v>
      </c>
      <c r="E7" s="123" t="s">
        <v>97</v>
      </c>
      <c r="F7" s="123" t="s">
        <v>98</v>
      </c>
      <c r="G7" s="123" t="s">
        <v>99</v>
      </c>
      <c r="H7" s="92"/>
      <c r="I7" s="92"/>
      <c r="J7" s="92"/>
      <c r="K7" s="92"/>
      <c r="L7" s="92"/>
      <c r="M7" s="92"/>
    </row>
    <row r="8" spans="2:27">
      <c r="B8" s="91"/>
      <c r="C8" s="122" t="s">
        <v>100</v>
      </c>
      <c r="D8" s="123" t="s">
        <v>101</v>
      </c>
      <c r="E8" s="123">
        <v>5</v>
      </c>
      <c r="F8" s="123">
        <v>2.3699999999999999E-4</v>
      </c>
      <c r="G8" s="123">
        <v>6</v>
      </c>
      <c r="H8" s="92"/>
      <c r="I8" s="92"/>
      <c r="J8" s="92"/>
      <c r="K8" s="92"/>
      <c r="L8" s="92"/>
      <c r="M8" s="92"/>
    </row>
    <row r="9" spans="2:27">
      <c r="B9" s="91"/>
      <c r="C9" s="122" t="s">
        <v>102</v>
      </c>
      <c r="D9" s="123" t="s">
        <v>103</v>
      </c>
      <c r="E9" s="123">
        <v>5</v>
      </c>
      <c r="F9" s="123">
        <v>2.3699999999999999E-4</v>
      </c>
      <c r="G9" s="123">
        <v>6</v>
      </c>
      <c r="H9" s="92"/>
      <c r="I9" s="92"/>
      <c r="J9" s="92"/>
      <c r="K9" s="92"/>
      <c r="L9" s="92"/>
      <c r="M9" s="92"/>
    </row>
    <row r="10" spans="2:27">
      <c r="B10" s="91"/>
      <c r="C10" s="100"/>
      <c r="D10" s="92"/>
      <c r="E10" s="92"/>
      <c r="F10" s="92"/>
      <c r="G10" s="92"/>
      <c r="H10" s="92"/>
      <c r="I10" s="92"/>
      <c r="J10" s="92"/>
      <c r="K10" s="92"/>
      <c r="L10" s="92"/>
      <c r="M10" s="92"/>
    </row>
    <row r="11" spans="2:27">
      <c r="B11" s="91"/>
      <c r="C11" s="100"/>
      <c r="D11" s="92"/>
      <c r="E11" s="92"/>
      <c r="F11" s="92"/>
      <c r="G11" s="92"/>
      <c r="H11" s="92"/>
      <c r="I11" s="92"/>
      <c r="J11" s="92"/>
      <c r="K11" s="92"/>
      <c r="L11" s="92"/>
      <c r="M11" s="92"/>
    </row>
    <row r="12" spans="2:27">
      <c r="B12" s="91"/>
      <c r="C12" s="125" t="s">
        <v>119</v>
      </c>
      <c r="D12" s="123"/>
      <c r="E12" s="92"/>
      <c r="F12" s="92"/>
      <c r="G12" s="92"/>
      <c r="H12" s="92"/>
      <c r="I12" s="92"/>
      <c r="J12" s="92"/>
      <c r="K12" s="92"/>
      <c r="L12" s="92"/>
      <c r="M12" s="92"/>
    </row>
    <row r="13" spans="2:27">
      <c r="B13" s="91"/>
      <c r="C13" s="122" t="s">
        <v>75</v>
      </c>
      <c r="D13" s="124" t="s">
        <v>115</v>
      </c>
      <c r="E13" s="92"/>
      <c r="F13" s="92"/>
      <c r="G13" s="92"/>
      <c r="H13" s="92"/>
      <c r="I13" s="92"/>
      <c r="J13" s="92"/>
      <c r="K13" s="92"/>
      <c r="L13" s="92"/>
      <c r="M13" s="92"/>
    </row>
    <row r="14" spans="2:27">
      <c r="B14" s="91"/>
      <c r="C14" s="122" t="s">
        <v>33</v>
      </c>
      <c r="D14" s="124" t="s">
        <v>115</v>
      </c>
      <c r="E14" s="92"/>
      <c r="F14" s="92"/>
      <c r="G14" s="92"/>
      <c r="H14" s="92"/>
      <c r="I14" s="92"/>
      <c r="J14" s="92"/>
      <c r="K14" s="92"/>
      <c r="L14" s="92"/>
      <c r="M14" s="92"/>
    </row>
    <row r="15" spans="2:27">
      <c r="B15" s="91"/>
      <c r="C15" s="122" t="s">
        <v>34</v>
      </c>
      <c r="D15" s="123">
        <f>AVERAGE(225,275)*1000*25</f>
        <v>6250000</v>
      </c>
      <c r="E15" s="121" t="s">
        <v>118</v>
      </c>
      <c r="F15" s="92"/>
      <c r="G15" s="92"/>
      <c r="H15" s="92"/>
      <c r="I15" s="92"/>
      <c r="J15" s="92"/>
      <c r="K15" s="92"/>
      <c r="L15" s="92"/>
      <c r="M15" s="92"/>
    </row>
    <row r="16" spans="2:27">
      <c r="B16" s="91"/>
      <c r="C16" s="122" t="s">
        <v>37</v>
      </c>
      <c r="D16" s="123">
        <f>(E8/100)*D15</f>
        <v>312500</v>
      </c>
      <c r="E16" s="92"/>
      <c r="F16" s="92"/>
      <c r="G16" s="92"/>
      <c r="H16" s="92"/>
      <c r="I16" s="92"/>
      <c r="J16" s="92"/>
      <c r="K16" s="92"/>
      <c r="L16" s="92"/>
      <c r="M16" s="92"/>
    </row>
    <row r="17" spans="2:13">
      <c r="B17" s="91"/>
      <c r="C17" s="122" t="s">
        <v>110</v>
      </c>
      <c r="D17" s="124" t="s">
        <v>115</v>
      </c>
      <c r="E17" s="92"/>
      <c r="F17" s="92"/>
      <c r="G17" s="92"/>
      <c r="H17" s="92"/>
      <c r="I17" s="92"/>
      <c r="J17" s="92"/>
      <c r="K17" s="92"/>
      <c r="L17" s="92"/>
      <c r="M17" s="92"/>
    </row>
    <row r="18" spans="2:13">
      <c r="B18" s="91"/>
      <c r="C18" s="100"/>
      <c r="D18" s="92"/>
      <c r="E18" s="92"/>
      <c r="F18" s="92"/>
      <c r="G18" s="92"/>
      <c r="H18" s="92"/>
      <c r="I18" s="92"/>
      <c r="J18" s="92"/>
      <c r="K18" s="92"/>
      <c r="L18" s="92"/>
      <c r="M18" s="92"/>
    </row>
    <row r="19" spans="2:13">
      <c r="B19" s="91"/>
      <c r="C19" s="100"/>
      <c r="D19" s="92"/>
      <c r="E19" s="92"/>
      <c r="F19" s="92"/>
      <c r="G19" s="92"/>
      <c r="H19" s="92"/>
      <c r="I19" s="92"/>
      <c r="J19" s="92"/>
      <c r="K19" s="92"/>
      <c r="L19" s="92"/>
      <c r="M19" s="92"/>
    </row>
    <row r="20" spans="2:13">
      <c r="B20" s="91"/>
      <c r="C20" s="100"/>
      <c r="D20" s="92"/>
      <c r="E20" s="92"/>
      <c r="F20" s="92"/>
      <c r="G20" s="92"/>
      <c r="H20" s="92"/>
      <c r="I20" s="92"/>
      <c r="J20" s="92"/>
      <c r="K20" s="92"/>
      <c r="L20" s="92"/>
      <c r="M20" s="92"/>
    </row>
    <row r="21" spans="2:13">
      <c r="B21" s="91"/>
      <c r="C21" s="100"/>
      <c r="D21" s="92"/>
      <c r="E21" s="92"/>
      <c r="F21" s="92"/>
      <c r="G21" s="92"/>
      <c r="H21" s="92"/>
      <c r="I21" s="92"/>
      <c r="J21" s="92"/>
      <c r="K21" s="92"/>
      <c r="L21" s="92"/>
      <c r="M21" s="92"/>
    </row>
    <row r="22" spans="2:13">
      <c r="B22" s="91"/>
      <c r="C22" s="100"/>
      <c r="D22" s="92"/>
      <c r="E22" s="92"/>
      <c r="F22" s="92"/>
      <c r="G22" s="92"/>
      <c r="H22" s="92"/>
      <c r="I22" s="92"/>
      <c r="J22" s="92"/>
      <c r="K22" s="92"/>
      <c r="L22" s="92"/>
      <c r="M22" s="92"/>
    </row>
    <row r="23" spans="2:13">
      <c r="B23" s="91"/>
      <c r="C23" s="100"/>
      <c r="D23" s="92"/>
      <c r="E23" s="92"/>
      <c r="F23" s="92"/>
      <c r="G23" s="92"/>
      <c r="H23" s="92"/>
      <c r="I23" s="92"/>
      <c r="J23" s="92"/>
      <c r="K23" s="92"/>
      <c r="L23" s="92"/>
      <c r="M23" s="92"/>
    </row>
    <row r="24" spans="2:13">
      <c r="B24" s="91"/>
      <c r="C24" s="100"/>
      <c r="D24" s="92"/>
      <c r="E24" s="92"/>
      <c r="F24" s="92"/>
      <c r="G24" s="92"/>
      <c r="H24" s="92"/>
      <c r="I24" s="92"/>
      <c r="J24" s="92"/>
      <c r="K24" s="92"/>
      <c r="L24" s="92"/>
      <c r="M24" s="92"/>
    </row>
    <row r="25" spans="2:13">
      <c r="B25" s="91"/>
      <c r="C25" s="100"/>
      <c r="D25" s="92"/>
      <c r="E25" s="92"/>
      <c r="F25" s="92"/>
      <c r="G25" s="92"/>
      <c r="H25" s="92"/>
      <c r="I25" s="92"/>
      <c r="J25" s="92"/>
      <c r="K25" s="92"/>
      <c r="L25" s="92"/>
      <c r="M25" s="92"/>
    </row>
    <row r="26" spans="2:13">
      <c r="B26" s="91"/>
      <c r="C26" s="100"/>
      <c r="D26" s="92"/>
      <c r="E26" s="92"/>
      <c r="F26" s="92"/>
      <c r="G26" s="92"/>
      <c r="H26" s="92"/>
      <c r="I26" s="92"/>
      <c r="J26" s="92"/>
      <c r="K26" s="92"/>
      <c r="L26" s="92"/>
      <c r="M26" s="92"/>
    </row>
    <row r="27" spans="2:13">
      <c r="B27" s="91"/>
      <c r="C27" s="100"/>
      <c r="D27" s="92"/>
      <c r="E27" s="92"/>
      <c r="F27" s="92"/>
      <c r="G27" s="92"/>
      <c r="H27" s="92"/>
      <c r="I27" s="92"/>
      <c r="J27" s="92"/>
      <c r="K27" s="92"/>
      <c r="L27" s="92"/>
      <c r="M27" s="92"/>
    </row>
    <row r="28" spans="2:13">
      <c r="B28" s="91"/>
      <c r="C28" s="100"/>
      <c r="D28" s="92"/>
      <c r="E28" s="92"/>
      <c r="F28" s="92"/>
      <c r="G28" s="92"/>
      <c r="H28" s="92"/>
      <c r="I28" s="92"/>
      <c r="J28" s="92"/>
      <c r="K28" s="92"/>
      <c r="L28" s="92"/>
      <c r="M28" s="92"/>
    </row>
    <row r="29" spans="2:13">
      <c r="B29" s="91"/>
      <c r="C29" s="100"/>
      <c r="D29" s="92"/>
      <c r="E29" s="92"/>
      <c r="F29" s="92"/>
      <c r="G29" s="92"/>
      <c r="H29" s="92"/>
      <c r="I29" s="92"/>
      <c r="J29" s="92"/>
      <c r="K29" s="92"/>
      <c r="L29" s="92"/>
      <c r="M29" s="92"/>
    </row>
    <row r="30" spans="2:13">
      <c r="B30" s="91"/>
      <c r="C30" s="100"/>
      <c r="D30" s="92"/>
      <c r="E30" s="92"/>
      <c r="F30" s="92"/>
      <c r="G30" s="92"/>
      <c r="H30" s="92"/>
      <c r="I30" s="92"/>
      <c r="J30" s="92"/>
      <c r="K30" s="92"/>
      <c r="L30" s="92"/>
      <c r="M30" s="92"/>
    </row>
    <row r="31" spans="2:13">
      <c r="B31" s="91"/>
      <c r="C31" s="100"/>
      <c r="D31" s="92"/>
      <c r="E31" s="92"/>
      <c r="F31" s="92"/>
      <c r="G31" s="92"/>
      <c r="H31" s="92"/>
      <c r="I31" s="92"/>
      <c r="J31" s="92"/>
      <c r="K31" s="92"/>
      <c r="L31" s="92"/>
      <c r="M31" s="92"/>
    </row>
    <row r="32" spans="2:13">
      <c r="B32" s="91"/>
      <c r="C32" s="100"/>
      <c r="D32" s="92"/>
      <c r="E32" s="92"/>
      <c r="F32" s="92"/>
      <c r="G32" s="92"/>
      <c r="H32" s="92"/>
      <c r="I32" s="92"/>
      <c r="J32" s="92"/>
      <c r="K32" s="92"/>
      <c r="L32" s="92"/>
      <c r="M32" s="92"/>
    </row>
    <row r="33" spans="2:13">
      <c r="B33" s="91"/>
      <c r="C33" s="100"/>
      <c r="D33" s="92"/>
      <c r="E33" s="92"/>
      <c r="F33" s="92"/>
      <c r="G33" s="92"/>
      <c r="H33" s="92"/>
      <c r="I33" s="92"/>
      <c r="J33" s="92"/>
      <c r="K33" s="92"/>
      <c r="L33" s="92"/>
      <c r="M33" s="92"/>
    </row>
    <row r="34" spans="2:13">
      <c r="B34" s="91"/>
      <c r="C34" s="100"/>
      <c r="D34" s="92"/>
      <c r="E34" s="92"/>
      <c r="F34" s="92"/>
      <c r="G34" s="92"/>
      <c r="H34" s="92"/>
      <c r="I34" s="92"/>
      <c r="J34" s="92"/>
      <c r="K34" s="92"/>
      <c r="L34" s="92"/>
      <c r="M34" s="92"/>
    </row>
    <row r="35" spans="2:13" ht="24">
      <c r="B35" s="91"/>
      <c r="C35" s="126" t="s">
        <v>108</v>
      </c>
      <c r="D35" s="92"/>
      <c r="E35" s="92"/>
      <c r="F35" s="92"/>
      <c r="G35" s="92"/>
      <c r="H35" s="92"/>
      <c r="I35" s="92"/>
      <c r="J35" s="92"/>
      <c r="K35" s="92"/>
      <c r="L35" s="92"/>
      <c r="M35" s="92"/>
    </row>
    <row r="36" spans="2:13">
      <c r="B36" s="91"/>
      <c r="C36" s="122"/>
      <c r="D36" s="123" t="s">
        <v>92</v>
      </c>
      <c r="E36" s="123" t="s">
        <v>93</v>
      </c>
      <c r="F36" s="124" t="s">
        <v>107</v>
      </c>
      <c r="G36" s="123" t="s">
        <v>104</v>
      </c>
      <c r="H36" s="92"/>
      <c r="I36" s="92"/>
      <c r="J36" s="92"/>
      <c r="K36" s="92"/>
      <c r="L36" s="92"/>
      <c r="M36" s="92"/>
    </row>
    <row r="37" spans="2:13">
      <c r="B37" s="91"/>
      <c r="C37" s="122"/>
      <c r="D37" s="123" t="s">
        <v>96</v>
      </c>
      <c r="E37" s="123" t="s">
        <v>97</v>
      </c>
      <c r="F37" s="123" t="s">
        <v>98</v>
      </c>
      <c r="G37" s="123" t="s">
        <v>99</v>
      </c>
      <c r="H37" s="92"/>
      <c r="I37" s="92"/>
      <c r="J37" s="92"/>
      <c r="K37" s="92"/>
      <c r="L37" s="92"/>
      <c r="M37" s="92"/>
    </row>
    <row r="38" spans="2:13">
      <c r="B38" s="91"/>
      <c r="C38" s="122" t="s">
        <v>105</v>
      </c>
      <c r="D38" s="123">
        <v>265</v>
      </c>
      <c r="E38" s="123">
        <f>5.3/265*100</f>
        <v>2</v>
      </c>
      <c r="F38" s="123">
        <f>0.0003/0.0036</f>
        <v>8.3333333333333329E-2</v>
      </c>
      <c r="G38" s="123">
        <v>25</v>
      </c>
      <c r="H38" s="92"/>
      <c r="I38" s="92"/>
      <c r="J38" s="92"/>
      <c r="K38" s="92"/>
      <c r="L38" s="92"/>
      <c r="M38" s="92"/>
    </row>
    <row r="39" spans="2:13">
      <c r="B39" s="91"/>
      <c r="C39" s="122" t="s">
        <v>106</v>
      </c>
      <c r="D39" s="123">
        <f>884</f>
        <v>884</v>
      </c>
      <c r="E39" s="123">
        <v>2</v>
      </c>
      <c r="F39" s="123">
        <f>0.014/0.0036</f>
        <v>3.8888888888888893</v>
      </c>
      <c r="G39" s="123">
        <v>25</v>
      </c>
      <c r="H39" s="92"/>
      <c r="I39" s="92"/>
      <c r="J39" s="92"/>
      <c r="K39" s="92"/>
      <c r="L39" s="92"/>
      <c r="M39" s="92"/>
    </row>
    <row r="40" spans="2:13">
      <c r="B40" s="91"/>
      <c r="C40" s="121" t="s">
        <v>113</v>
      </c>
      <c r="D40" s="92"/>
      <c r="E40" s="92"/>
      <c r="F40" s="92"/>
      <c r="G40" s="92"/>
      <c r="H40" s="92"/>
      <c r="I40" s="92"/>
      <c r="J40" s="92"/>
      <c r="K40" s="92"/>
      <c r="L40" s="92"/>
      <c r="M40" s="92"/>
    </row>
    <row r="41" spans="2:13">
      <c r="B41" s="91"/>
      <c r="C41" s="121" t="s">
        <v>112</v>
      </c>
      <c r="D41" s="92"/>
      <c r="E41" s="92"/>
      <c r="F41" s="92"/>
      <c r="G41" s="92"/>
      <c r="H41" s="92"/>
      <c r="I41" s="92"/>
      <c r="J41" s="92"/>
      <c r="K41" s="92"/>
      <c r="L41" s="92"/>
      <c r="M41" s="92"/>
    </row>
    <row r="42" spans="2:13">
      <c r="B42" s="91"/>
      <c r="C42" s="100"/>
      <c r="D42" s="92"/>
      <c r="E42" s="92"/>
      <c r="F42" s="92"/>
      <c r="G42" s="92"/>
      <c r="H42" s="92"/>
      <c r="I42" s="92"/>
      <c r="J42" s="92"/>
      <c r="K42" s="92"/>
      <c r="L42" s="92"/>
      <c r="M42" s="92"/>
    </row>
    <row r="43" spans="2:13">
      <c r="B43" s="91"/>
      <c r="C43" s="125" t="s">
        <v>114</v>
      </c>
      <c r="D43" s="123"/>
      <c r="F43" s="92"/>
      <c r="G43" s="92"/>
      <c r="H43" s="92"/>
      <c r="I43" s="92"/>
      <c r="J43" s="92"/>
      <c r="K43" s="92"/>
      <c r="L43" s="92"/>
      <c r="M43" s="92"/>
    </row>
    <row r="44" spans="2:13">
      <c r="B44" s="91"/>
      <c r="C44" s="122" t="s">
        <v>75</v>
      </c>
      <c r="D44" s="123">
        <v>8760</v>
      </c>
      <c r="E44" s="121" t="s">
        <v>116</v>
      </c>
      <c r="F44" s="92"/>
      <c r="G44" s="92"/>
      <c r="H44" s="92"/>
      <c r="I44" s="92"/>
      <c r="J44" s="92"/>
      <c r="K44" s="92"/>
      <c r="L44" s="92"/>
      <c r="M44" s="92"/>
    </row>
    <row r="45" spans="2:13">
      <c r="B45" s="91"/>
      <c r="C45" s="122" t="s">
        <v>33</v>
      </c>
      <c r="D45" s="123">
        <f>G38</f>
        <v>25</v>
      </c>
      <c r="E45" s="92"/>
      <c r="F45" s="92"/>
      <c r="G45" s="92"/>
      <c r="H45" s="92"/>
      <c r="I45" s="92"/>
      <c r="J45" s="92"/>
      <c r="K45" s="92"/>
      <c r="L45" s="92"/>
      <c r="M45" s="92"/>
    </row>
    <row r="46" spans="2:13">
      <c r="B46" s="91"/>
      <c r="C46" s="122" t="s">
        <v>34</v>
      </c>
      <c r="D46" s="123">
        <f>D38*D45*1000</f>
        <v>6625000</v>
      </c>
      <c r="E46" s="92"/>
      <c r="F46" s="92"/>
      <c r="G46" s="92"/>
      <c r="H46" s="92"/>
      <c r="I46" s="92"/>
      <c r="J46" s="92"/>
      <c r="K46" s="92"/>
      <c r="L46" s="92"/>
      <c r="M46" s="92"/>
    </row>
    <row r="47" spans="2:13">
      <c r="B47" s="91"/>
      <c r="C47" s="122" t="s">
        <v>37</v>
      </c>
      <c r="D47" s="123">
        <f>5.3*G38*1000</f>
        <v>132500</v>
      </c>
      <c r="E47" s="92"/>
      <c r="F47" s="92"/>
      <c r="G47" s="92"/>
      <c r="H47" s="92"/>
      <c r="I47" s="92"/>
      <c r="J47" s="92"/>
      <c r="K47" s="92"/>
      <c r="L47" s="92"/>
      <c r="M47" s="92"/>
    </row>
    <row r="48" spans="2:13">
      <c r="B48" s="91"/>
      <c r="C48" s="122" t="s">
        <v>110</v>
      </c>
      <c r="D48" s="123">
        <v>15</v>
      </c>
      <c r="E48" s="92"/>
      <c r="F48" s="92"/>
      <c r="G48" s="92"/>
      <c r="H48" s="92"/>
      <c r="I48" s="92"/>
      <c r="J48" s="92"/>
      <c r="K48" s="92"/>
      <c r="L48" s="92"/>
      <c r="M48" s="92"/>
    </row>
    <row r="49" spans="2:13">
      <c r="B49" s="91"/>
      <c r="C49" s="100"/>
      <c r="D49" s="92"/>
      <c r="E49" s="92"/>
      <c r="F49" s="92"/>
      <c r="G49" s="92"/>
      <c r="H49" s="92"/>
      <c r="I49" s="92"/>
      <c r="J49" s="92"/>
      <c r="K49" s="92"/>
      <c r="L49" s="92"/>
      <c r="M49" s="92"/>
    </row>
    <row r="50" spans="2:13">
      <c r="B50" s="91"/>
      <c r="C50" s="121" t="s">
        <v>111</v>
      </c>
      <c r="D50" s="92"/>
      <c r="E50" s="92"/>
      <c r="F50" s="92"/>
      <c r="G50" s="92"/>
      <c r="H50" s="92"/>
      <c r="I50" s="92"/>
      <c r="J50" s="92"/>
      <c r="K50" s="92"/>
      <c r="L50" s="92"/>
      <c r="M50" s="92"/>
    </row>
    <row r="51" spans="2:13">
      <c r="B51" s="91"/>
      <c r="C51" s="100"/>
      <c r="D51" s="92"/>
      <c r="E51" s="92"/>
      <c r="F51" s="92"/>
      <c r="G51" s="92"/>
      <c r="H51" s="92"/>
      <c r="I51" s="92"/>
      <c r="J51" s="92"/>
      <c r="K51" s="92"/>
      <c r="L51" s="92"/>
      <c r="M51" s="92"/>
    </row>
    <row r="52" spans="2:13">
      <c r="B52" s="91"/>
      <c r="C52" s="100"/>
      <c r="D52" s="92"/>
      <c r="E52" s="92"/>
      <c r="F52" s="92"/>
      <c r="G52" s="92"/>
      <c r="H52" s="92"/>
      <c r="I52" s="92"/>
      <c r="J52" s="92"/>
      <c r="K52" s="92"/>
      <c r="L52" s="92"/>
      <c r="M52" s="92"/>
    </row>
    <row r="53" spans="2:13">
      <c r="B53" s="91"/>
      <c r="C53" s="100"/>
      <c r="D53" s="92"/>
      <c r="E53" s="92"/>
      <c r="F53" s="92"/>
      <c r="G53" s="92"/>
      <c r="H53" s="92"/>
      <c r="I53" s="92"/>
      <c r="J53" s="92"/>
      <c r="K53" s="92"/>
      <c r="L53" s="92"/>
      <c r="M53" s="92"/>
    </row>
    <row r="54" spans="2:13">
      <c r="B54" s="91"/>
      <c r="C54" s="100"/>
      <c r="D54" s="92"/>
      <c r="E54" s="92"/>
      <c r="F54" s="92"/>
      <c r="G54" s="92"/>
      <c r="H54" s="92"/>
      <c r="I54" s="92"/>
      <c r="J54" s="92"/>
      <c r="K54" s="92"/>
      <c r="L54" s="92"/>
      <c r="M54" s="92"/>
    </row>
    <row r="55" spans="2:13">
      <c r="B55" s="91"/>
      <c r="C55" s="100"/>
      <c r="D55" s="92"/>
      <c r="E55" s="92"/>
      <c r="F55" s="92"/>
      <c r="G55" s="92"/>
      <c r="H55" s="92"/>
      <c r="I55" s="92"/>
      <c r="J55" s="92"/>
      <c r="K55" s="92"/>
      <c r="L55" s="92"/>
      <c r="M55" s="92"/>
    </row>
    <row r="56" spans="2:13">
      <c r="B56" s="91"/>
      <c r="C56" s="100"/>
      <c r="D56" s="92"/>
      <c r="E56" s="92"/>
      <c r="F56" s="92"/>
      <c r="G56" s="92"/>
      <c r="H56" s="92"/>
      <c r="I56" s="92"/>
      <c r="J56" s="92"/>
      <c r="K56" s="92"/>
      <c r="L56" s="92"/>
      <c r="M56" s="92"/>
    </row>
    <row r="57" spans="2:13">
      <c r="B57" s="91"/>
      <c r="C57" s="100"/>
      <c r="D57" s="92"/>
      <c r="E57" s="92"/>
      <c r="F57" s="92"/>
      <c r="G57" s="92"/>
      <c r="H57" s="92"/>
      <c r="I57" s="92"/>
      <c r="J57" s="92"/>
      <c r="K57" s="92"/>
      <c r="L57" s="92"/>
      <c r="M57" s="92"/>
    </row>
    <row r="58" spans="2:13">
      <c r="B58" s="91"/>
      <c r="C58" s="100"/>
      <c r="D58" s="92"/>
      <c r="E58" s="92"/>
      <c r="F58" s="92"/>
      <c r="G58" s="92"/>
      <c r="H58" s="92"/>
      <c r="I58" s="92"/>
      <c r="J58" s="92"/>
      <c r="K58" s="92"/>
      <c r="L58" s="92"/>
      <c r="M58" s="92"/>
    </row>
    <row r="59" spans="2:13">
      <c r="B59" s="91"/>
      <c r="C59" s="100"/>
      <c r="D59" s="92"/>
      <c r="E59" s="92"/>
      <c r="F59" s="92"/>
      <c r="G59" s="92"/>
      <c r="H59" s="92"/>
      <c r="I59" s="92"/>
      <c r="J59" s="92"/>
      <c r="K59" s="92"/>
      <c r="L59" s="92"/>
      <c r="M59" s="92"/>
    </row>
    <row r="60" spans="2:13">
      <c r="B60" s="91"/>
      <c r="C60" s="100"/>
      <c r="D60" s="92"/>
      <c r="E60" s="92"/>
      <c r="F60" s="92"/>
      <c r="G60" s="92"/>
      <c r="H60" s="92"/>
      <c r="I60" s="92"/>
      <c r="J60" s="92"/>
      <c r="K60" s="92"/>
      <c r="L60" s="92"/>
      <c r="M60" s="92"/>
    </row>
    <row r="61" spans="2:13">
      <c r="B61" s="91"/>
      <c r="C61" s="100"/>
      <c r="D61" s="92"/>
      <c r="E61" s="92"/>
      <c r="F61" s="92"/>
      <c r="G61" s="92"/>
      <c r="H61" s="92"/>
      <c r="I61" s="92"/>
      <c r="J61" s="92"/>
      <c r="K61" s="92"/>
      <c r="L61" s="92"/>
      <c r="M61" s="92"/>
    </row>
    <row r="62" spans="2:13">
      <c r="B62" s="91"/>
      <c r="C62" s="100"/>
      <c r="D62" s="92"/>
      <c r="E62" s="92"/>
      <c r="F62" s="92"/>
      <c r="G62" s="92"/>
      <c r="H62" s="92"/>
      <c r="I62" s="92"/>
      <c r="J62" s="92"/>
      <c r="K62" s="92"/>
      <c r="L62" s="92"/>
      <c r="M62" s="92"/>
    </row>
    <row r="63" spans="2:13">
      <c r="B63" s="91"/>
      <c r="C63" s="100"/>
      <c r="D63" s="92"/>
      <c r="E63" s="92"/>
      <c r="F63" s="92"/>
      <c r="G63" s="92"/>
      <c r="H63" s="92"/>
      <c r="I63" s="92"/>
      <c r="J63" s="92"/>
      <c r="K63" s="92"/>
      <c r="L63" s="92"/>
      <c r="M63" s="92"/>
    </row>
    <row r="64" spans="2:13">
      <c r="B64" s="91"/>
      <c r="C64" s="100"/>
      <c r="D64" s="92"/>
      <c r="E64" s="92"/>
      <c r="F64" s="92"/>
      <c r="G64" s="92"/>
      <c r="H64" s="92"/>
      <c r="I64" s="92"/>
      <c r="J64" s="92"/>
      <c r="K64" s="92"/>
      <c r="L64" s="92"/>
      <c r="M64" s="92"/>
    </row>
    <row r="65" spans="2:13">
      <c r="B65" s="91"/>
      <c r="C65" s="100"/>
      <c r="D65" s="92"/>
      <c r="E65" s="92"/>
      <c r="F65" s="92"/>
      <c r="G65" s="92"/>
      <c r="H65" s="92"/>
      <c r="I65" s="92"/>
      <c r="J65" s="92"/>
      <c r="K65" s="92"/>
      <c r="L65" s="92"/>
      <c r="M65" s="92"/>
    </row>
    <row r="66" spans="2:13">
      <c r="B66" s="91"/>
      <c r="C66" s="100"/>
      <c r="D66" s="92"/>
      <c r="E66" s="92"/>
      <c r="F66" s="92"/>
      <c r="G66" s="92"/>
      <c r="H66" s="92"/>
      <c r="I66" s="92"/>
      <c r="J66" s="92"/>
      <c r="K66" s="92"/>
      <c r="L66" s="92"/>
      <c r="M66" s="92"/>
    </row>
    <row r="67" spans="2:13">
      <c r="B67" s="91"/>
      <c r="C67" s="100"/>
      <c r="D67" s="92"/>
      <c r="E67" s="92"/>
      <c r="F67" s="92"/>
      <c r="G67" s="92"/>
      <c r="H67" s="92"/>
      <c r="I67" s="92"/>
      <c r="J67" s="92"/>
      <c r="K67" s="92"/>
      <c r="L67" s="92"/>
      <c r="M67" s="92"/>
    </row>
    <row r="68" spans="2:13">
      <c r="B68" s="91"/>
      <c r="C68" s="100"/>
      <c r="D68" s="92"/>
      <c r="E68" s="92"/>
      <c r="F68" s="92"/>
      <c r="G68" s="92"/>
      <c r="H68" s="92"/>
      <c r="I68" s="92"/>
      <c r="J68" s="92"/>
      <c r="K68" s="92"/>
      <c r="L68" s="92"/>
      <c r="M68" s="92"/>
    </row>
    <row r="69" spans="2:13">
      <c r="B69" s="91"/>
      <c r="C69" s="100"/>
      <c r="D69" s="92"/>
      <c r="E69" s="92"/>
      <c r="F69" s="92"/>
      <c r="G69" s="92"/>
      <c r="H69" s="92"/>
      <c r="I69" s="92"/>
      <c r="J69" s="92"/>
      <c r="K69" s="92"/>
      <c r="L69" s="92"/>
      <c r="M69" s="92"/>
    </row>
    <row r="70" spans="2:13">
      <c r="B70" s="91"/>
      <c r="C70" s="100"/>
      <c r="D70" s="92"/>
      <c r="E70" s="92"/>
      <c r="F70" s="92"/>
      <c r="G70" s="92"/>
      <c r="H70" s="92"/>
      <c r="I70" s="92"/>
      <c r="J70" s="92"/>
      <c r="K70" s="92"/>
      <c r="L70" s="92"/>
      <c r="M70" s="92"/>
    </row>
    <row r="71" spans="2:13">
      <c r="B71" s="91"/>
      <c r="C71" s="100"/>
      <c r="D71" s="92"/>
      <c r="E71" s="92"/>
      <c r="F71" s="92"/>
      <c r="G71" s="92"/>
      <c r="H71" s="92"/>
      <c r="I71" s="92"/>
      <c r="J71" s="92"/>
      <c r="K71" s="92"/>
      <c r="L71" s="92"/>
      <c r="M71" s="92"/>
    </row>
    <row r="72" spans="2:13">
      <c r="B72" s="91"/>
      <c r="C72" s="100"/>
      <c r="D72" s="92"/>
      <c r="E72" s="92"/>
      <c r="F72" s="92"/>
      <c r="G72" s="92"/>
      <c r="H72" s="92"/>
      <c r="I72" s="92"/>
      <c r="J72" s="92"/>
      <c r="K72" s="92"/>
      <c r="L72" s="92"/>
      <c r="M72" s="92"/>
    </row>
    <row r="73" spans="2:13">
      <c r="B73" s="91"/>
      <c r="C73" s="100"/>
      <c r="D73" s="92"/>
      <c r="E73" s="92"/>
      <c r="F73" s="92"/>
      <c r="G73" s="92"/>
      <c r="H73" s="92"/>
      <c r="I73" s="92"/>
      <c r="J73" s="92"/>
      <c r="K73" s="92"/>
      <c r="L73" s="92"/>
      <c r="M73" s="92"/>
    </row>
    <row r="74" spans="2:13">
      <c r="B74" s="91"/>
      <c r="C74" s="100"/>
      <c r="D74" s="92"/>
      <c r="E74" s="92"/>
      <c r="F74" s="92"/>
      <c r="G74" s="92"/>
      <c r="H74" s="92"/>
      <c r="I74" s="92"/>
      <c r="J74" s="92"/>
      <c r="K74" s="92"/>
      <c r="L74" s="92"/>
      <c r="M74" s="92"/>
    </row>
    <row r="75" spans="2:13">
      <c r="B75" s="91"/>
      <c r="C75" s="100"/>
      <c r="D75" s="92"/>
      <c r="E75" s="92"/>
      <c r="F75" s="92"/>
      <c r="G75" s="92"/>
      <c r="H75" s="92"/>
      <c r="I75" s="92"/>
      <c r="J75" s="92"/>
      <c r="K75" s="92"/>
      <c r="L75" s="92"/>
      <c r="M75" s="92"/>
    </row>
    <row r="76" spans="2:13">
      <c r="B76" s="91"/>
      <c r="C76" s="100"/>
      <c r="D76" s="92"/>
      <c r="E76" s="92"/>
      <c r="F76" s="92"/>
      <c r="G76" s="92"/>
      <c r="H76" s="92"/>
      <c r="I76" s="92"/>
      <c r="J76" s="92"/>
      <c r="K76" s="92"/>
      <c r="L76" s="92"/>
      <c r="M76" s="92"/>
    </row>
    <row r="77" spans="2:13">
      <c r="B77" s="91"/>
      <c r="C77" s="100"/>
      <c r="D77" s="92"/>
      <c r="E77" s="92"/>
      <c r="F77" s="92"/>
      <c r="G77" s="92"/>
      <c r="H77" s="92"/>
      <c r="I77" s="92"/>
      <c r="J77" s="92"/>
      <c r="K77" s="92"/>
      <c r="L77" s="92"/>
      <c r="M77" s="92"/>
    </row>
    <row r="78" spans="2:13">
      <c r="B78" s="91"/>
      <c r="C78" s="100"/>
      <c r="D78" s="92"/>
      <c r="E78" s="92"/>
      <c r="F78" s="92"/>
      <c r="G78" s="92"/>
      <c r="H78" s="92"/>
      <c r="I78" s="92"/>
      <c r="J78" s="92"/>
      <c r="K78" s="92"/>
      <c r="L78" s="92"/>
      <c r="M78" s="92"/>
    </row>
    <row r="79" spans="2:13">
      <c r="B79" s="91"/>
      <c r="C79" s="100"/>
      <c r="D79" s="92"/>
      <c r="E79" s="92"/>
      <c r="F79" s="92"/>
      <c r="G79" s="92"/>
      <c r="H79" s="92"/>
      <c r="I79" s="92"/>
      <c r="J79" s="92"/>
      <c r="K79" s="92"/>
      <c r="L79" s="92"/>
      <c r="M79" s="92"/>
    </row>
    <row r="80" spans="2:13">
      <c r="B80" s="91"/>
      <c r="C80" s="100"/>
      <c r="D80" s="92"/>
      <c r="E80" s="92"/>
      <c r="F80" s="92"/>
      <c r="G80" s="92"/>
      <c r="H80" s="92"/>
      <c r="I80" s="92"/>
      <c r="J80" s="92"/>
      <c r="K80" s="92"/>
      <c r="L80" s="92"/>
      <c r="M80" s="92"/>
    </row>
    <row r="81" spans="2:13">
      <c r="B81" s="91"/>
      <c r="C81" s="100"/>
      <c r="D81" s="92"/>
      <c r="E81" s="92"/>
      <c r="F81" s="92"/>
      <c r="G81" s="92"/>
      <c r="H81" s="92"/>
      <c r="I81" s="92"/>
      <c r="J81" s="92"/>
      <c r="K81" s="92"/>
      <c r="L81" s="92"/>
      <c r="M81" s="92"/>
    </row>
    <row r="82" spans="2:13">
      <c r="B82" s="91"/>
      <c r="C82" s="100"/>
      <c r="D82" s="92"/>
      <c r="E82" s="92"/>
      <c r="F82" s="92"/>
      <c r="G82" s="92"/>
      <c r="H82" s="92"/>
      <c r="I82" s="92"/>
      <c r="J82" s="92"/>
      <c r="K82" s="92"/>
      <c r="L82" s="92"/>
      <c r="M82" s="92"/>
    </row>
    <row r="83" spans="2:13">
      <c r="B83" s="91"/>
      <c r="C83" s="100"/>
      <c r="D83" s="92"/>
      <c r="E83" s="92"/>
      <c r="F83" s="92"/>
      <c r="G83" s="92"/>
      <c r="H83" s="92"/>
      <c r="I83" s="92"/>
      <c r="J83" s="92"/>
      <c r="K83" s="92"/>
      <c r="L83" s="92"/>
      <c r="M83" s="92"/>
    </row>
    <row r="84" spans="2:13">
      <c r="B84" s="91"/>
      <c r="C84" s="100"/>
      <c r="D84" s="92"/>
      <c r="E84" s="92"/>
      <c r="F84" s="92"/>
      <c r="G84" s="92"/>
      <c r="H84" s="92"/>
      <c r="I84" s="92"/>
      <c r="J84" s="92"/>
      <c r="K84" s="92"/>
      <c r="L84" s="92"/>
      <c r="M84" s="92"/>
    </row>
    <row r="85" spans="2:13">
      <c r="B85" s="91"/>
      <c r="C85" s="100"/>
      <c r="D85" s="92"/>
      <c r="E85" s="92"/>
      <c r="F85" s="92"/>
      <c r="G85" s="92"/>
      <c r="H85" s="92"/>
      <c r="I85" s="92"/>
      <c r="J85" s="92"/>
      <c r="K85" s="92"/>
      <c r="L85" s="92"/>
      <c r="M85" s="92"/>
    </row>
    <row r="86" spans="2:13">
      <c r="B86" s="91"/>
      <c r="C86" s="100"/>
      <c r="D86" s="92"/>
      <c r="E86" s="92"/>
      <c r="F86" s="92"/>
      <c r="G86" s="92"/>
      <c r="H86" s="92"/>
      <c r="I86" s="92"/>
      <c r="J86" s="92"/>
      <c r="K86" s="92"/>
      <c r="L86" s="92"/>
      <c r="M86" s="92"/>
    </row>
    <row r="87" spans="2:13">
      <c r="B87" s="91"/>
      <c r="C87" s="100"/>
      <c r="D87" s="92"/>
      <c r="E87" s="92"/>
      <c r="F87" s="92"/>
      <c r="G87" s="92"/>
      <c r="H87" s="92"/>
      <c r="I87" s="92"/>
      <c r="J87" s="92"/>
      <c r="K87" s="92"/>
      <c r="L87" s="92"/>
      <c r="M87" s="92"/>
    </row>
    <row r="88" spans="2:13">
      <c r="B88" s="91"/>
      <c r="C88" s="100"/>
      <c r="D88" s="92"/>
      <c r="E88" s="92"/>
      <c r="F88" s="92"/>
      <c r="G88" s="92"/>
      <c r="H88" s="92"/>
      <c r="I88" s="92"/>
      <c r="J88" s="92"/>
      <c r="K88" s="92"/>
      <c r="L88" s="92"/>
      <c r="M88" s="92"/>
    </row>
    <row r="89" spans="2:13">
      <c r="B89" s="91"/>
      <c r="C89" s="100"/>
      <c r="D89" s="92"/>
      <c r="E89" s="92"/>
      <c r="F89" s="92"/>
      <c r="G89" s="92"/>
      <c r="H89" s="92"/>
      <c r="I89" s="92"/>
      <c r="J89" s="92"/>
      <c r="K89" s="92"/>
      <c r="L89" s="92"/>
      <c r="M89" s="92"/>
    </row>
    <row r="90" spans="2:13">
      <c r="B90" s="91"/>
      <c r="C90" s="100"/>
      <c r="D90" s="92"/>
      <c r="E90" s="92"/>
      <c r="F90" s="92"/>
      <c r="G90" s="92"/>
      <c r="H90" s="92"/>
      <c r="I90" s="92"/>
      <c r="J90" s="92"/>
      <c r="K90" s="92"/>
      <c r="L90" s="92"/>
      <c r="M90" s="92"/>
    </row>
    <row r="91" spans="2:13">
      <c r="B91" s="91"/>
      <c r="C91" s="100"/>
      <c r="D91" s="92"/>
      <c r="E91" s="92"/>
      <c r="F91" s="92"/>
      <c r="G91" s="92"/>
      <c r="H91" s="92"/>
      <c r="I91" s="92"/>
      <c r="J91" s="92"/>
      <c r="K91" s="92"/>
      <c r="L91" s="92"/>
      <c r="M91" s="92"/>
    </row>
    <row r="92" spans="2:13">
      <c r="B92" s="91"/>
      <c r="C92" s="100"/>
      <c r="D92" s="92"/>
      <c r="E92" s="92"/>
      <c r="F92" s="92"/>
      <c r="G92" s="92"/>
      <c r="H92" s="92"/>
      <c r="I92" s="92"/>
      <c r="J92" s="92"/>
      <c r="K92" s="92"/>
      <c r="L92" s="92"/>
      <c r="M92" s="92"/>
    </row>
    <row r="93" spans="2:13">
      <c r="B93" s="91"/>
      <c r="C93" s="100"/>
      <c r="D93" s="92"/>
      <c r="E93" s="92"/>
      <c r="F93" s="92"/>
      <c r="G93" s="92"/>
      <c r="H93" s="92"/>
      <c r="I93" s="92"/>
      <c r="J93" s="92"/>
      <c r="K93" s="92"/>
      <c r="L93" s="92"/>
      <c r="M93" s="92"/>
    </row>
    <row r="94" spans="2:13">
      <c r="B94" s="91"/>
      <c r="C94" s="100"/>
      <c r="D94" s="92"/>
      <c r="E94" s="92"/>
      <c r="F94" s="92"/>
      <c r="G94" s="92"/>
      <c r="H94" s="92"/>
      <c r="I94" s="92"/>
      <c r="J94" s="92"/>
      <c r="K94" s="92"/>
      <c r="L94" s="92"/>
      <c r="M94" s="92"/>
    </row>
    <row r="95" spans="2:13">
      <c r="B95" s="91"/>
      <c r="C95" s="100"/>
      <c r="D95" s="92"/>
      <c r="E95" s="92"/>
      <c r="F95" s="92"/>
      <c r="G95" s="92"/>
      <c r="H95" s="92"/>
      <c r="I95" s="92"/>
      <c r="J95" s="92"/>
      <c r="K95" s="92"/>
      <c r="L95" s="92"/>
      <c r="M95" s="92"/>
    </row>
    <row r="96" spans="2:13">
      <c r="B96" s="91"/>
      <c r="C96" s="100"/>
      <c r="D96" s="92"/>
      <c r="E96" s="92"/>
      <c r="F96" s="92"/>
      <c r="G96" s="92"/>
      <c r="H96" s="92"/>
      <c r="I96" s="92"/>
      <c r="J96" s="92"/>
      <c r="K96" s="92"/>
      <c r="L96" s="92"/>
      <c r="M96" s="92"/>
    </row>
    <row r="97" spans="2:13">
      <c r="B97" s="91"/>
      <c r="C97" s="100"/>
      <c r="D97" s="92"/>
      <c r="E97" s="92"/>
      <c r="F97" s="92"/>
      <c r="G97" s="92"/>
      <c r="H97" s="92"/>
      <c r="I97" s="92"/>
      <c r="J97" s="92"/>
      <c r="K97" s="92"/>
      <c r="L97" s="92"/>
      <c r="M97" s="92"/>
    </row>
    <row r="98" spans="2:13">
      <c r="B98" s="91"/>
      <c r="C98" s="100"/>
      <c r="D98" s="92"/>
      <c r="E98" s="92"/>
      <c r="F98" s="92"/>
      <c r="G98" s="92"/>
      <c r="H98" s="92"/>
      <c r="I98" s="92"/>
      <c r="J98" s="92"/>
      <c r="K98" s="92"/>
      <c r="L98" s="92"/>
      <c r="M98" s="92"/>
    </row>
    <row r="99" spans="2:13">
      <c r="B99" s="91"/>
      <c r="C99" s="100"/>
      <c r="D99" s="92"/>
      <c r="E99" s="92"/>
      <c r="F99" s="92"/>
      <c r="G99" s="92"/>
      <c r="H99" s="92"/>
      <c r="I99" s="92"/>
      <c r="J99" s="92"/>
      <c r="K99" s="92"/>
      <c r="L99" s="92"/>
      <c r="M99" s="92"/>
    </row>
    <row r="100" spans="2:13">
      <c r="B100" s="91"/>
      <c r="C100" s="100"/>
      <c r="D100" s="92"/>
      <c r="E100" s="92"/>
      <c r="F100" s="92"/>
      <c r="G100" s="92"/>
      <c r="H100" s="92"/>
      <c r="I100" s="92"/>
      <c r="J100" s="92"/>
      <c r="K100" s="92"/>
      <c r="L100" s="92"/>
      <c r="M100" s="92"/>
    </row>
    <row r="101" spans="2:13">
      <c r="B101" s="91"/>
      <c r="C101" s="100"/>
      <c r="D101" s="92"/>
      <c r="E101" s="92"/>
      <c r="F101" s="92"/>
      <c r="G101" s="92"/>
      <c r="H101" s="92"/>
      <c r="I101" s="92"/>
      <c r="J101" s="92"/>
      <c r="K101" s="92"/>
      <c r="L101" s="92"/>
      <c r="M101" s="92"/>
    </row>
    <row r="102" spans="2:13">
      <c r="B102" s="91"/>
      <c r="C102" s="100"/>
      <c r="D102" s="92"/>
      <c r="E102" s="92"/>
      <c r="F102" s="92"/>
      <c r="G102" s="92"/>
      <c r="H102" s="92"/>
      <c r="I102" s="92"/>
      <c r="J102" s="92"/>
      <c r="K102" s="92"/>
      <c r="L102" s="92"/>
      <c r="M102" s="92"/>
    </row>
    <row r="103" spans="2:13">
      <c r="B103" s="91"/>
      <c r="C103" s="100"/>
      <c r="D103" s="92"/>
      <c r="E103" s="92"/>
      <c r="F103" s="92"/>
      <c r="G103" s="92"/>
      <c r="H103" s="92"/>
      <c r="I103" s="92"/>
      <c r="J103" s="92"/>
      <c r="K103" s="92"/>
      <c r="L103" s="92"/>
      <c r="M103" s="92"/>
    </row>
    <row r="104" spans="2:13">
      <c r="B104" s="91"/>
      <c r="C104" s="100"/>
      <c r="D104" s="92"/>
      <c r="E104" s="92"/>
      <c r="F104" s="92"/>
      <c r="G104" s="92"/>
      <c r="H104" s="92"/>
      <c r="I104" s="92"/>
      <c r="J104" s="92"/>
      <c r="K104" s="92"/>
      <c r="L104" s="92"/>
      <c r="M104" s="92"/>
    </row>
    <row r="105" spans="2:13">
      <c r="B105" s="91"/>
      <c r="C105" s="100"/>
      <c r="D105" s="92"/>
      <c r="E105" s="92"/>
      <c r="F105" s="92"/>
      <c r="G105" s="92"/>
      <c r="H105" s="92"/>
      <c r="I105" s="92"/>
      <c r="J105" s="92"/>
      <c r="K105" s="92"/>
      <c r="L105" s="92"/>
      <c r="M105" s="92"/>
    </row>
    <row r="106" spans="2:13">
      <c r="B106" s="91"/>
      <c r="C106" s="100"/>
      <c r="D106" s="92"/>
      <c r="E106" s="92"/>
      <c r="F106" s="92"/>
      <c r="G106" s="92"/>
      <c r="H106" s="92"/>
      <c r="I106" s="92"/>
      <c r="J106" s="92"/>
      <c r="K106" s="92"/>
      <c r="L106" s="92"/>
      <c r="M106" s="92"/>
    </row>
    <row r="107" spans="2:13">
      <c r="B107" s="91"/>
      <c r="C107" s="100"/>
      <c r="D107" s="92"/>
      <c r="E107" s="92"/>
      <c r="F107" s="92"/>
      <c r="G107" s="92"/>
      <c r="H107" s="92"/>
      <c r="I107" s="92"/>
      <c r="J107" s="92"/>
      <c r="K107" s="92"/>
      <c r="L107" s="92"/>
      <c r="M107" s="92"/>
    </row>
    <row r="108" spans="2:13">
      <c r="B108" s="91"/>
      <c r="C108" s="100"/>
      <c r="D108" s="92"/>
      <c r="E108" s="92"/>
      <c r="F108" s="92"/>
      <c r="G108" s="92"/>
      <c r="H108" s="92"/>
      <c r="I108" s="92"/>
      <c r="J108" s="92"/>
      <c r="K108" s="92"/>
      <c r="L108" s="92"/>
      <c r="M108" s="92"/>
    </row>
    <row r="109" spans="2:13">
      <c r="B109" s="91"/>
      <c r="C109" s="100"/>
      <c r="D109" s="92"/>
      <c r="E109" s="92"/>
      <c r="F109" s="92"/>
      <c r="G109" s="92"/>
      <c r="H109" s="92"/>
      <c r="I109" s="92"/>
      <c r="J109" s="92"/>
      <c r="K109" s="92"/>
      <c r="L109" s="92"/>
      <c r="M109" s="92"/>
    </row>
    <row r="110" spans="2:13">
      <c r="B110" s="91"/>
      <c r="C110" s="100"/>
      <c r="D110" s="92"/>
      <c r="E110" s="92"/>
      <c r="F110" s="92"/>
      <c r="G110" s="92"/>
      <c r="H110" s="92"/>
      <c r="I110" s="92"/>
      <c r="J110" s="92"/>
      <c r="K110" s="92"/>
      <c r="L110" s="92"/>
      <c r="M110" s="92"/>
    </row>
    <row r="111" spans="2:13">
      <c r="B111" s="91"/>
      <c r="C111" s="100"/>
      <c r="D111" s="92"/>
      <c r="E111" s="92"/>
      <c r="F111" s="92"/>
      <c r="G111" s="92"/>
      <c r="H111" s="92"/>
      <c r="I111" s="92"/>
      <c r="J111" s="92"/>
      <c r="K111" s="92"/>
      <c r="L111" s="92"/>
      <c r="M111" s="92"/>
    </row>
    <row r="112" spans="2:13">
      <c r="B112" s="91"/>
      <c r="C112" s="100"/>
      <c r="D112" s="92"/>
      <c r="E112" s="92"/>
      <c r="F112" s="92"/>
      <c r="G112" s="92"/>
      <c r="H112" s="92"/>
      <c r="I112" s="92"/>
      <c r="J112" s="92"/>
      <c r="K112" s="92"/>
      <c r="L112" s="92"/>
      <c r="M112" s="92"/>
    </row>
    <row r="113" spans="2:13">
      <c r="B113" s="91"/>
      <c r="C113" s="100"/>
      <c r="D113" s="92"/>
      <c r="E113" s="92"/>
      <c r="F113" s="92"/>
      <c r="G113" s="92"/>
      <c r="H113" s="92"/>
      <c r="I113" s="92"/>
      <c r="J113" s="92"/>
      <c r="K113" s="92"/>
      <c r="L113" s="92"/>
      <c r="M113" s="92"/>
    </row>
    <row r="114" spans="2:13">
      <c r="B114" s="91"/>
      <c r="C114" s="100"/>
      <c r="D114" s="92"/>
      <c r="E114" s="92"/>
      <c r="F114" s="92"/>
      <c r="G114" s="92"/>
      <c r="H114" s="92"/>
      <c r="I114" s="92"/>
      <c r="J114" s="92"/>
      <c r="K114" s="92"/>
      <c r="L114" s="92"/>
      <c r="M114" s="92"/>
    </row>
    <row r="115" spans="2:13">
      <c r="B115" s="91"/>
      <c r="C115" s="100"/>
      <c r="D115" s="92"/>
      <c r="E115" s="92"/>
      <c r="F115" s="92"/>
      <c r="G115" s="92"/>
      <c r="H115" s="92"/>
      <c r="I115" s="92"/>
      <c r="J115" s="92"/>
      <c r="K115" s="92"/>
      <c r="L115" s="92"/>
      <c r="M115" s="92"/>
    </row>
    <row r="116" spans="2:13">
      <c r="B116" s="91"/>
      <c r="C116" s="100"/>
      <c r="D116" s="92"/>
      <c r="E116" s="92"/>
      <c r="F116" s="92"/>
      <c r="G116" s="92"/>
      <c r="H116" s="92"/>
      <c r="I116" s="92"/>
      <c r="J116" s="92"/>
      <c r="K116" s="92"/>
      <c r="L116" s="92"/>
      <c r="M116" s="92"/>
    </row>
    <row r="117" spans="2:13">
      <c r="B117" s="91"/>
      <c r="C117" s="100"/>
      <c r="D117" s="92"/>
      <c r="E117" s="92"/>
      <c r="F117" s="92"/>
      <c r="G117" s="92"/>
      <c r="H117" s="92"/>
      <c r="I117" s="92"/>
      <c r="J117" s="92"/>
      <c r="K117" s="92"/>
      <c r="L117" s="92"/>
      <c r="M117" s="92"/>
    </row>
    <row r="118" spans="2:13">
      <c r="B118" s="91"/>
      <c r="G118" s="92"/>
      <c r="H118" s="92"/>
      <c r="I118" s="92"/>
      <c r="J118" s="92"/>
      <c r="K118" s="92"/>
      <c r="L118" s="92"/>
      <c r="M118" s="92"/>
    </row>
    <row r="119" spans="2:13">
      <c r="B119" s="91"/>
      <c r="G119" s="92"/>
      <c r="H119" s="92"/>
      <c r="I119" s="92"/>
      <c r="J119" s="92"/>
      <c r="K119" s="92"/>
      <c r="L119" s="92"/>
      <c r="M119" s="92"/>
    </row>
    <row r="120" spans="2:13">
      <c r="B120" s="91"/>
      <c r="G120" s="92"/>
      <c r="H120" s="92"/>
      <c r="I120" s="92"/>
      <c r="J120" s="92"/>
      <c r="K120" s="92"/>
      <c r="L120" s="92"/>
      <c r="M120" s="92"/>
    </row>
    <row r="121" spans="2:13">
      <c r="B121" s="91"/>
      <c r="G121" s="92"/>
      <c r="H121" s="92"/>
      <c r="I121" s="92"/>
      <c r="J121" s="92"/>
      <c r="K121" s="92"/>
      <c r="L121" s="92"/>
      <c r="M121" s="92"/>
    </row>
    <row r="122" spans="2:13">
      <c r="B122" s="91"/>
      <c r="G122" s="92"/>
      <c r="H122" s="92"/>
      <c r="I122" s="92"/>
      <c r="J122" s="92"/>
      <c r="K122" s="92"/>
      <c r="L122" s="92"/>
      <c r="M122" s="92"/>
    </row>
    <row r="123" spans="2:13">
      <c r="B123" s="91"/>
      <c r="G123" s="92"/>
      <c r="H123" s="92"/>
      <c r="I123" s="92"/>
      <c r="J123" s="92"/>
      <c r="K123" s="92"/>
      <c r="L123" s="92"/>
      <c r="M123" s="92"/>
    </row>
    <row r="124" spans="2:13">
      <c r="B124" s="91"/>
      <c r="G124" s="92"/>
      <c r="H124" s="92"/>
      <c r="I124" s="92"/>
      <c r="J124" s="92"/>
      <c r="K124" s="92"/>
      <c r="L124" s="92"/>
      <c r="M124" s="92"/>
    </row>
    <row r="125" spans="2:13">
      <c r="B125" s="91"/>
    </row>
    <row r="126" spans="2:13">
      <c r="B126" s="91"/>
    </row>
    <row r="127" spans="2:13">
      <c r="B127" s="91"/>
    </row>
    <row r="128" spans="2:13">
      <c r="B128" s="91"/>
    </row>
    <row r="129" spans="2:2">
      <c r="B129" s="91"/>
    </row>
    <row r="130" spans="2:2">
      <c r="B130" s="91"/>
    </row>
    <row r="131" spans="2:2">
      <c r="B131" s="91"/>
    </row>
    <row r="132" spans="2:2">
      <c r="B132" s="91"/>
    </row>
    <row r="133" spans="2:2">
      <c r="B133" s="91"/>
    </row>
    <row r="134" spans="2:2">
      <c r="B134" s="91"/>
    </row>
    <row r="135" spans="2:2">
      <c r="B135" s="91"/>
    </row>
    <row r="136" spans="2:2">
      <c r="B136" s="91"/>
    </row>
    <row r="137" spans="2:2">
      <c r="B137" s="91"/>
    </row>
    <row r="138" spans="2:2">
      <c r="B138" s="91"/>
    </row>
    <row r="139" spans="2:2">
      <c r="B139" s="91"/>
    </row>
    <row r="140" spans="2:2">
      <c r="B140" s="91"/>
    </row>
    <row r="141" spans="2:2">
      <c r="B141" s="91"/>
    </row>
    <row r="142" spans="2:2">
      <c r="B142" s="91"/>
    </row>
    <row r="143" spans="2:2">
      <c r="B143" s="91"/>
    </row>
    <row r="144" spans="2:2">
      <c r="B144" s="91"/>
    </row>
    <row r="145" spans="2:2">
      <c r="B145" s="91"/>
    </row>
    <row r="146" spans="2:2">
      <c r="B146" s="91"/>
    </row>
    <row r="147" spans="2:2">
      <c r="B147" s="91"/>
    </row>
    <row r="148" spans="2:2">
      <c r="B148" s="91"/>
    </row>
    <row r="149" spans="2:2">
      <c r="B149" s="91"/>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2020-02-11T13:35:25Z</dcterms:modified>
</cp:coreProperties>
</file>