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households/"/>
    </mc:Choice>
  </mc:AlternateContent>
  <xr:revisionPtr revIDLastSave="0" documentId="13_ncr:1_{84F8293D-4C4E-054D-8829-B4A338BCCDFF}" xr6:coauthVersionLast="47" xr6:coauthVersionMax="47" xr10:uidLastSave="{00000000-0000-0000-0000-000000000000}"/>
  <bookViews>
    <workbookView xWindow="0" yWindow="500" windowWidth="25600" windowHeight="283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6" i="16"/>
  <c r="E12" i="16"/>
  <c r="E18" i="16" s="1"/>
  <c r="I14" i="13" s="1"/>
  <c r="G14" i="13" s="1"/>
  <c r="E20" i="12" l="1"/>
  <c r="G10" i="13"/>
  <c r="E35" i="12" s="1"/>
  <c r="G9" i="13"/>
  <c r="E34" i="12" s="1"/>
  <c r="G11" i="13"/>
  <c r="E36" i="12" s="1"/>
  <c r="E27" i="12"/>
  <c r="E23" i="12"/>
  <c r="E28" i="12"/>
</calcChain>
</file>

<file path=xl/sharedStrings.xml><?xml version="1.0" encoding="utf-8"?>
<sst xmlns="http://schemas.openxmlformats.org/spreadsheetml/2006/main" count="193" uniqueCount="128">
  <si>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</si>
  <si>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</si>
  <si>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</si>
  <si>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</si>
  <si>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</si>
  <si>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</si>
  <si>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</si>
  <si>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</si>
  <si>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</si>
  <si>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</si>
  <si>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</si>
  <si>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</si>
  <si>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</si>
  <si>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</si>
  <si>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</si>
  <si>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</si>
  <si>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</si>
  <si>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</si>
  <si>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</si>
  <si>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</si>
  <si>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</si>
  <si>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</si>
  <si>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</si>
  <si>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</si>
  <si>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</si>
  <si>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</si>
  <si>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</si>
  <si>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</si>
  <si>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</si>
  <si>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</si>
  <si>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</si>
  <si>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</si>
  <si>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</si>
  <si>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</si>
  <si>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</si>
  <si>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</si>
  <si>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</si>
  <si>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</si>
  <si>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</si>
  <si>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</si>
  <si>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</si>
  <si>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</si>
  <si>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</si>
  <si>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</si>
  <si>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</si>
  <si>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</si>
  <si>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</si>
  <si>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</si>
  <si>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</si>
  <si>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</si>
  <si>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</si>
  <si>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</si>
  <si>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</si>
  <si>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</si>
  <si>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</si>
  <si>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</si>
  <si>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</si>
  <si>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</si>
  <si>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</si>
  <si>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</si>
  <si>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</si>
  <si>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</si>
  <si>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</si>
  <si>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</si>
  <si>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</si>
  <si>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</si>
  <si>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</si>
  <si>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</si>
  <si>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</si>
  <si>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</si>
  <si>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</si>
  <si>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</si>
  <si>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</si>
  <si>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</si>
  <si>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</si>
  <si>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</si>
  <si>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</si>
  <si>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</si>
  <si>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</si>
  <si>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</si>
  <si>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</si>
  <si>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t>Costs</t>
  </si>
  <si>
    <t xml:space="preserve">         Initial investment costs </t>
  </si>
  <si>
    <t xml:space="preserve">        Fixed operational and maintenance costs </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</si>
  <si>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</si>
  <si>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</si>
  <si>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</si>
  <si>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</si>
  <si>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</si>
  <si>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</si>
  <si>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</si>
  <si>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</si>
  <si>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</si>
  <si>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</si>
  <si>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</si>
  <si>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</si>
  <si>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</si>
  <si>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r>
      <t>output.</t>
    </r>
    <r>
      <rPr>
        <sz val="12"/>
        <color theme="1"/>
        <rFont val="Calibri"/>
        <family val="2"/>
        <scheme val="minor"/>
      </rPr>
      <t>cooling</t>
    </r>
  </si>
  <si>
    <t>households_cooling_heatpump_air_water_electricity.converter.ad</t>
  </si>
  <si>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</si>
  <si>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</si>
  <si>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</si>
  <si>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</si>
  <si>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</si>
  <si>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</si>
  <si>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Notes</t>
  </si>
  <si>
    <t>kW</t>
  </si>
  <si>
    <t>Vesta Functioneel Ontwerp 4.0</t>
  </si>
  <si>
    <t>vaste investeringskosten min</t>
  </si>
  <si>
    <t>euro/aansluiting</t>
  </si>
  <si>
    <t>Ki_w_LWP_vast_min</t>
  </si>
  <si>
    <t>variable investeringskosten min</t>
  </si>
  <si>
    <t>euro/kW</t>
  </si>
  <si>
    <t>Ki_w_LWP_var_max</t>
  </si>
  <si>
    <t>totale investeringskosten min</t>
  </si>
  <si>
    <t>vaste investeringskosten max</t>
  </si>
  <si>
    <t>Ki_w_LWP_vast_max</t>
  </si>
  <si>
    <t>variable investeringskosten max</t>
  </si>
  <si>
    <t>Ki_w_LWP_var_min</t>
  </si>
  <si>
    <t>totale investeringskosten max</t>
  </si>
  <si>
    <t>gemiddelde nemen!</t>
  </si>
  <si>
    <t>investment_costs</t>
  </si>
  <si>
    <t>euro/unit</t>
  </si>
  <si>
    <t>dit is inclusief de cost_of_installing, dus die gaat naar nul</t>
  </si>
  <si>
    <t>LETOP: het lijkt erop alsof de variable kosten zijn omgewisseld tussen min/max</t>
  </si>
  <si>
    <t>Vesta</t>
  </si>
  <si>
    <t>input.ambient_cold</t>
  </si>
  <si>
    <t>same as space_heater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</si>
</sst>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4">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164" fontId="14" fillId="2" borderId="18"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164" fontId="14" fillId="2" borderId="20"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0" fontId="4" fillId="0" borderId="0" xfId="0" applyFont="1" applyFill="1" applyBorder="1"/>
    <xf numFmtId="165" fontId="15" fillId="2" borderId="18" xfId="0" applyNumberFormat="1" applyFont="1" applyFill="1" applyBorder="1"/>
    <xf numFmtId="165" fontId="14" fillId="2" borderId="18" xfId="0" applyNumberFormat="1" applyFont="1" applyFill="1" applyBorder="1" applyAlignment="1" applyProtection="1">
      <alignment vertical="center"/>
    </xf>
    <xf numFmtId="0" fontId="28" fillId="0" borderId="0" xfId="0" applyFont="1" applyAlignment="1">
      <alignment horizontal="left" vertical="center" indent="2"/>
    </xf>
    <xf numFmtId="165" fontId="28" fillId="0" borderId="0" xfId="0" applyNumberFormat="1" applyFont="1" applyAlignment="1">
      <alignment vertical="center"/>
    </xf>
    <xf numFmtId="1" fontId="28" fillId="4" borderId="18" xfId="0" applyNumberFormat="1" applyFont="1" applyFill="1" applyBorder="1" applyAlignment="1">
      <alignment horizontal="right" vertical="center"/>
    </xf>
    <xf numFmtId="165" fontId="3" fillId="0" borderId="0" xfId="0" applyNumberFormat="1" applyFont="1" applyFill="1" applyBorder="1" applyAlignment="1" applyProtection="1">
      <alignment vertical="center"/>
    </xf>
    <xf numFmtId="1" fontId="3" fillId="2" borderId="18" xfId="0" applyNumberFormat="1" applyFont="1" applyFill="1" applyBorder="1" applyAlignment="1" applyProtection="1">
      <alignment horizontal="right" vertical="center"/>
    </xf>
    <xf numFmtId="1" fontId="28" fillId="4" borderId="21" xfId="0" applyNumberFormat="1" applyFont="1" applyFill="1" applyBorder="1" applyAlignment="1">
      <alignment horizontal="right" vertical="center"/>
    </xf>
    <xf numFmtId="0" fontId="28" fillId="4" borderId="18" xfId="0" applyFont="1" applyFill="1" applyBorder="1"/>
    <xf numFmtId="0" fontId="2" fillId="2" borderId="0" xfId="0" applyFont="1" applyFill="1"/>
    <xf numFmtId="0" fontId="19" fillId="2" borderId="3" xfId="0" applyFont="1" applyFill="1" applyBorder="1"/>
    <xf numFmtId="0" fontId="19" fillId="2" borderId="15" xfId="0" applyFont="1" applyFill="1" applyBorder="1"/>
    <xf numFmtId="0" fontId="19" fillId="2" borderId="19" xfId="0" applyFont="1" applyFill="1" applyBorder="1"/>
    <xf numFmtId="0" fontId="2" fillId="2" borderId="6"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2" fillId="0" borderId="0"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27022</xdr:colOff>
      <xdr:row>7</xdr:row>
      <xdr:rowOff>162128</xdr:rowOff>
    </xdr:from>
    <xdr:to>
      <xdr:col>10</xdr:col>
      <xdr:colOff>7356273</xdr:colOff>
      <xdr:row>28</xdr:row>
      <xdr:rowOff>94356</xdr:rowOff>
    </xdr:to>
    <xdr:pic>
      <xdr:nvPicPr>
        <xdr:cNvPr id="5" name="Picture 4">
          <a:extLst>
            <a:ext uri="{FF2B5EF4-FFF2-40B4-BE49-F238E27FC236}">
              <a16:creationId xmlns:a16="http://schemas.microsoft.com/office/drawing/2014/main" id="{88E535DC-005B-3546-8EF5-986D65EF651E}"/>
            </a:ext>
          </a:extLst>
        </xdr:cNvPr>
        <xdr:cNvPicPr>
          <a:picLocks noChangeAspect="1"/>
        </xdr:cNvPicPr>
      </xdr:nvPicPr>
      <xdr:blipFill>
        <a:blip xmlns:r="http://schemas.openxmlformats.org/officeDocument/2006/relationships" r:embed="rId1"/>
        <a:stretch>
          <a:fillRect/>
        </a:stretch>
      </xdr:blipFill>
      <xdr:spPr>
        <a:xfrm>
          <a:off x="8688422" y="13179628"/>
          <a:ext cx="10059751" cy="4199428"/>
        </a:xfrm>
        <a:prstGeom prst="rect">
          <a:avLst/>
        </a:prstGeom>
      </xdr:spPr>
    </xdr:pic>
    <xdr:clientData/>
  </xdr:twoCellAnchor>
  <xdr:twoCellAnchor editAs="oneCell">
    <xdr:from>
      <xdr:col>6</xdr:col>
      <xdr:colOff>1346740</xdr:colOff>
      <xdr:row>28</xdr:row>
      <xdr:rowOff>121596</xdr:rowOff>
    </xdr:from>
    <xdr:to>
      <xdr:col>10</xdr:col>
      <xdr:colOff>7324927</xdr:colOff>
      <xdr:row>48</xdr:row>
      <xdr:rowOff>104074</xdr:rowOff>
    </xdr:to>
    <xdr:pic>
      <xdr:nvPicPr>
        <xdr:cNvPr id="6" name="Picture 5">
          <a:extLst>
            <a:ext uri="{FF2B5EF4-FFF2-40B4-BE49-F238E27FC236}">
              <a16:creationId xmlns:a16="http://schemas.microsoft.com/office/drawing/2014/main" id="{585382E6-388F-3345-9445-5222F9DBBEF7}"/>
            </a:ext>
          </a:extLst>
        </xdr:cNvPr>
        <xdr:cNvPicPr>
          <a:picLocks noChangeAspect="1"/>
        </xdr:cNvPicPr>
      </xdr:nvPicPr>
      <xdr:blipFill>
        <a:blip xmlns:r="http://schemas.openxmlformats.org/officeDocument/2006/relationships" r:embed="rId2"/>
        <a:stretch>
          <a:fillRect/>
        </a:stretch>
      </xdr:blipFill>
      <xdr:spPr>
        <a:xfrm>
          <a:off x="8661940" y="17406296"/>
          <a:ext cx="10054887" cy="4046477"/>
        </a:xfrm>
        <a:prstGeom prst="rect">
          <a:avLst/>
        </a:prstGeom>
      </xdr:spPr>
    </xdr:pic>
    <xdr:clientData/>
  </xdr:twoCellAnchor>
  <xdr:twoCellAnchor editAs="oneCell">
    <xdr:from>
      <xdr:col>6</xdr:col>
      <xdr:colOff>1319720</xdr:colOff>
      <xdr:row>48</xdr:row>
      <xdr:rowOff>148617</xdr:rowOff>
    </xdr:from>
    <xdr:to>
      <xdr:col>10</xdr:col>
      <xdr:colOff>7297907</xdr:colOff>
      <xdr:row>51</xdr:row>
      <xdr:rowOff>188437</xdr:rowOff>
    </xdr:to>
    <xdr:pic>
      <xdr:nvPicPr>
        <xdr:cNvPr id="7" name="Picture 6">
          <a:extLst>
            <a:ext uri="{FF2B5EF4-FFF2-40B4-BE49-F238E27FC236}">
              <a16:creationId xmlns:a16="http://schemas.microsoft.com/office/drawing/2014/main" id="{64B0A94F-BF3F-2C4D-8664-2B08E96DDBDE}"/>
            </a:ext>
          </a:extLst>
        </xdr:cNvPr>
        <xdr:cNvPicPr>
          <a:picLocks noChangeAspect="1"/>
        </xdr:cNvPicPr>
      </xdr:nvPicPr>
      <xdr:blipFill>
        <a:blip xmlns:r="http://schemas.openxmlformats.org/officeDocument/2006/relationships" r:embed="rId3"/>
        <a:stretch>
          <a:fillRect/>
        </a:stretch>
      </xdr:blipFill>
      <xdr:spPr>
        <a:xfrm>
          <a:off x="8634920" y="21497317"/>
          <a:ext cx="10054887" cy="649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E33" sqref="E33"/>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98</v>
      </c>
    </row>
    <row r="5" spans="1:3">
      <c r="A5" s="1"/>
      <c r="B5" s="4" t="s">
        <v>60</v>
      </c>
      <c r="C5" s="5" t="s">
        <v>86</v>
      </c>
    </row>
    <row r="6" spans="1:3">
      <c r="A6" s="1"/>
      <c r="B6" s="6" t="s">
        <v>19</v>
      </c>
      <c r="C6" s="7" t="s">
        <v>20</v>
      </c>
    </row>
    <row r="7" spans="1:3">
      <c r="A7" s="1"/>
      <c r="B7" s="8"/>
      <c r="C7" s="8"/>
    </row>
    <row r="8" spans="1:3">
      <c r="A8" s="1"/>
      <c r="B8" s="8"/>
      <c r="C8" s="8"/>
    </row>
    <row r="9" spans="1:3">
      <c r="A9" s="1"/>
      <c r="B9" s="83" t="s">
        <v>61</v>
      </c>
      <c r="C9" s="84"/>
    </row>
    <row r="10" spans="1:3">
      <c r="A10" s="1"/>
      <c r="B10" s="85"/>
      <c r="C10" s="86"/>
    </row>
    <row r="11" spans="1:3">
      <c r="A11" s="1"/>
      <c r="B11" s="85" t="s">
        <v>62</v>
      </c>
      <c r="C11" s="87" t="s">
        <v>63</v>
      </c>
    </row>
    <row r="12" spans="1:3" ht="17" thickBot="1">
      <c r="A12" s="1"/>
      <c r="B12" s="85"/>
      <c r="C12" s="14" t="s">
        <v>64</v>
      </c>
    </row>
    <row r="13" spans="1:3" ht="17" thickBot="1">
      <c r="A13" s="1"/>
      <c r="B13" s="85"/>
      <c r="C13" s="88" t="s">
        <v>65</v>
      </c>
    </row>
    <row r="14" spans="1:3">
      <c r="A14" s="1"/>
      <c r="B14" s="85"/>
      <c r="C14" s="86" t="s">
        <v>66</v>
      </c>
    </row>
    <row r="15" spans="1:3">
      <c r="A15" s="1"/>
      <c r="B15" s="85"/>
      <c r="C15" s="86"/>
    </row>
    <row r="16" spans="1:3">
      <c r="A16" s="1"/>
      <c r="B16" s="85" t="s">
        <v>67</v>
      </c>
      <c r="C16" s="89" t="s">
        <v>68</v>
      </c>
    </row>
    <row r="17" spans="1:3">
      <c r="A17" s="1"/>
      <c r="B17" s="85"/>
      <c r="C17" s="90" t="s">
        <v>69</v>
      </c>
    </row>
    <row r="18" spans="1:3">
      <c r="A18" s="1"/>
      <c r="B18" s="85"/>
      <c r="C18" s="91" t="s">
        <v>70</v>
      </c>
    </row>
    <row r="19" spans="1:3">
      <c r="A19" s="1"/>
      <c r="B19" s="85"/>
      <c r="C19" s="92" t="s">
        <v>71</v>
      </c>
    </row>
    <row r="20" spans="1:3">
      <c r="A20" s="1"/>
      <c r="B20" s="93"/>
      <c r="C20" s="94" t="s">
        <v>72</v>
      </c>
    </row>
    <row r="21" spans="1:3">
      <c r="A21" s="1"/>
      <c r="B21" s="93"/>
      <c r="C21" s="95" t="s">
        <v>73</v>
      </c>
    </row>
    <row r="22" spans="1:3">
      <c r="A22" s="1"/>
      <c r="B22" s="93"/>
      <c r="C22" s="96" t="s">
        <v>74</v>
      </c>
    </row>
    <row r="23" spans="1:3">
      <c r="B23" s="93"/>
      <c r="C23" s="97"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workbookViewId="0">
      <selection activeCell="E27" sqref="E27"/>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45" t="s">
        <v>103</v>
      </c>
      <c r="C2" s="146"/>
      <c r="D2" s="146"/>
      <c r="E2" s="147"/>
      <c r="F2" s="32"/>
      <c r="G2" s="32"/>
    </row>
    <row r="3" spans="2:11">
      <c r="B3" s="148"/>
      <c r="C3" s="149"/>
      <c r="D3" s="149"/>
      <c r="E3" s="150"/>
      <c r="F3" s="32"/>
      <c r="G3" s="32"/>
    </row>
    <row r="4" spans="2:11" ht="40" customHeight="1">
      <c r="B4" s="151"/>
      <c r="C4" s="152"/>
      <c r="D4" s="152"/>
      <c r="E4" s="153"/>
      <c r="F4" s="32"/>
      <c r="G4" s="32"/>
    </row>
    <row r="5" spans="2:11" ht="17" thickBot="1">
      <c r="D5" s="32"/>
    </row>
    <row r="6" spans="2:11">
      <c r="B6" s="35"/>
      <c r="C6" s="16"/>
      <c r="D6" s="16"/>
      <c r="E6" s="16"/>
      <c r="F6" s="16"/>
      <c r="G6" s="16"/>
      <c r="H6" s="16"/>
      <c r="I6" s="16"/>
      <c r="J6" s="36"/>
    </row>
    <row r="7" spans="2:11" s="41" customFormat="1" ht="19">
      <c r="B7" s="98"/>
      <c r="C7" s="15" t="s">
        <v>30</v>
      </c>
      <c r="D7" s="99" t="s">
        <v>13</v>
      </c>
      <c r="E7" s="15" t="s">
        <v>6</v>
      </c>
      <c r="F7" s="15"/>
      <c r="G7" s="15" t="s">
        <v>12</v>
      </c>
      <c r="H7" s="15"/>
      <c r="I7" s="15" t="s">
        <v>0</v>
      </c>
      <c r="J7" s="105"/>
    </row>
    <row r="8" spans="2:11" s="41" customFormat="1" ht="19">
      <c r="B8" s="20"/>
      <c r="C8" s="14"/>
      <c r="D8" s="28"/>
      <c r="E8" s="14"/>
      <c r="F8" s="14"/>
      <c r="G8" s="14"/>
      <c r="H8" s="14"/>
      <c r="I8" s="14"/>
      <c r="J8" s="42"/>
    </row>
    <row r="9" spans="2:11" s="41" customFormat="1" ht="20" thickBot="1">
      <c r="B9" s="20"/>
      <c r="C9" s="14" t="s">
        <v>87</v>
      </c>
      <c r="D9" s="28"/>
      <c r="E9" s="14"/>
      <c r="F9" s="14"/>
      <c r="G9" s="14"/>
      <c r="H9" s="14"/>
      <c r="I9" s="14"/>
      <c r="J9" s="42"/>
    </row>
    <row r="10" spans="2:11" s="41" customFormat="1" ht="20" thickBot="1">
      <c r="B10" s="20"/>
      <c r="C10" s="144" t="s">
        <v>126</v>
      </c>
      <c r="D10" s="17" t="s">
        <v>4</v>
      </c>
      <c r="E10" s="43">
        <v>0.77777777777777801</v>
      </c>
      <c r="F10" s="33"/>
      <c r="G10" s="33"/>
      <c r="H10" s="27"/>
      <c r="I10" s="31" t="s">
        <v>52</v>
      </c>
      <c r="J10" s="42"/>
    </row>
    <row r="11" spans="2:11" s="41" customFormat="1" ht="20" thickBot="1">
      <c r="B11" s="20"/>
      <c r="C11" s="122" t="s">
        <v>94</v>
      </c>
      <c r="D11" s="17" t="s">
        <v>4</v>
      </c>
      <c r="E11" s="43">
        <v>0.22222222222222199</v>
      </c>
      <c r="F11" s="33"/>
      <c r="G11" s="33"/>
      <c r="H11" s="27"/>
      <c r="I11" s="31" t="s">
        <v>52</v>
      </c>
      <c r="J11" s="42"/>
    </row>
    <row r="12" spans="2:11" s="41" customFormat="1" ht="20" thickBot="1">
      <c r="B12" s="20"/>
      <c r="C12" s="125" t="s">
        <v>97</v>
      </c>
      <c r="D12" s="17" t="s">
        <v>4</v>
      </c>
      <c r="E12" s="43">
        <v>1</v>
      </c>
      <c r="F12" s="33"/>
      <c r="G12" s="33"/>
      <c r="H12" s="27"/>
      <c r="I12" s="31" t="s">
        <v>52</v>
      </c>
      <c r="J12" s="42"/>
    </row>
    <row r="13" spans="2:11" ht="17" thickBot="1">
      <c r="B13" s="37"/>
      <c r="C13" s="33" t="s">
        <v>32</v>
      </c>
      <c r="D13" s="19" t="s">
        <v>4</v>
      </c>
      <c r="E13" s="43">
        <v>0</v>
      </c>
      <c r="F13" s="33"/>
      <c r="G13" s="33"/>
      <c r="H13" s="33"/>
      <c r="I13" s="31" t="s">
        <v>52</v>
      </c>
      <c r="J13" s="106"/>
      <c r="K13" s="32"/>
    </row>
    <row r="14" spans="2:11" ht="17" thickBot="1">
      <c r="B14" s="37"/>
      <c r="C14" s="33" t="s">
        <v>34</v>
      </c>
      <c r="D14" s="19" t="s">
        <v>4</v>
      </c>
      <c r="E14" s="44">
        <v>0</v>
      </c>
      <c r="F14" s="33"/>
      <c r="G14" s="33"/>
      <c r="H14" s="33"/>
      <c r="I14" s="31" t="s">
        <v>52</v>
      </c>
      <c r="J14" s="106"/>
      <c r="K14" s="32"/>
    </row>
    <row r="15" spans="2:11" ht="17" thickBot="1">
      <c r="B15" s="37"/>
      <c r="C15" s="122" t="s">
        <v>95</v>
      </c>
      <c r="D15" s="19" t="s">
        <v>4</v>
      </c>
      <c r="E15" s="44">
        <v>560</v>
      </c>
      <c r="F15" s="33"/>
      <c r="G15" s="33"/>
      <c r="H15" s="33"/>
      <c r="I15" s="31" t="s">
        <v>52</v>
      </c>
      <c r="J15" s="106"/>
      <c r="K15" s="32"/>
    </row>
    <row r="16" spans="2:11" ht="17" thickBot="1">
      <c r="B16" s="37"/>
      <c r="C16" s="33" t="s">
        <v>9</v>
      </c>
      <c r="D16" s="19" t="s">
        <v>4</v>
      </c>
      <c r="E16" s="44">
        <v>1</v>
      </c>
      <c r="F16" s="33"/>
      <c r="G16" s="33"/>
      <c r="H16" s="33"/>
      <c r="I16" s="31" t="s">
        <v>52</v>
      </c>
      <c r="J16" s="106"/>
      <c r="K16" s="32"/>
    </row>
    <row r="17" spans="2:11" ht="17" thickBot="1">
      <c r="B17" s="37"/>
      <c r="C17" s="33" t="s">
        <v>37</v>
      </c>
      <c r="D17" s="19" t="s">
        <v>4</v>
      </c>
      <c r="E17" s="31">
        <v>0</v>
      </c>
      <c r="F17" s="33"/>
      <c r="G17" s="33"/>
      <c r="H17" s="33"/>
      <c r="I17" s="31" t="s">
        <v>52</v>
      </c>
      <c r="J17" s="106"/>
      <c r="K17" s="32"/>
    </row>
    <row r="18" spans="2:11" ht="17" thickBot="1">
      <c r="B18" s="37"/>
      <c r="C18" s="33" t="s">
        <v>38</v>
      </c>
      <c r="D18" s="19" t="s">
        <v>4</v>
      </c>
      <c r="E18" s="31">
        <v>0</v>
      </c>
      <c r="F18" s="33"/>
      <c r="G18" s="33"/>
      <c r="H18" s="33"/>
      <c r="I18" s="31" t="s">
        <v>52</v>
      </c>
      <c r="J18" s="106"/>
      <c r="K18" s="32"/>
    </row>
    <row r="19" spans="2:11" ht="17" thickBot="1">
      <c r="B19" s="37"/>
      <c r="C19" s="33" t="s">
        <v>39</v>
      </c>
      <c r="D19" s="19" t="s">
        <v>59</v>
      </c>
      <c r="E19" s="44">
        <v>0</v>
      </c>
      <c r="F19" s="33"/>
      <c r="G19" s="33" t="s">
        <v>27</v>
      </c>
      <c r="H19" s="33"/>
      <c r="I19" s="31" t="s">
        <v>52</v>
      </c>
      <c r="J19" s="106"/>
    </row>
    <row r="20" spans="2:11" ht="17" thickBot="1">
      <c r="B20" s="37"/>
      <c r="C20" s="33" t="s">
        <v>40</v>
      </c>
      <c r="D20" s="19" t="s">
        <v>59</v>
      </c>
      <c r="E20" s="126">
        <f>'Research data'!G6</f>
        <v>0.01</v>
      </c>
      <c r="F20" s="33"/>
      <c r="G20" s="33" t="s">
        <v>53</v>
      </c>
      <c r="H20" s="33"/>
      <c r="I20" s="31" t="s">
        <v>52</v>
      </c>
      <c r="J20" s="106"/>
    </row>
    <row r="21" spans="2:11">
      <c r="B21" s="37"/>
      <c r="C21" s="74"/>
      <c r="D21" s="101"/>
      <c r="E21" s="102"/>
      <c r="F21" s="32"/>
      <c r="G21" s="74"/>
      <c r="H21" s="32"/>
      <c r="I21" s="32"/>
      <c r="J21" s="106"/>
    </row>
    <row r="22" spans="2:11" ht="17" thickBot="1">
      <c r="B22" s="37"/>
      <c r="C22" s="14" t="s">
        <v>76</v>
      </c>
      <c r="D22" s="101"/>
      <c r="E22" s="102"/>
      <c r="F22" s="32"/>
      <c r="G22" s="74"/>
      <c r="H22" s="32"/>
      <c r="I22" s="32"/>
      <c r="J22" s="106"/>
    </row>
    <row r="23" spans="2:11" ht="17" thickBot="1">
      <c r="B23" s="37"/>
      <c r="C23" s="33" t="s">
        <v>41</v>
      </c>
      <c r="D23" s="19" t="s">
        <v>31</v>
      </c>
      <c r="E23" s="44">
        <f>'Research data'!G14</f>
        <v>9098</v>
      </c>
      <c r="F23" s="33"/>
      <c r="G23" s="33" t="s">
        <v>8</v>
      </c>
      <c r="H23" s="33"/>
      <c r="I23" s="82" t="s">
        <v>52</v>
      </c>
      <c r="J23" s="106"/>
    </row>
    <row r="24" spans="2:11" ht="17" thickBot="1">
      <c r="B24" s="37"/>
      <c r="C24" s="33" t="s">
        <v>42</v>
      </c>
      <c r="D24" s="19" t="s">
        <v>31</v>
      </c>
      <c r="E24" s="44">
        <v>0</v>
      </c>
      <c r="F24" s="33"/>
      <c r="G24" s="33" t="s">
        <v>54</v>
      </c>
      <c r="H24" s="33"/>
      <c r="I24" s="31" t="s">
        <v>52</v>
      </c>
      <c r="J24" s="106"/>
    </row>
    <row r="25" spans="2:11" ht="17" thickBot="1">
      <c r="B25" s="37"/>
      <c r="C25" s="33" t="s">
        <v>11</v>
      </c>
      <c r="D25" s="19" t="s">
        <v>31</v>
      </c>
      <c r="E25" s="44">
        <v>0</v>
      </c>
      <c r="F25" s="33"/>
      <c r="G25" s="33" t="s">
        <v>23</v>
      </c>
      <c r="H25" s="33"/>
      <c r="I25" s="31" t="s">
        <v>52</v>
      </c>
      <c r="J25" s="106"/>
    </row>
    <row r="26" spans="2:11" ht="17" thickBot="1">
      <c r="B26" s="37"/>
      <c r="C26" s="33" t="s">
        <v>43</v>
      </c>
      <c r="D26" s="19" t="s">
        <v>31</v>
      </c>
      <c r="E26" s="44">
        <v>0</v>
      </c>
      <c r="F26" s="33"/>
      <c r="G26" s="33" t="s">
        <v>26</v>
      </c>
      <c r="H26" s="33"/>
      <c r="I26" s="31" t="s">
        <v>52</v>
      </c>
      <c r="J26" s="106"/>
    </row>
    <row r="27" spans="2:11" ht="17" thickBot="1">
      <c r="B27" s="37"/>
      <c r="C27" s="33" t="s">
        <v>44</v>
      </c>
      <c r="D27" s="19" t="s">
        <v>51</v>
      </c>
      <c r="E27" s="100">
        <f>'Research data'!G16</f>
        <v>100</v>
      </c>
      <c r="F27" s="33"/>
      <c r="G27" s="33" t="s">
        <v>55</v>
      </c>
      <c r="H27" s="33"/>
      <c r="I27" s="82" t="s">
        <v>52</v>
      </c>
      <c r="J27" s="106"/>
    </row>
    <row r="28" spans="2:11" ht="17" thickBot="1">
      <c r="B28" s="37"/>
      <c r="C28" s="33" t="s">
        <v>45</v>
      </c>
      <c r="D28" s="19" t="s">
        <v>50</v>
      </c>
      <c r="E28" s="43">
        <f>'Research data'!G17</f>
        <v>0</v>
      </c>
      <c r="F28" s="33"/>
      <c r="G28" s="33" t="s">
        <v>56</v>
      </c>
      <c r="H28" s="33"/>
      <c r="I28" s="82" t="s">
        <v>52</v>
      </c>
      <c r="J28" s="106"/>
    </row>
    <row r="29" spans="2:11" ht="17" thickBot="1">
      <c r="B29" s="37"/>
      <c r="C29" s="33" t="s">
        <v>46</v>
      </c>
      <c r="D29" s="19" t="s">
        <v>50</v>
      </c>
      <c r="E29" s="103">
        <v>0</v>
      </c>
      <c r="F29" s="33"/>
      <c r="G29" s="33" t="s">
        <v>57</v>
      </c>
      <c r="H29" s="33"/>
      <c r="I29" s="112" t="s">
        <v>52</v>
      </c>
      <c r="J29" s="106"/>
    </row>
    <row r="30" spans="2:11" ht="17" thickBot="1">
      <c r="B30" s="37"/>
      <c r="C30" s="33" t="s">
        <v>49</v>
      </c>
      <c r="D30" s="19" t="s">
        <v>2</v>
      </c>
      <c r="E30" s="43">
        <v>0.02</v>
      </c>
      <c r="F30" s="33"/>
      <c r="G30" s="33" t="s">
        <v>22</v>
      </c>
      <c r="H30" s="33"/>
      <c r="I30" s="134" t="s">
        <v>104</v>
      </c>
      <c r="J30" s="106"/>
    </row>
    <row r="31" spans="2:11" ht="17" thickBot="1">
      <c r="B31" s="37"/>
      <c r="C31" s="33" t="s">
        <v>36</v>
      </c>
      <c r="D31" s="19" t="s">
        <v>10</v>
      </c>
      <c r="E31" s="44">
        <v>0</v>
      </c>
      <c r="F31" s="33"/>
      <c r="G31" s="33"/>
      <c r="H31" s="33"/>
      <c r="I31" s="31" t="s">
        <v>52</v>
      </c>
      <c r="J31" s="106"/>
    </row>
    <row r="32" spans="2:11">
      <c r="B32" s="37"/>
      <c r="C32" s="33"/>
      <c r="D32" s="19"/>
      <c r="E32" s="104"/>
      <c r="F32" s="33"/>
      <c r="G32" s="33"/>
      <c r="H32" s="33"/>
      <c r="I32" s="32"/>
      <c r="J32" s="106"/>
    </row>
    <row r="33" spans="2:10" ht="17" thickBot="1">
      <c r="B33" s="37"/>
      <c r="C33" s="14" t="s">
        <v>7</v>
      </c>
      <c r="D33" s="101"/>
      <c r="E33" s="104"/>
      <c r="F33" s="32"/>
      <c r="G33" s="32"/>
      <c r="H33" s="32"/>
      <c r="I33" s="32"/>
      <c r="J33" s="106"/>
    </row>
    <row r="34" spans="2:10" ht="17" thickBot="1">
      <c r="B34" s="37"/>
      <c r="C34" s="33" t="s">
        <v>35</v>
      </c>
      <c r="D34" s="19" t="s">
        <v>3</v>
      </c>
      <c r="E34" s="44">
        <f>'Research data'!G9</f>
        <v>0</v>
      </c>
      <c r="F34" s="33"/>
      <c r="G34" s="33" t="s">
        <v>14</v>
      </c>
      <c r="H34" s="33"/>
      <c r="I34" s="31" t="s">
        <v>52</v>
      </c>
      <c r="J34" s="106"/>
    </row>
    <row r="35" spans="2:10" ht="17" thickBot="1">
      <c r="B35" s="37"/>
      <c r="C35" s="33" t="s">
        <v>47</v>
      </c>
      <c r="D35" s="19" t="s">
        <v>1</v>
      </c>
      <c r="E35" s="100">
        <f>'Research data'!G10</f>
        <v>0</v>
      </c>
      <c r="F35" s="33"/>
      <c r="G35" s="33" t="s">
        <v>25</v>
      </c>
      <c r="H35" s="33"/>
      <c r="I35" s="114" t="s">
        <v>52</v>
      </c>
      <c r="J35" s="106"/>
    </row>
    <row r="36" spans="2:10" ht="17" thickBot="1">
      <c r="B36" s="37"/>
      <c r="C36" s="33" t="s">
        <v>48</v>
      </c>
      <c r="D36" s="19" t="s">
        <v>1</v>
      </c>
      <c r="E36" s="44">
        <f>'Research data'!G11</f>
        <v>15</v>
      </c>
      <c r="F36" s="33"/>
      <c r="G36" s="33" t="s">
        <v>24</v>
      </c>
      <c r="H36" s="33"/>
      <c r="I36" s="115" t="s">
        <v>52</v>
      </c>
      <c r="J36" s="106"/>
    </row>
    <row r="37" spans="2:10" ht="17" thickBot="1">
      <c r="B37" s="37"/>
      <c r="C37" s="33" t="s">
        <v>33</v>
      </c>
      <c r="D37" s="19" t="s">
        <v>4</v>
      </c>
      <c r="E37" s="44">
        <v>0</v>
      </c>
      <c r="F37" s="33"/>
      <c r="G37" s="33"/>
      <c r="H37" s="33"/>
      <c r="I37" s="123" t="s">
        <v>52</v>
      </c>
      <c r="J37" s="106"/>
    </row>
    <row r="38" spans="2:10" ht="17" thickBot="1">
      <c r="B38" s="37"/>
      <c r="C38" s="118" t="s">
        <v>88</v>
      </c>
      <c r="D38" s="19" t="s">
        <v>4</v>
      </c>
      <c r="E38" s="100">
        <v>6</v>
      </c>
      <c r="F38" s="33"/>
      <c r="G38" s="33"/>
      <c r="H38" s="33"/>
      <c r="I38" s="31" t="s">
        <v>52</v>
      </c>
      <c r="J38" s="106"/>
    </row>
    <row r="39" spans="2:10" ht="17" thickBot="1">
      <c r="B39" s="37"/>
      <c r="C39" s="118" t="s">
        <v>89</v>
      </c>
      <c r="D39" s="19" t="s">
        <v>4</v>
      </c>
      <c r="E39" s="100">
        <v>0</v>
      </c>
      <c r="F39" s="33"/>
      <c r="G39" s="33"/>
      <c r="H39" s="33"/>
      <c r="I39" s="31" t="s">
        <v>52</v>
      </c>
      <c r="J39" s="106"/>
    </row>
    <row r="40" spans="2:10" ht="17" thickBot="1">
      <c r="B40" s="37"/>
      <c r="C40" s="118" t="s">
        <v>90</v>
      </c>
      <c r="D40" s="19" t="s">
        <v>4</v>
      </c>
      <c r="E40" s="100">
        <v>162.5</v>
      </c>
      <c r="F40" s="33"/>
      <c r="G40" s="33"/>
      <c r="H40" s="33"/>
      <c r="I40" s="31" t="s">
        <v>52</v>
      </c>
      <c r="J40" s="106"/>
    </row>
    <row r="41" spans="2:10" ht="17" thickBot="1">
      <c r="B41" s="37"/>
      <c r="C41" s="118" t="s">
        <v>91</v>
      </c>
      <c r="D41" s="19" t="s">
        <v>4</v>
      </c>
      <c r="E41" s="100">
        <v>5</v>
      </c>
      <c r="F41" s="33"/>
      <c r="G41" s="33"/>
      <c r="H41" s="33"/>
      <c r="I41" s="31" t="s">
        <v>52</v>
      </c>
      <c r="J41" s="106"/>
    </row>
    <row r="42" spans="2:10" ht="17" thickBot="1">
      <c r="B42" s="37"/>
      <c r="C42" s="118" t="s">
        <v>92</v>
      </c>
      <c r="D42" s="19" t="s">
        <v>4</v>
      </c>
      <c r="E42" s="100">
        <v>50</v>
      </c>
      <c r="F42" s="33"/>
      <c r="G42" s="33"/>
      <c r="H42" s="33"/>
      <c r="I42" s="31" t="s">
        <v>52</v>
      </c>
      <c r="J42" s="106"/>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K11" sqref="K11"/>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50.83203125"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10" t="s">
        <v>78</v>
      </c>
      <c r="D3" s="9"/>
      <c r="E3" s="9"/>
      <c r="F3" s="110" t="s">
        <v>13</v>
      </c>
      <c r="G3" s="110" t="s">
        <v>72</v>
      </c>
      <c r="H3" s="110"/>
      <c r="I3" s="110" t="s">
        <v>125</v>
      </c>
      <c r="J3" s="58"/>
      <c r="K3" s="110" t="s">
        <v>85</v>
      </c>
    </row>
    <row r="4" spans="2:11">
      <c r="B4" s="65"/>
      <c r="C4" s="66"/>
      <c r="D4" s="66"/>
      <c r="E4" s="66"/>
      <c r="F4" s="66"/>
      <c r="G4" s="67"/>
      <c r="H4" s="67"/>
      <c r="I4" s="67"/>
      <c r="J4" s="109"/>
      <c r="K4" s="9"/>
    </row>
    <row r="5" spans="2:11" ht="17" thickBot="1">
      <c r="B5" s="65"/>
      <c r="C5" s="29" t="s">
        <v>77</v>
      </c>
      <c r="D5" s="29"/>
      <c r="E5" s="29"/>
      <c r="F5" s="29"/>
      <c r="G5" s="10"/>
      <c r="H5" s="10"/>
      <c r="I5" s="10"/>
      <c r="J5" s="10"/>
      <c r="K5" s="59"/>
    </row>
    <row r="6" spans="2:11" ht="17" thickBot="1">
      <c r="B6" s="65"/>
      <c r="C6" s="124" t="s">
        <v>96</v>
      </c>
      <c r="D6" s="68"/>
      <c r="E6" s="68"/>
      <c r="F6" s="69" t="s">
        <v>59</v>
      </c>
      <c r="G6" s="127">
        <f>Notes!E6/1000</f>
        <v>0.01</v>
      </c>
      <c r="H6" s="70"/>
      <c r="I6" s="71"/>
      <c r="J6" s="67"/>
      <c r="K6" s="59"/>
    </row>
    <row r="7" spans="2:11">
      <c r="B7" s="65"/>
      <c r="C7" s="73"/>
      <c r="D7" s="73"/>
      <c r="E7" s="73"/>
      <c r="F7" s="74"/>
      <c r="G7" s="71"/>
      <c r="H7" s="71"/>
      <c r="I7" s="71"/>
      <c r="J7" s="71"/>
      <c r="K7" s="111"/>
    </row>
    <row r="8" spans="2:11" ht="17" thickBot="1">
      <c r="B8" s="65"/>
      <c r="C8" s="29" t="s">
        <v>7</v>
      </c>
      <c r="D8" s="29"/>
      <c r="E8" s="29"/>
      <c r="F8" s="29"/>
      <c r="G8" s="11"/>
      <c r="H8" s="11"/>
      <c r="I8" s="11"/>
      <c r="J8" s="12"/>
      <c r="K8" s="30"/>
    </row>
    <row r="9" spans="2:11" ht="17" thickBot="1">
      <c r="B9" s="65"/>
      <c r="C9" s="128" t="s">
        <v>99</v>
      </c>
      <c r="D9" s="129" t="s">
        <v>3</v>
      </c>
      <c r="E9" s="130">
        <v>0</v>
      </c>
      <c r="F9" s="131" t="s">
        <v>3</v>
      </c>
      <c r="G9" s="132">
        <f>ROUND(0,0)</f>
        <v>0</v>
      </c>
      <c r="H9" s="11"/>
      <c r="I9" s="11"/>
      <c r="J9" s="12"/>
      <c r="K9" s="30"/>
    </row>
    <row r="10" spans="2:11" ht="17" thickBot="1">
      <c r="B10" s="65"/>
      <c r="C10" s="128" t="s">
        <v>100</v>
      </c>
      <c r="D10" s="129" t="s">
        <v>1</v>
      </c>
      <c r="E10" s="133">
        <v>0</v>
      </c>
      <c r="F10" s="131" t="s">
        <v>1</v>
      </c>
      <c r="G10" s="132">
        <f>ROUND(0,0)</f>
        <v>0</v>
      </c>
      <c r="H10" s="11"/>
      <c r="I10" s="11"/>
      <c r="J10" s="12"/>
      <c r="K10" s="30"/>
    </row>
    <row r="11" spans="2:11" ht="17" thickBot="1">
      <c r="B11" s="65"/>
      <c r="C11" s="76" t="s">
        <v>5</v>
      </c>
      <c r="D11" s="76"/>
      <c r="E11" s="76"/>
      <c r="F11" s="69" t="s">
        <v>1</v>
      </c>
      <c r="G11" s="120">
        <f>ROUND(15,0)</f>
        <v>15</v>
      </c>
      <c r="H11" s="71"/>
      <c r="I11" s="71"/>
      <c r="J11" s="72"/>
      <c r="K11" s="116"/>
    </row>
    <row r="12" spans="2:11">
      <c r="B12" s="65"/>
      <c r="C12" s="29"/>
      <c r="D12" s="29"/>
      <c r="E12" s="29"/>
      <c r="F12" s="29"/>
      <c r="G12" s="12"/>
      <c r="H12" s="12"/>
      <c r="I12" s="12"/>
      <c r="J12" s="72"/>
      <c r="K12" s="59"/>
    </row>
    <row r="13" spans="2:11" ht="17" thickBot="1">
      <c r="B13" s="65"/>
      <c r="C13" s="13" t="s">
        <v>81</v>
      </c>
      <c r="D13" s="13"/>
      <c r="E13" s="13"/>
      <c r="F13" s="13"/>
      <c r="G13" s="12"/>
      <c r="H13" s="12"/>
      <c r="I13" s="12"/>
      <c r="J13" s="12"/>
      <c r="K13" s="59"/>
    </row>
    <row r="14" spans="2:11" ht="17" thickBot="1">
      <c r="B14" s="65"/>
      <c r="C14" s="107" t="s">
        <v>82</v>
      </c>
      <c r="D14" s="13"/>
      <c r="E14" s="13"/>
      <c r="F14" s="107" t="s">
        <v>31</v>
      </c>
      <c r="G14" s="75">
        <f>I14</f>
        <v>9098</v>
      </c>
      <c r="H14" s="12"/>
      <c r="I14" s="75">
        <f>Notes!E18</f>
        <v>9098</v>
      </c>
      <c r="J14" s="71"/>
      <c r="K14" s="117"/>
    </row>
    <row r="15" spans="2:11" ht="17" thickBot="1">
      <c r="B15" s="65"/>
      <c r="C15" s="77" t="s">
        <v>8</v>
      </c>
      <c r="D15" s="77"/>
      <c r="E15" s="77"/>
      <c r="F15" s="108" t="s">
        <v>80</v>
      </c>
      <c r="G15" s="75">
        <v>1055.56</v>
      </c>
      <c r="H15" s="71"/>
      <c r="I15" s="71"/>
      <c r="J15" s="71"/>
      <c r="K15" s="121"/>
    </row>
    <row r="16" spans="2:11" ht="17" thickBot="1">
      <c r="B16" s="65"/>
      <c r="C16" s="113" t="s">
        <v>83</v>
      </c>
      <c r="D16" s="29"/>
      <c r="E16" s="29"/>
      <c r="F16" s="119" t="s">
        <v>93</v>
      </c>
      <c r="G16" s="78">
        <v>100</v>
      </c>
      <c r="H16" s="12"/>
      <c r="I16" s="12"/>
      <c r="J16" s="71"/>
      <c r="K16" s="144" t="s">
        <v>127</v>
      </c>
    </row>
    <row r="17" spans="2:11" ht="17" thickBot="1">
      <c r="B17" s="65"/>
      <c r="C17" s="113" t="s">
        <v>84</v>
      </c>
      <c r="D17" s="80"/>
      <c r="E17" s="80"/>
      <c r="F17" s="69" t="s">
        <v>50</v>
      </c>
      <c r="G17" s="75">
        <v>0</v>
      </c>
      <c r="H17" s="71"/>
      <c r="I17" s="71"/>
      <c r="J17" s="71"/>
      <c r="K17" s="117"/>
    </row>
    <row r="18" spans="2:11" ht="17" thickBot="1">
      <c r="B18" s="65"/>
      <c r="C18" s="107" t="s">
        <v>84</v>
      </c>
      <c r="D18" s="79"/>
      <c r="E18" s="79"/>
      <c r="F18" s="108" t="s">
        <v>79</v>
      </c>
      <c r="G18" s="81">
        <v>0</v>
      </c>
      <c r="H18" s="71"/>
      <c r="I18" s="71"/>
      <c r="J18" s="71"/>
      <c r="K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H14" sqref="H14"/>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101</v>
      </c>
      <c r="I5" s="56" t="s">
        <v>58</v>
      </c>
      <c r="J5" s="57" t="s">
        <v>102</v>
      </c>
      <c r="K5" s="56" t="s">
        <v>15</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0625-FAAE-4243-90C6-2838A90E89EB}">
  <dimension ref="B2:K56"/>
  <sheetViews>
    <sheetView zoomScale="94" workbookViewId="0">
      <selection activeCell="D34" sqref="D34"/>
    </sheetView>
  </sheetViews>
  <sheetFormatPr baseColWidth="10" defaultColWidth="10.6640625" defaultRowHeight="16"/>
  <cols>
    <col min="1" max="1" width="3.5" style="135" customWidth="1"/>
    <col min="2" max="2" width="4.1640625" style="135" customWidth="1"/>
    <col min="3" max="3" width="21.6640625" style="135" bestFit="1" customWidth="1"/>
    <col min="4" max="4" width="37.6640625" style="135" bestFit="1" customWidth="1"/>
    <col min="5" max="5" width="11.1640625" style="135" bestFit="1" customWidth="1"/>
    <col min="6" max="6" width="17.83203125" style="135" customWidth="1"/>
    <col min="7" max="7" width="17.6640625" style="135" customWidth="1"/>
    <col min="8" max="8" width="14.5" style="135" customWidth="1"/>
    <col min="9" max="10" width="10.6640625" style="135"/>
    <col min="11" max="11" width="136.33203125" style="135" customWidth="1"/>
    <col min="12" max="16384" width="10.6640625" style="135"/>
  </cols>
  <sheetData>
    <row r="2" spans="2:11" ht="17" thickBot="1"/>
    <row r="3" spans="2:11">
      <c r="B3" s="136"/>
      <c r="C3" s="16"/>
      <c r="D3" s="16"/>
      <c r="E3" s="16"/>
      <c r="F3" s="16"/>
      <c r="G3" s="16"/>
      <c r="H3" s="16"/>
      <c r="I3" s="16"/>
      <c r="J3" s="16"/>
      <c r="K3" s="137"/>
    </row>
    <row r="4" spans="2:11">
      <c r="B4" s="98"/>
      <c r="C4" s="15" t="s">
        <v>0</v>
      </c>
      <c r="D4" s="15" t="s">
        <v>105</v>
      </c>
      <c r="E4" s="15"/>
      <c r="F4" s="15"/>
      <c r="G4" s="15"/>
      <c r="H4" s="15"/>
      <c r="I4" s="15"/>
      <c r="J4" s="15"/>
      <c r="K4" s="138"/>
    </row>
    <row r="5" spans="2:11">
      <c r="B5" s="139"/>
      <c r="K5" s="140"/>
    </row>
    <row r="6" spans="2:11">
      <c r="B6" s="139"/>
      <c r="D6" s="135" t="s">
        <v>40</v>
      </c>
      <c r="E6" s="135">
        <v>10</v>
      </c>
      <c r="F6" s="135" t="s">
        <v>106</v>
      </c>
      <c r="K6" s="140"/>
    </row>
    <row r="7" spans="2:11">
      <c r="B7" s="139"/>
      <c r="C7" s="21"/>
      <c r="K7" s="140"/>
    </row>
    <row r="8" spans="2:11">
      <c r="B8" s="139"/>
      <c r="C8" s="21" t="s">
        <v>107</v>
      </c>
      <c r="K8" s="140"/>
    </row>
    <row r="9" spans="2:11">
      <c r="B9" s="139"/>
      <c r="C9" s="21"/>
      <c r="K9" s="140"/>
    </row>
    <row r="10" spans="2:11">
      <c r="B10" s="139"/>
      <c r="C10" s="21"/>
      <c r="D10" s="135" t="s">
        <v>108</v>
      </c>
      <c r="E10" s="135">
        <v>4637</v>
      </c>
      <c r="F10" s="135" t="s">
        <v>109</v>
      </c>
      <c r="G10" s="135" t="s">
        <v>110</v>
      </c>
      <c r="K10" s="140"/>
    </row>
    <row r="11" spans="2:11">
      <c r="B11" s="139"/>
      <c r="C11" s="21"/>
      <c r="D11" s="135" t="s">
        <v>111</v>
      </c>
      <c r="E11" s="135">
        <v>320</v>
      </c>
      <c r="F11" s="135" t="s">
        <v>112</v>
      </c>
      <c r="G11" s="135" t="s">
        <v>113</v>
      </c>
      <c r="K11" s="140"/>
    </row>
    <row r="12" spans="2:11">
      <c r="B12" s="139"/>
      <c r="C12" s="21"/>
      <c r="D12" s="135" t="s">
        <v>114</v>
      </c>
      <c r="E12" s="135">
        <f>E10+E11*E6</f>
        <v>7837</v>
      </c>
      <c r="K12" s="140"/>
    </row>
    <row r="13" spans="2:11">
      <c r="B13" s="139"/>
      <c r="C13" s="21"/>
      <c r="K13" s="140"/>
    </row>
    <row r="14" spans="2:11">
      <c r="B14" s="139"/>
      <c r="C14" s="21"/>
      <c r="D14" s="135" t="s">
        <v>115</v>
      </c>
      <c r="E14" s="135">
        <v>5359</v>
      </c>
      <c r="F14" s="135" t="s">
        <v>109</v>
      </c>
      <c r="G14" s="135" t="s">
        <v>116</v>
      </c>
      <c r="K14" s="140"/>
    </row>
    <row r="15" spans="2:11">
      <c r="B15" s="139"/>
      <c r="C15" s="21"/>
      <c r="D15" s="135" t="s">
        <v>117</v>
      </c>
      <c r="E15" s="135">
        <v>500</v>
      </c>
      <c r="F15" s="135" t="s">
        <v>112</v>
      </c>
      <c r="G15" s="135" t="s">
        <v>118</v>
      </c>
      <c r="K15" s="140"/>
    </row>
    <row r="16" spans="2:11">
      <c r="B16" s="139"/>
      <c r="C16" s="21"/>
      <c r="D16" s="135" t="s">
        <v>119</v>
      </c>
      <c r="E16" s="135">
        <f>E14+E15*E6</f>
        <v>10359</v>
      </c>
      <c r="K16" s="140"/>
    </row>
    <row r="17" spans="2:11">
      <c r="B17" s="139"/>
      <c r="C17" s="21"/>
      <c r="K17" s="140"/>
    </row>
    <row r="18" spans="2:11">
      <c r="B18" s="139"/>
      <c r="C18" s="21" t="s">
        <v>120</v>
      </c>
      <c r="D18" s="135" t="s">
        <v>121</v>
      </c>
      <c r="E18" s="135">
        <f>(E12+E16)/2</f>
        <v>9098</v>
      </c>
      <c r="F18" s="135" t="s">
        <v>122</v>
      </c>
      <c r="K18" s="140"/>
    </row>
    <row r="19" spans="2:11">
      <c r="B19" s="139"/>
      <c r="C19" s="21"/>
      <c r="D19" s="135" t="s">
        <v>123</v>
      </c>
      <c r="K19" s="140"/>
    </row>
    <row r="20" spans="2:11">
      <c r="B20" s="139"/>
      <c r="C20" s="21"/>
      <c r="K20" s="140"/>
    </row>
    <row r="21" spans="2:11">
      <c r="B21" s="139"/>
      <c r="C21" s="21"/>
      <c r="D21" s="135" t="s">
        <v>124</v>
      </c>
      <c r="K21" s="140"/>
    </row>
    <row r="22" spans="2:11">
      <c r="B22" s="139"/>
      <c r="C22" s="21"/>
      <c r="K22" s="140"/>
    </row>
    <row r="23" spans="2:11">
      <c r="B23" s="139"/>
      <c r="C23" s="21"/>
      <c r="K23" s="140"/>
    </row>
    <row r="24" spans="2:11">
      <c r="B24" s="139"/>
      <c r="C24" s="21"/>
      <c r="K24" s="140"/>
    </row>
    <row r="25" spans="2:11">
      <c r="B25" s="139"/>
      <c r="C25" s="21"/>
      <c r="K25" s="140"/>
    </row>
    <row r="26" spans="2:11">
      <c r="B26" s="139"/>
      <c r="C26" s="21"/>
      <c r="K26" s="140"/>
    </row>
    <row r="27" spans="2:11">
      <c r="B27" s="139"/>
      <c r="C27" s="21"/>
      <c r="K27" s="140"/>
    </row>
    <row r="28" spans="2:11">
      <c r="B28" s="139"/>
      <c r="C28" s="21"/>
      <c r="K28" s="140"/>
    </row>
    <row r="29" spans="2:11">
      <c r="B29" s="139"/>
      <c r="C29" s="21"/>
      <c r="K29" s="140"/>
    </row>
    <row r="30" spans="2:11">
      <c r="B30" s="139"/>
      <c r="C30" s="21"/>
      <c r="K30" s="140"/>
    </row>
    <row r="31" spans="2:11">
      <c r="B31" s="139"/>
      <c r="C31" s="21"/>
      <c r="K31" s="140"/>
    </row>
    <row r="32" spans="2:11">
      <c r="B32" s="139"/>
      <c r="C32" s="21"/>
      <c r="K32" s="140"/>
    </row>
    <row r="33" spans="2:11">
      <c r="B33" s="139"/>
      <c r="C33" s="21"/>
      <c r="K33" s="140"/>
    </row>
    <row r="34" spans="2:11">
      <c r="B34" s="139"/>
      <c r="C34" s="21"/>
      <c r="K34" s="140"/>
    </row>
    <row r="35" spans="2:11">
      <c r="B35" s="139"/>
      <c r="C35" s="21"/>
      <c r="K35" s="140"/>
    </row>
    <row r="36" spans="2:11">
      <c r="B36" s="139"/>
      <c r="C36" s="21"/>
      <c r="K36" s="140"/>
    </row>
    <row r="37" spans="2:11">
      <c r="B37" s="139"/>
      <c r="C37" s="21"/>
      <c r="K37" s="140"/>
    </row>
    <row r="38" spans="2:11">
      <c r="B38" s="139"/>
      <c r="C38" s="21"/>
      <c r="K38" s="140"/>
    </row>
    <row r="39" spans="2:11">
      <c r="B39" s="139"/>
      <c r="C39" s="21"/>
      <c r="K39" s="140"/>
    </row>
    <row r="40" spans="2:11">
      <c r="B40" s="139"/>
      <c r="C40" s="21"/>
      <c r="K40" s="140"/>
    </row>
    <row r="41" spans="2:11">
      <c r="B41" s="139"/>
      <c r="C41" s="21"/>
      <c r="K41" s="140"/>
    </row>
    <row r="42" spans="2:11">
      <c r="B42" s="139"/>
      <c r="C42" s="21"/>
      <c r="K42" s="140"/>
    </row>
    <row r="43" spans="2:11">
      <c r="B43" s="139"/>
      <c r="C43" s="21"/>
      <c r="K43" s="140"/>
    </row>
    <row r="44" spans="2:11">
      <c r="B44" s="139"/>
      <c r="C44" s="21"/>
      <c r="K44" s="140"/>
    </row>
    <row r="45" spans="2:11">
      <c r="B45" s="139"/>
      <c r="C45" s="21"/>
      <c r="K45" s="140"/>
    </row>
    <row r="46" spans="2:11">
      <c r="B46" s="139"/>
      <c r="C46" s="21"/>
      <c r="K46" s="140"/>
    </row>
    <row r="47" spans="2:11">
      <c r="B47" s="139"/>
      <c r="C47" s="21"/>
      <c r="K47" s="140"/>
    </row>
    <row r="48" spans="2:11">
      <c r="B48" s="139"/>
      <c r="C48" s="21"/>
      <c r="K48" s="140"/>
    </row>
    <row r="49" spans="2:11">
      <c r="B49" s="139"/>
      <c r="C49" s="21"/>
      <c r="K49" s="140"/>
    </row>
    <row r="50" spans="2:11">
      <c r="B50" s="139"/>
      <c r="C50" s="21"/>
      <c r="K50" s="140"/>
    </row>
    <row r="51" spans="2:11">
      <c r="B51" s="139"/>
      <c r="C51" s="21"/>
      <c r="K51" s="140"/>
    </row>
    <row r="52" spans="2:11">
      <c r="B52" s="139"/>
      <c r="C52" s="21"/>
      <c r="K52" s="140"/>
    </row>
    <row r="53" spans="2:11">
      <c r="B53" s="139"/>
      <c r="C53" s="21"/>
      <c r="K53" s="140"/>
    </row>
    <row r="54" spans="2:11">
      <c r="B54" s="139"/>
      <c r="C54" s="21"/>
      <c r="K54" s="140"/>
    </row>
    <row r="55" spans="2:11">
      <c r="B55" s="139"/>
      <c r="C55" s="21"/>
      <c r="K55" s="140"/>
    </row>
    <row r="56" spans="2:11" ht="17" thickBot="1">
      <c r="B56" s="141"/>
      <c r="C56" s="142"/>
      <c r="D56" s="142"/>
      <c r="E56" s="142"/>
      <c r="F56" s="142"/>
      <c r="G56" s="142"/>
      <c r="H56" s="142"/>
      <c r="I56" s="142"/>
      <c r="J56" s="142"/>
      <c r="K56" s="14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2021-08-16T14:55:00Z</dcterms:modified>
</cp:coreProperties>
</file>