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116"/>
  <workbookPr showInkAnnotation="0" codeName="ThisWorkbook" autoCompressPictures="0"/>
  <mc:AlternateContent xmlns:mc="http://schemas.openxmlformats.org/markup-compatibility/2006">
    <mc:Choice Requires="x15">
      <x15ac:absPath xmlns:x15ac="http://schemas.microsoft.com/office/spreadsheetml/2010/11/ac" url="/Users/martlubben/Projects/etdataset/carriers_source_analyses/"/>
    </mc:Choice>
  </mc:AlternateContent>
  <bookViews>
    <workbookView xWindow="31520" yWindow="440" windowWidth="41360" windowHeight="162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3" i="16" l="1"/>
  <c r="C6" i="16"/>
  <c r="G7" i="13"/>
  <c r="K7" i="13"/>
  <c r="K3" i="13"/>
  <c r="F14" i="16"/>
  <c r="F13" i="16"/>
  <c r="F47" i="16"/>
  <c r="F48" i="16"/>
  <c r="F46" i="16"/>
  <c r="I8" i="13"/>
  <c r="G8" i="13" s="1"/>
  <c r="E12" i="12" s="1"/>
  <c r="H8" i="16"/>
  <c r="H7" i="16"/>
  <c r="F12" i="16"/>
  <c r="F11" i="16"/>
  <c r="I3" i="13"/>
  <c r="C8" i="13"/>
  <c r="C7" i="13"/>
  <c r="C6" i="13"/>
  <c r="E11" i="12"/>
</calcChain>
</file>

<file path=xl/sharedStrings.xml><?xml version="1.0" encoding="utf-8"?>
<sst xmlns="http://schemas.openxmlformats.org/spreadsheetml/2006/main" count="118" uniqueCount="96">
  <si>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</si>
  <si>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</si>
  <si>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</si>
  <si>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</si>
  <si>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</si>
  <si>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</si>
  <si>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</si>
  <si>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</si>
  <si>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</si>
  <si>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</si>
  <si>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</si>
  <si>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</si>
  <si>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</si>
  <si>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</si>
  <si>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</si>
  <si>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</si>
  <si>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</si>
  <si>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</si>
  <si>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</si>
  <si>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</si>
  <si>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</si>
  <si>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</si>
  <si>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</si>
  <si>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</si>
  <si>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</si>
  <si>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</si>
  <si>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</si>
  <si>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</si>
  <si>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</si>
  <si>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</si>
  <si>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</si>
  <si>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</si>
  <si>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</si>
  <si>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</si>
  <si>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</si>
  <si>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</si>
  <si>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</si>
  <si>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</si>
  <si>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</si>
  <si>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typical_production_per_km2</t>
  </si>
  <si>
    <t>Whether or not this carrier is renewable</t>
  </si>
  <si>
    <t>kg/MJ</t>
  </si>
  <si>
    <t>energy content</t>
  </si>
  <si>
    <t>MJ/kg</t>
  </si>
  <si>
    <t>EUR/MJ</t>
  </si>
  <si>
    <t>Carrier (gobal properties)</t>
  </si>
  <si>
    <t>Page</t>
  </si>
  <si>
    <t>Fuel Chain Emission attributes</t>
  </si>
  <si>
    <t>Carrier (global properties)</t>
  </si>
  <si>
    <t>mj_per_kg</t>
  </si>
  <si>
    <t>Document</t>
  </si>
  <si>
    <t>%</t>
  </si>
  <si>
    <t>Debt:</t>
  </si>
  <si>
    <t>This fuel has been priced as E85, which is the actual fuel purchased at the pump</t>
  </si>
  <si>
    <t>The physical properties included in the ETM, like CO2 emissions, energy content, etc</t>
  </si>
  <si>
    <t>are those of actual ethanol</t>
  </si>
  <si>
    <t>CO2 emission from biomass is defined as 0</t>
  </si>
  <si>
    <r>
      <rPr>
        <sz val="12"/>
        <color theme="1"/>
        <rFont val="Calibri"/>
        <family val="2"/>
        <scheme val="minor"/>
      </rPr>
      <t>potential_</t>
    </r>
    <r>
      <rPr>
        <sz val="12"/>
        <color theme="1"/>
        <rFont val="Calibri"/>
        <family val="2"/>
        <scheme val="minor"/>
      </rPr>
      <t>co2_conversion_per_mj</t>
    </r>
  </si>
  <si>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</si>
  <si>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https://refman.energytransitionmodel.com/publications/2082</t>
  </si>
  <si>
    <t>CBS</t>
  </si>
  <si>
    <t>https://www.cbs.nl/nl-nl/achtergrond/2017/06/rendementen-en-co2-emissie-elektriciteitsproductie-2015</t>
  </si>
  <si>
    <t>CBS_201706_TabelVoorArtikelRendementCO2emissieElekrtriciteit2015</t>
  </si>
  <si>
    <t>CO2 emissiefactor, fossiel energieverbruik en rendement voor elektriciteit afgeleverd bij elektriciteitsverbruiker</t>
  </si>
  <si>
    <r>
      <t xml:space="preserve">Integrale methode </t>
    </r>
    <r>
      <rPr>
        <vertAlign val="superscript"/>
        <sz val="8"/>
        <rFont val="Trebuchet MS"/>
        <family val="2"/>
      </rPr>
      <t>1)</t>
    </r>
  </si>
  <si>
    <r>
      <t xml:space="preserve">Referentieparkmethode </t>
    </r>
    <r>
      <rPr>
        <vertAlign val="superscript"/>
        <sz val="8"/>
        <rFont val="Trebuchet MS"/>
        <family val="2"/>
      </rPr>
      <t>2)</t>
    </r>
  </si>
  <si>
    <r>
      <t>CO</t>
    </r>
    <r>
      <rPr>
        <vertAlign val="subscript"/>
        <sz val="8"/>
        <rFont val="Trebuchet MS"/>
        <family val="2"/>
      </rPr>
      <t>2</t>
    </r>
    <r>
      <rPr>
        <sz val="8"/>
        <rFont val="Trebuchet MS"/>
        <family val="2"/>
      </rPr>
      <t xml:space="preserve"> emissiefactor </t>
    </r>
  </si>
  <si>
    <r>
      <t xml:space="preserve">Primaire fossiele energieinput (LHV) </t>
    </r>
    <r>
      <rPr>
        <vertAlign val="superscript"/>
        <sz val="8"/>
        <rFont val="Trebuchet MS"/>
        <family val="2"/>
      </rPr>
      <t>3)</t>
    </r>
  </si>
  <si>
    <r>
      <t xml:space="preserve">Rendement op primair fossiel  (LHV) </t>
    </r>
    <r>
      <rPr>
        <vertAlign val="superscript"/>
        <sz val="8"/>
        <rFont val="Trebuchet MS"/>
        <family val="2"/>
      </rPr>
      <t>3)</t>
    </r>
  </si>
  <si>
    <r>
      <t>Rendement op primair fossiel  (HHV)</t>
    </r>
    <r>
      <rPr>
        <vertAlign val="superscript"/>
        <sz val="8"/>
        <rFont val="Trebuchet MS"/>
        <family val="2"/>
      </rPr>
      <t xml:space="preserve"> 4)</t>
    </r>
  </si>
  <si>
    <r>
      <t xml:space="preserve">Primaire fossiele energie-input (LHV) </t>
    </r>
    <r>
      <rPr>
        <vertAlign val="superscript"/>
        <sz val="8"/>
        <rFont val="Trebuchet MS"/>
        <family val="2"/>
      </rPr>
      <t>3)</t>
    </r>
  </si>
  <si>
    <r>
      <t>Rendement  op primair fossiel (LHV)</t>
    </r>
    <r>
      <rPr>
        <vertAlign val="superscript"/>
        <sz val="8"/>
        <rFont val="Trebuchet MS"/>
        <family val="2"/>
      </rPr>
      <t xml:space="preserve"> 3)</t>
    </r>
  </si>
  <si>
    <t>kg/kWh</t>
  </si>
  <si>
    <t>MJprim/kWh</t>
  </si>
  <si>
    <t>kg/KWh</t>
  </si>
  <si>
    <t>MJ/kWh</t>
  </si>
  <si>
    <t>2015*</t>
  </si>
  <si>
    <t>Bron: CBS.</t>
  </si>
  <si>
    <t>1) De integrale methode gaat uit van de totale (hernieuwbare plus niet hernieuwbare) elektriciteitsproductie in verhouding tot de aan elektriciteit toegerekende inzet van aardgas, kolen en kernenergie. Elektriciteit uit afvalverbrandingsinstallaties en restgassen wordt niet meegenomen.</t>
  </si>
  <si>
    <t>2) De referentieparkmethode gaat uit van de  centrale elektriciteitsproductie uit aardgas, kolen en kernenergie, uitgezonderd die centrales waarbij de warmteproductie groter is dan 20 procent van de brandstofinzet.</t>
  </si>
  <si>
    <t>3) LHV staat voor lower heating value (onderste verbrandingswaarde)</t>
  </si>
  <si>
    <t>4) HHV staat voor higher heating value (bovenste verbrandingswaarde), dit is inclusief de energie die nodig was om water uit gas en kolen te verdampen.</t>
  </si>
  <si>
    <t>g/kWh</t>
  </si>
  <si>
    <t>kWh_to_MJ</t>
  </si>
  <si>
    <t>EC_201606_Quarterly Report on European Electricity Markets</t>
  </si>
  <si>
    <t>https://refman.energytransitionmodel.com/publications/2079</t>
  </si>
  <si>
    <t>https://ec.europa.eu/energy/sites/ener/files/documents/quarterly_report_on_european_electricity_markets_q4_2015-q1_2016.pdf</t>
  </si>
  <si>
    <t>2016</t>
  </si>
  <si>
    <t>2013-2016</t>
  </si>
  <si>
    <t>EUR/MWh</t>
  </si>
  <si>
    <t>MWh_to_MJ</t>
  </si>
  <si>
    <t xml:space="preserve">European Commision </t>
  </si>
  <si>
    <t>Quintel definition, renewability dashboard only shows own production.</t>
  </si>
  <si>
    <t>Average cost per MJ electricity in Central West Europe</t>
  </si>
  <si>
    <t>imported_electricity</t>
  </si>
  <si>
    <t>Mart Lubben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</si>
</sst>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0"/>
    <numFmt numFmtId="167" formatCode="0.0000000000"/>
    <numFmt numFmtId="168" formatCode="0.00000000000000"/>
    <numFmt numFmtId="169" formatCode="0.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b/>
      <sz val="8"/>
      <name val="Trebuchet MS"/>
      <family val="2"/>
    </font>
    <font>
      <sz val="8"/>
      <name val="Trebuchet MS"/>
      <family val="2"/>
    </font>
    <font>
      <vertAlign val="superscript"/>
      <sz val="8"/>
      <name val="Trebuchet MS"/>
      <family val="2"/>
    </font>
    <font>
      <vertAlign val="subscript"/>
      <sz val="8"/>
      <name val="Trebuchet MS"/>
      <family val="2"/>
    </font>
    <font>
      <i/>
      <sz val="8"/>
      <name val="Trebuchet MS"/>
      <family val="2"/>
    </font>
    <font>
      <sz val="16"/>
      <color rgb="FFFF0000"/>
      <name val="Trebuchet MS"/>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6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72">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183" applyFont="1" applyFill="1" applyBorder="1" applyAlignment="1" applyProtection="1">
      <alignment vertical="top"/>
    </xf>
    <xf numFmtId="164" fontId="21" fillId="2" borderId="0" xfId="0" applyNumberFormat="1" applyFont="1" applyFill="1" applyAlignment="1">
      <alignment horizontal="left" vertical="center" indent="2"/>
    </xf>
    <xf numFmtId="49" fontId="21" fillId="2" borderId="0" xfId="0" applyNumberFormat="1" applyFont="1" applyFill="1" applyBorder="1" applyAlignment="1">
      <alignment vertical="top"/>
    </xf>
    <xf numFmtId="2" fontId="15" fillId="2" borderId="9" xfId="0" applyNumberFormat="1" applyFont="1" applyFill="1" applyBorder="1" applyAlignment="1" applyProtection="1">
      <alignment vertical="center"/>
    </xf>
    <xf numFmtId="0" fontId="21" fillId="2" borderId="0" xfId="0" applyNumberFormat="1" applyFont="1" applyFill="1" applyBorder="1" applyAlignment="1">
      <alignment horizontal="left" vertical="top"/>
    </xf>
    <xf numFmtId="0" fontId="21" fillId="2" borderId="0" xfId="183" applyFont="1" applyFill="1" applyBorder="1" applyAlignment="1" applyProtection="1"/>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0" fillId="2" borderId="10" xfId="0" applyFont="1" applyFill="1" applyBorder="1"/>
    <xf numFmtId="2" fontId="10" fillId="2" borderId="11" xfId="0" applyNumberFormat="1" applyFont="1" applyFill="1" applyBorder="1"/>
    <xf numFmtId="0" fontId="10" fillId="2" borderId="12" xfId="0" applyFont="1" applyFill="1" applyBorder="1"/>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0" xfId="0" applyFont="1" applyFill="1" applyBorder="1"/>
    <xf numFmtId="0" fontId="15" fillId="2" borderId="21" xfId="0" applyFont="1" applyFill="1" applyBorder="1"/>
    <xf numFmtId="164" fontId="25" fillId="4" borderId="0" xfId="0" applyNumberFormat="1" applyFont="1" applyFill="1" applyAlignment="1">
      <alignment horizontal="left" vertical="center" indent="2"/>
    </xf>
    <xf numFmtId="0" fontId="5" fillId="0" borderId="0" xfId="0" applyFont="1" applyFill="1" applyBorder="1"/>
    <xf numFmtId="1" fontId="11" fillId="2" borderId="18" xfId="0" applyNumberFormat="1"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26" fillId="0" borderId="0" xfId="0" applyFont="1"/>
    <xf numFmtId="0" fontId="0" fillId="0" borderId="0" xfId="0" applyFont="1"/>
    <xf numFmtId="0" fontId="26" fillId="0" borderId="0" xfId="0" applyFont="1" applyAlignment="1">
      <alignment horizontal="left"/>
    </xf>
    <xf numFmtId="0" fontId="5" fillId="0" borderId="5" xfId="0" applyFont="1" applyFill="1" applyBorder="1"/>
    <xf numFmtId="0" fontId="5" fillId="2" borderId="0" xfId="0" applyFont="1" applyFill="1" applyBorder="1" applyAlignment="1">
      <alignment horizontal="left" indent="2"/>
    </xf>
    <xf numFmtId="0" fontId="5" fillId="2" borderId="0" xfId="0" applyFont="1" applyFill="1" applyBorder="1" applyAlignment="1"/>
    <xf numFmtId="0" fontId="21" fillId="2" borderId="0" xfId="0" applyFont="1" applyFill="1" applyBorder="1" applyAlignment="1"/>
    <xf numFmtId="0" fontId="21" fillId="2" borderId="0" xfId="0" applyFont="1" applyFill="1" applyAlignment="1"/>
    <xf numFmtId="0" fontId="5" fillId="0" borderId="0" xfId="0" applyFont="1" applyFill="1" applyBorder="1" applyAlignment="1"/>
    <xf numFmtId="0" fontId="11" fillId="0" borderId="0" xfId="0" applyFont="1" applyFill="1" applyBorder="1" applyAlignment="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4" fillId="2" borderId="0" xfId="0" applyFont="1" applyFill="1" applyBorder="1"/>
    <xf numFmtId="14" fontId="12" fillId="2" borderId="0" xfId="0" applyNumberFormat="1" applyFont="1" applyFill="1" applyBorder="1"/>
    <xf numFmtId="0" fontId="4" fillId="0" borderId="5" xfId="0" applyFont="1" applyFill="1" applyBorder="1"/>
    <xf numFmtId="167" fontId="4" fillId="2" borderId="0" xfId="0" applyNumberFormat="1" applyFont="1" applyFill="1" applyBorder="1" applyAlignment="1" applyProtection="1">
      <alignment vertical="center"/>
    </xf>
    <xf numFmtId="168" fontId="11" fillId="2" borderId="18" xfId="0" applyNumberFormat="1" applyFont="1" applyFill="1" applyBorder="1"/>
    <xf numFmtId="0" fontId="23" fillId="0" borderId="0" xfId="0" applyFont="1"/>
    <xf numFmtId="0" fontId="3" fillId="2" borderId="0" xfId="0" applyFont="1" applyFill="1" applyBorder="1"/>
    <xf numFmtId="0" fontId="2" fillId="2" borderId="18" xfId="0" applyFont="1" applyFill="1" applyBorder="1"/>
    <xf numFmtId="0" fontId="27" fillId="0" borderId="0" xfId="0" applyFont="1"/>
    <xf numFmtId="0" fontId="28" fillId="0" borderId="0" xfId="0" applyFont="1"/>
    <xf numFmtId="0" fontId="28" fillId="0" borderId="0" xfId="0" quotePrefix="1" applyFont="1" applyAlignment="1">
      <alignment horizontal="fill"/>
    </xf>
    <xf numFmtId="0" fontId="0" fillId="0" borderId="0" xfId="0" applyAlignment="1">
      <alignment horizontal="fill"/>
    </xf>
    <xf numFmtId="0" fontId="28" fillId="0" borderId="0" xfId="0" applyFont="1" applyAlignment="1">
      <alignment wrapText="1"/>
    </xf>
    <xf numFmtId="2" fontId="28" fillId="0" borderId="0" xfId="0" applyNumberFormat="1" applyFont="1" applyAlignment="1">
      <alignment wrapText="1"/>
    </xf>
    <xf numFmtId="0" fontId="31" fillId="0" borderId="0" xfId="0" applyFont="1"/>
    <xf numFmtId="2" fontId="31" fillId="0" borderId="0" xfId="0" applyNumberFormat="1" applyFont="1" applyAlignment="1">
      <alignment wrapText="1"/>
    </xf>
    <xf numFmtId="0" fontId="27" fillId="0" borderId="0" xfId="0" applyFont="1" applyBorder="1"/>
    <xf numFmtId="0" fontId="27" fillId="0" borderId="0" xfId="0" quotePrefix="1" applyFont="1" applyAlignment="1">
      <alignment horizontal="right"/>
    </xf>
    <xf numFmtId="0" fontId="27" fillId="0" borderId="0" xfId="0" applyFont="1" applyAlignment="1">
      <alignment horizontal="right"/>
    </xf>
    <xf numFmtId="9" fontId="28" fillId="0" borderId="0" xfId="0" applyNumberFormat="1" applyFont="1"/>
    <xf numFmtId="165" fontId="28" fillId="0" borderId="0" xfId="0" applyNumberFormat="1" applyFont="1"/>
    <xf numFmtId="165" fontId="28" fillId="0" borderId="0" xfId="0" applyNumberFormat="1" applyFont="1" applyAlignment="1">
      <alignment wrapText="1"/>
    </xf>
    <xf numFmtId="165" fontId="32" fillId="0" borderId="0" xfId="0" applyNumberFormat="1" applyFont="1"/>
    <xf numFmtId="165" fontId="26" fillId="0" borderId="0" xfId="0" applyNumberFormat="1" applyFont="1"/>
    <xf numFmtId="165" fontId="11" fillId="2" borderId="18" xfId="0" applyNumberFormat="1" applyFont="1" applyFill="1" applyBorder="1"/>
    <xf numFmtId="0" fontId="2" fillId="2" borderId="0" xfId="0" applyFont="1" applyFill="1" applyBorder="1" applyAlignment="1"/>
    <xf numFmtId="169" fontId="11" fillId="2" borderId="18" xfId="0" applyNumberFormat="1" applyFont="1" applyFill="1" applyBorder="1"/>
    <xf numFmtId="166" fontId="11" fillId="2" borderId="18" xfId="0" applyNumberFormat="1" applyFont="1" applyFill="1" applyBorder="1"/>
    <xf numFmtId="166" fontId="15" fillId="2" borderId="0" xfId="0" applyNumberFormat="1" applyFont="1" applyFill="1" applyBorder="1" applyAlignment="1" applyProtection="1">
      <alignment horizontal="right" vertical="center"/>
    </xf>
    <xf numFmtId="0" fontId="2" fillId="0" borderId="0" xfId="0"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xf numFmtId="0" fontId="28" fillId="0" borderId="0" xfId="0" applyFont="1" applyAlignment="1">
      <alignment wrapText="1"/>
    </xf>
    <xf numFmtId="0" fontId="28" fillId="0" borderId="0" xfId="0" applyFont="1" applyAlignment="1">
      <alignment horizontal="left" wrapText="1"/>
    </xf>
    <xf numFmtId="0" fontId="28" fillId="0" borderId="0" xfId="0" quotePrefix="1" applyFont="1" applyAlignment="1">
      <alignment horizontal="fill"/>
    </xf>
    <xf numFmtId="0" fontId="0" fillId="0" borderId="0" xfId="0" applyAlignment="1">
      <alignment horizontal="fill"/>
    </xf>
  </cellXfs>
  <cellStyles count="3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5</xdr:row>
      <xdr:rowOff>0</xdr:rowOff>
    </xdr:from>
    <xdr:to>
      <xdr:col>38</xdr:col>
      <xdr:colOff>222150</xdr:colOff>
      <xdr:row>40</xdr:row>
      <xdr:rowOff>76200</xdr:rowOff>
    </xdr:to>
    <xdr:pic>
      <xdr:nvPicPr>
        <xdr:cNvPr id="21" name="Picture 20">
          <a:extLst>
            <a:ext uri="{FF2B5EF4-FFF2-40B4-BE49-F238E27FC236}">
              <a16:creationId xmlns:a16="http://schemas.microsoft.com/office/drawing/2014/main" id="{2BBC4541-A3C3-594B-89F8-5B5A83C8A028}"/>
            </a:ext>
          </a:extLst>
        </xdr:cNvPr>
        <xdr:cNvPicPr>
          <a:picLocks noChangeAspect="1"/>
        </xdr:cNvPicPr>
      </xdr:nvPicPr>
      <xdr:blipFill>
        <a:blip xmlns:r="http://schemas.openxmlformats.org/officeDocument/2006/relationships" r:embed="rId1"/>
        <a:stretch>
          <a:fillRect/>
        </a:stretch>
      </xdr:blipFill>
      <xdr:spPr>
        <a:xfrm>
          <a:off x="14668500" y="1028700"/>
          <a:ext cx="8223150" cy="7772400"/>
        </a:xfrm>
        <a:prstGeom prst="rect">
          <a:avLst/>
        </a:prstGeom>
      </xdr:spPr>
    </xdr:pic>
    <xdr:clientData/>
  </xdr:twoCellAnchor>
  <xdr:twoCellAnchor editAs="oneCell">
    <xdr:from>
      <xdr:col>12</xdr:col>
      <xdr:colOff>0</xdr:colOff>
      <xdr:row>44</xdr:row>
      <xdr:rowOff>0</xdr:rowOff>
    </xdr:from>
    <xdr:to>
      <xdr:col>28</xdr:col>
      <xdr:colOff>317500</xdr:colOff>
      <xdr:row>74</xdr:row>
      <xdr:rowOff>38100</xdr:rowOff>
    </xdr:to>
    <xdr:pic>
      <xdr:nvPicPr>
        <xdr:cNvPr id="31" name="Picture 30">
          <a:extLst>
            <a:ext uri="{FF2B5EF4-FFF2-40B4-BE49-F238E27FC236}">
              <a16:creationId xmlns:a16="http://schemas.microsoft.com/office/drawing/2014/main" id="{A2400219-D2C6-ED45-91E0-7EE1F5D8C0AE}"/>
            </a:ext>
          </a:extLst>
        </xdr:cNvPr>
        <xdr:cNvPicPr>
          <a:picLocks noChangeAspect="1"/>
        </xdr:cNvPicPr>
      </xdr:nvPicPr>
      <xdr:blipFill>
        <a:blip xmlns:r="http://schemas.openxmlformats.org/officeDocument/2006/relationships" r:embed="rId2"/>
        <a:stretch>
          <a:fillRect/>
        </a:stretch>
      </xdr:blipFill>
      <xdr:spPr>
        <a:xfrm>
          <a:off x="9131300" y="9537700"/>
          <a:ext cx="8890000" cy="6146800"/>
        </a:xfrm>
        <a:prstGeom prst="rect">
          <a:avLst/>
        </a:prstGeom>
      </xdr:spPr>
    </xdr:pic>
    <xdr:clientData/>
  </xdr:twoCellAnchor>
  <xdr:twoCellAnchor>
    <xdr:from>
      <xdr:col>13</xdr:col>
      <xdr:colOff>241300</xdr:colOff>
      <xdr:row>55</xdr:row>
      <xdr:rowOff>177800</xdr:rowOff>
    </xdr:from>
    <xdr:to>
      <xdr:col>27</xdr:col>
      <xdr:colOff>292100</xdr:colOff>
      <xdr:row>55</xdr:row>
      <xdr:rowOff>190500</xdr:rowOff>
    </xdr:to>
    <xdr:cxnSp macro="">
      <xdr:nvCxnSpPr>
        <xdr:cNvPr id="33" name="Straight Connector 32">
          <a:extLst>
            <a:ext uri="{FF2B5EF4-FFF2-40B4-BE49-F238E27FC236}">
              <a16:creationId xmlns:a16="http://schemas.microsoft.com/office/drawing/2014/main" id="{5EB82F51-5505-CC4F-B571-C49E98ABB532}"/>
            </a:ext>
          </a:extLst>
        </xdr:cNvPr>
        <xdr:cNvCxnSpPr/>
      </xdr:nvCxnSpPr>
      <xdr:spPr>
        <a:xfrm flipV="1">
          <a:off x="9906000" y="11950700"/>
          <a:ext cx="7556500" cy="127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11</xdr:col>
      <xdr:colOff>254000</xdr:colOff>
      <xdr:row>55</xdr:row>
      <xdr:rowOff>38100</xdr:rowOff>
    </xdr:from>
    <xdr:to>
      <xdr:col>13</xdr:col>
      <xdr:colOff>279400</xdr:colOff>
      <xdr:row>56</xdr:row>
      <xdr:rowOff>114300</xdr:rowOff>
    </xdr:to>
    <xdr:sp macro="" textlink="">
      <xdr:nvSpPr>
        <xdr:cNvPr id="36" name="TextBox 35">
          <a:extLst>
            <a:ext uri="{FF2B5EF4-FFF2-40B4-BE49-F238E27FC236}">
              <a16:creationId xmlns:a16="http://schemas.microsoft.com/office/drawing/2014/main" id="{69396E3C-9CF3-9F47-A6F8-372948A675C4}"/>
            </a:ext>
          </a:extLst>
        </xdr:cNvPr>
        <xdr:cNvSpPr txBox="1"/>
      </xdr:nvSpPr>
      <xdr:spPr>
        <a:xfrm>
          <a:off x="8851900" y="11811000"/>
          <a:ext cx="1092200" cy="2794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t>35 EUR/MWh</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0"/>
  <sheetViews>
    <sheetView topLeftCell="A2" workbookViewId="0">
      <selection activeCell="F9" sqref="F9"/>
    </sheetView>
  </sheetViews>
  <sheetFormatPr baseColWidth="10" defaultColWidth="10.6640625" defaultRowHeight="16"/>
  <cols>
    <col min="1" max="1" width="3.5" style="29" customWidth="1"/>
    <col min="2" max="2" width="9.1640625" style="21" customWidth="1"/>
    <col min="3" max="3" width="44.1640625" style="21" customWidth="1"/>
    <col min="4" max="4" width="2.33203125" style="21" customWidth="1"/>
    <col min="5" max="16384" width="10.6640625" style="21"/>
  </cols>
  <sheetData>
    <row r="1" spans="1:4" s="27" customFormat="1">
      <c r="A1" s="25"/>
      <c r="B1" s="26"/>
      <c r="C1" s="26"/>
    </row>
    <row r="2" spans="1:4" ht="21">
      <c r="A2" s="7"/>
      <c r="B2" s="28" t="s">
        <v>7</v>
      </c>
      <c r="C2" s="28"/>
    </row>
    <row r="3" spans="1:4">
      <c r="A3" s="7"/>
      <c r="B3" s="14"/>
      <c r="C3" s="14"/>
    </row>
    <row r="4" spans="1:4">
      <c r="A4" s="7"/>
      <c r="B4" s="8" t="s">
        <v>50</v>
      </c>
      <c r="C4" s="9" t="s">
        <v>94</v>
      </c>
    </row>
    <row r="5" spans="1:4">
      <c r="A5" s="7"/>
      <c r="B5" s="10" t="s">
        <v>14</v>
      </c>
      <c r="C5" s="11" t="s">
        <v>95</v>
      </c>
    </row>
    <row r="6" spans="1:4">
      <c r="A6" s="7"/>
      <c r="B6" s="12" t="s">
        <v>9</v>
      </c>
      <c r="C6" s="13" t="s">
        <v>10</v>
      </c>
    </row>
    <row r="7" spans="1:4">
      <c r="A7" s="7"/>
      <c r="B7" s="14"/>
      <c r="C7" s="14"/>
    </row>
    <row r="8" spans="1:4">
      <c r="A8" s="7"/>
      <c r="B8" s="14"/>
      <c r="C8" s="14"/>
    </row>
    <row r="9" spans="1:4">
      <c r="A9" s="7"/>
      <c r="B9" s="81" t="s">
        <v>15</v>
      </c>
      <c r="C9" s="82"/>
      <c r="D9" s="124"/>
    </row>
    <row r="10" spans="1:4">
      <c r="A10" s="7"/>
      <c r="B10" s="83"/>
      <c r="C10" s="84"/>
      <c r="D10" s="125"/>
    </row>
    <row r="11" spans="1:4">
      <c r="A11" s="7"/>
      <c r="B11" s="83" t="s">
        <v>16</v>
      </c>
      <c r="C11" s="85" t="s">
        <v>17</v>
      </c>
      <c r="D11" s="125"/>
    </row>
    <row r="12" spans="1:4" ht="17" thickBot="1">
      <c r="A12" s="7"/>
      <c r="B12" s="83"/>
      <c r="C12" s="18" t="s">
        <v>18</v>
      </c>
      <c r="D12" s="125"/>
    </row>
    <row r="13" spans="1:4" ht="17" thickBot="1">
      <c r="A13" s="7"/>
      <c r="B13" s="83"/>
      <c r="C13" s="86" t="s">
        <v>19</v>
      </c>
      <c r="D13" s="125"/>
    </row>
    <row r="14" spans="1:4">
      <c r="A14" s="7"/>
      <c r="B14" s="83"/>
      <c r="C14" s="84" t="s">
        <v>20</v>
      </c>
      <c r="D14" s="125"/>
    </row>
    <row r="15" spans="1:4">
      <c r="A15" s="7"/>
      <c r="B15" s="83"/>
      <c r="C15" s="84"/>
      <c r="D15" s="125"/>
    </row>
    <row r="16" spans="1:4">
      <c r="A16" s="7"/>
      <c r="B16" s="83" t="s">
        <v>21</v>
      </c>
      <c r="C16" s="87" t="s">
        <v>22</v>
      </c>
      <c r="D16" s="125"/>
    </row>
    <row r="17" spans="1:4">
      <c r="A17" s="7"/>
      <c r="B17" s="83"/>
      <c r="C17" s="88" t="s">
        <v>23</v>
      </c>
      <c r="D17" s="125"/>
    </row>
    <row r="18" spans="1:4">
      <c r="A18" s="7"/>
      <c r="B18" s="83"/>
      <c r="C18" s="89" t="s">
        <v>24</v>
      </c>
      <c r="D18" s="125"/>
    </row>
    <row r="19" spans="1:4">
      <c r="A19" s="7"/>
      <c r="B19" s="83"/>
      <c r="C19" s="90" t="s">
        <v>25</v>
      </c>
      <c r="D19" s="125"/>
    </row>
    <row r="20" spans="1:4">
      <c r="A20" s="7"/>
      <c r="B20" s="91"/>
      <c r="C20" s="92" t="s">
        <v>26</v>
      </c>
      <c r="D20" s="125"/>
    </row>
    <row r="21" spans="1:4">
      <c r="A21" s="7"/>
      <c r="B21" s="91"/>
      <c r="C21" s="93" t="s">
        <v>27</v>
      </c>
      <c r="D21" s="125"/>
    </row>
    <row r="22" spans="1:4">
      <c r="A22" s="7"/>
      <c r="B22" s="91"/>
      <c r="C22" s="94" t="s">
        <v>28</v>
      </c>
      <c r="D22" s="125"/>
    </row>
    <row r="23" spans="1:4">
      <c r="B23" s="91"/>
      <c r="C23" s="95" t="s">
        <v>29</v>
      </c>
      <c r="D23" s="125"/>
    </row>
    <row r="24" spans="1:4">
      <c r="B24" s="126"/>
      <c r="C24" s="127"/>
      <c r="D24" s="128"/>
    </row>
    <row r="27" spans="1:4">
      <c r="B27" s="18" t="s">
        <v>52</v>
      </c>
      <c r="C27" s="130">
        <v>42227</v>
      </c>
    </row>
    <row r="28" spans="1:4">
      <c r="C28" s="129" t="s">
        <v>53</v>
      </c>
    </row>
    <row r="29" spans="1:4">
      <c r="C29" s="129" t="s">
        <v>54</v>
      </c>
    </row>
    <row r="30" spans="1:4">
      <c r="C30" s="129" t="s">
        <v>55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3"/>
  <sheetViews>
    <sheetView tabSelected="1" workbookViewId="0">
      <selection activeCell="G29" sqref="G29"/>
    </sheetView>
  </sheetViews>
  <sheetFormatPr baseColWidth="10" defaultColWidth="10.6640625" defaultRowHeight="16"/>
  <cols>
    <col min="1" max="1" width="3.33203125" style="35" customWidth="1"/>
    <col min="2" max="2" width="3.6640625" style="35" customWidth="1"/>
    <col min="3" max="3" width="46" style="35" customWidth="1"/>
    <col min="4" max="4" width="12.6640625" style="35" customWidth="1"/>
    <col min="5" max="5" width="17.5" style="35" customWidth="1"/>
    <col min="6" max="6" width="4.5" style="35" customWidth="1"/>
    <col min="7" max="7" width="45" style="35" customWidth="1"/>
    <col min="8" max="8" width="5.1640625" style="35" customWidth="1"/>
    <col min="9" max="9" width="51.5" style="35" customWidth="1"/>
    <col min="10" max="10" width="5.5" style="35" customWidth="1"/>
    <col min="11" max="16384" width="10.6640625" style="35"/>
  </cols>
  <sheetData>
    <row r="1" spans="2:10">
      <c r="D1" s="33"/>
      <c r="E1" s="33"/>
      <c r="F1" s="33"/>
      <c r="G1" s="33"/>
    </row>
    <row r="2" spans="2:10" ht="15" customHeight="1">
      <c r="B2" s="159" t="s">
        <v>58</v>
      </c>
      <c r="C2" s="160"/>
      <c r="D2" s="160"/>
      <c r="E2" s="160"/>
      <c r="F2" s="160"/>
      <c r="G2" s="161"/>
    </row>
    <row r="3" spans="2:10">
      <c r="B3" s="162"/>
      <c r="C3" s="163"/>
      <c r="D3" s="163"/>
      <c r="E3" s="163"/>
      <c r="F3" s="163"/>
      <c r="G3" s="164"/>
    </row>
    <row r="4" spans="2:10" ht="63" customHeight="1">
      <c r="B4" s="165"/>
      <c r="C4" s="166"/>
      <c r="D4" s="166"/>
      <c r="E4" s="166"/>
      <c r="F4" s="166"/>
      <c r="G4" s="167"/>
    </row>
    <row r="5" spans="2:10" ht="17" thickBot="1">
      <c r="D5" s="33"/>
    </row>
    <row r="6" spans="2:10">
      <c r="B6" s="36"/>
      <c r="C6" s="20"/>
      <c r="D6" s="20"/>
      <c r="E6" s="20"/>
      <c r="F6" s="20"/>
      <c r="G6" s="20"/>
      <c r="H6" s="20"/>
      <c r="I6" s="20"/>
      <c r="J6" s="37"/>
    </row>
    <row r="7" spans="2:10" s="41" customFormat="1" ht="19">
      <c r="B7" s="96"/>
      <c r="C7" s="19" t="s">
        <v>13</v>
      </c>
      <c r="D7" s="97" t="s">
        <v>5</v>
      </c>
      <c r="E7" s="19" t="s">
        <v>2</v>
      </c>
      <c r="F7" s="19"/>
      <c r="G7" s="19" t="s">
        <v>4</v>
      </c>
      <c r="H7" s="19"/>
      <c r="I7" s="19" t="s">
        <v>0</v>
      </c>
      <c r="J7" s="98"/>
    </row>
    <row r="8" spans="2:10" s="41" customFormat="1" ht="19">
      <c r="B8" s="23"/>
      <c r="C8" s="18"/>
      <c r="D8" s="31"/>
      <c r="E8" s="18"/>
      <c r="F8" s="18"/>
      <c r="G8" s="18"/>
      <c r="H8" s="18"/>
      <c r="I8" s="18"/>
      <c r="J8" s="42"/>
    </row>
    <row r="9" spans="2:10" s="41" customFormat="1" ht="20" thickBot="1">
      <c r="B9" s="23"/>
      <c r="C9" s="18" t="s">
        <v>48</v>
      </c>
      <c r="D9" s="31"/>
      <c r="E9" s="18"/>
      <c r="F9" s="18"/>
      <c r="G9" s="18"/>
      <c r="H9" s="18"/>
      <c r="I9" s="18"/>
      <c r="J9" s="42"/>
    </row>
    <row r="10" spans="2:10" s="41" customFormat="1" ht="20" thickBot="1">
      <c r="B10" s="23"/>
      <c r="C10" s="103" t="s">
        <v>36</v>
      </c>
      <c r="D10" s="22" t="s">
        <v>1</v>
      </c>
      <c r="E10" s="111">
        <v>0</v>
      </c>
      <c r="F10" s="34"/>
      <c r="G10" s="110" t="s">
        <v>40</v>
      </c>
      <c r="H10" s="30"/>
      <c r="I10" s="136" t="s">
        <v>92</v>
      </c>
      <c r="J10" s="42"/>
    </row>
    <row r="11" spans="2:10" s="41" customFormat="1" ht="20" thickBot="1">
      <c r="B11" s="23"/>
      <c r="C11" s="110" t="s">
        <v>37</v>
      </c>
      <c r="D11" s="22" t="s">
        <v>44</v>
      </c>
      <c r="E11" s="133">
        <f>'Research data'!G7</f>
        <v>9.7222222222222224E-3</v>
      </c>
      <c r="F11" s="34"/>
      <c r="G11" s="158" t="s">
        <v>93</v>
      </c>
      <c r="H11" s="30"/>
      <c r="I11" s="136" t="s">
        <v>91</v>
      </c>
      <c r="J11" s="42"/>
    </row>
    <row r="12" spans="2:10" s="41" customFormat="1" ht="20" thickBot="1">
      <c r="B12" s="23"/>
      <c r="C12" s="34" t="s">
        <v>38</v>
      </c>
      <c r="D12" s="22" t="s">
        <v>41</v>
      </c>
      <c r="E12" s="153">
        <f>'Research data'!G8</f>
        <v>0.14645479910501019</v>
      </c>
      <c r="F12" s="34"/>
      <c r="G12" s="134" t="s">
        <v>56</v>
      </c>
      <c r="H12" s="30"/>
      <c r="I12" s="136" t="s">
        <v>60</v>
      </c>
      <c r="J12" s="42"/>
    </row>
    <row r="13" spans="2:10" ht="20" customHeight="1" thickBot="1">
      <c r="B13" s="38"/>
      <c r="C13" s="39"/>
      <c r="D13" s="39"/>
      <c r="E13" s="39"/>
      <c r="F13" s="39"/>
      <c r="G13" s="39"/>
      <c r="H13" s="39"/>
      <c r="I13" s="39"/>
      <c r="J13"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6" tint="0.39997558519241921"/>
  </sheetPr>
  <dimension ref="B1:R15"/>
  <sheetViews>
    <sheetView workbookViewId="0">
      <selection activeCell="I15" sqref="I15:I16"/>
    </sheetView>
  </sheetViews>
  <sheetFormatPr baseColWidth="10" defaultColWidth="10.6640625" defaultRowHeight="16"/>
  <cols>
    <col min="1" max="2" width="3.5" style="68" customWidth="1"/>
    <col min="3" max="3" width="35.83203125" style="68" customWidth="1"/>
    <col min="4" max="4" width="16.5" style="68" hidden="1" customWidth="1"/>
    <col min="5" max="5" width="13.83203125" style="68" hidden="1" customWidth="1"/>
    <col min="6" max="6" width="12.5" style="68" customWidth="1"/>
    <col min="7" max="7" width="26.83203125" style="68" customWidth="1"/>
    <col min="8" max="8" width="4.6640625" style="68" customWidth="1"/>
    <col min="9" max="9" width="9.83203125" style="69" customWidth="1"/>
    <col min="10" max="10" width="10.33203125" style="69" customWidth="1"/>
    <col min="11" max="11" width="8.6640625" style="69" customWidth="1"/>
    <col min="12" max="12" width="3.33203125" style="69" customWidth="1"/>
    <col min="13" max="13" width="8.5" style="69" customWidth="1"/>
    <col min="14" max="14" width="2.6640625" style="69" customWidth="1"/>
    <col min="15" max="15" width="9.6640625" style="69" bestFit="1" customWidth="1"/>
    <col min="16" max="16" width="9.6640625" style="69" customWidth="1"/>
    <col min="17" max="17" width="2.6640625" style="69" customWidth="1"/>
    <col min="18" max="18" width="60" style="68" customWidth="1"/>
    <col min="19" max="16384" width="10.6640625" style="68"/>
  </cols>
  <sheetData>
    <row r="1" spans="2:18" ht="17" thickBot="1"/>
    <row r="2" spans="2:18">
      <c r="B2" s="70"/>
      <c r="C2" s="71"/>
      <c r="D2" s="71"/>
      <c r="E2" s="71"/>
      <c r="F2" s="71"/>
      <c r="G2" s="71"/>
      <c r="H2" s="71"/>
      <c r="I2" s="72"/>
      <c r="J2" s="72"/>
      <c r="K2" s="72"/>
      <c r="L2" s="72"/>
      <c r="M2" s="72"/>
      <c r="N2" s="72"/>
      <c r="O2" s="72"/>
      <c r="P2" s="72"/>
      <c r="Q2" s="72"/>
      <c r="R2" s="73"/>
    </row>
    <row r="3" spans="2:18" s="24" customFormat="1">
      <c r="B3" s="23"/>
      <c r="C3" s="102" t="s">
        <v>30</v>
      </c>
      <c r="D3" s="15"/>
      <c r="E3" s="15"/>
      <c r="F3" s="102" t="s">
        <v>5</v>
      </c>
      <c r="G3" s="102" t="s">
        <v>26</v>
      </c>
      <c r="H3" s="102"/>
      <c r="I3" s="64" t="str">
        <f>Sources!E8</f>
        <v>CBS_201706_TabelVoorArtikelRendementCO2emissieElekrtriciteit2015</v>
      </c>
      <c r="J3" s="64"/>
      <c r="K3" s="64" t="str">
        <f>Sources!E9</f>
        <v>EC_201606_Quarterly Report on European Electricity Markets</v>
      </c>
      <c r="L3" s="64"/>
      <c r="M3" s="64"/>
      <c r="N3" s="64"/>
      <c r="O3" s="64"/>
      <c r="P3" s="64"/>
      <c r="Q3" s="64"/>
      <c r="R3" s="1" t="s">
        <v>31</v>
      </c>
    </row>
    <row r="4" spans="2:18">
      <c r="B4" s="74"/>
      <c r="C4" s="75"/>
      <c r="D4" s="75"/>
      <c r="E4" s="75"/>
      <c r="F4" s="75"/>
      <c r="G4" s="76"/>
      <c r="H4" s="76"/>
      <c r="I4" s="100"/>
      <c r="J4" s="100"/>
      <c r="K4" s="100"/>
      <c r="L4" s="100"/>
      <c r="M4" s="99"/>
      <c r="N4" s="101"/>
      <c r="O4" s="99"/>
      <c r="P4" s="99"/>
      <c r="Q4" s="101"/>
      <c r="R4" s="2"/>
    </row>
    <row r="5" spans="2:18" ht="17" thickBot="1">
      <c r="B5" s="74"/>
      <c r="C5" s="18" t="s">
        <v>45</v>
      </c>
      <c r="D5" s="32"/>
      <c r="E5" s="32"/>
      <c r="F5" s="32"/>
      <c r="G5" s="16"/>
      <c r="H5" s="16"/>
      <c r="I5" s="17"/>
      <c r="J5" s="17"/>
      <c r="K5" s="16"/>
      <c r="L5" s="16"/>
      <c r="M5" s="16"/>
      <c r="N5" s="16"/>
      <c r="O5" s="16"/>
      <c r="P5" s="16"/>
      <c r="Q5" s="16"/>
      <c r="R5" s="3"/>
    </row>
    <row r="6" spans="2:18" ht="17" thickBot="1">
      <c r="B6" s="74"/>
      <c r="C6" s="112" t="str">
        <f>Dashboard!C10</f>
        <v>sustainable</v>
      </c>
      <c r="D6" s="112" t="s">
        <v>36</v>
      </c>
      <c r="E6" s="112" t="s">
        <v>36</v>
      </c>
      <c r="F6" s="22" t="s">
        <v>1</v>
      </c>
      <c r="G6" s="43">
        <v>0</v>
      </c>
      <c r="H6" s="77"/>
      <c r="I6" s="17"/>
      <c r="J6" s="17"/>
      <c r="K6" s="157"/>
      <c r="L6" s="17"/>
      <c r="M6" s="17"/>
      <c r="N6" s="17"/>
      <c r="O6" s="16"/>
      <c r="P6" s="16"/>
      <c r="Q6" s="16"/>
      <c r="R6" s="3"/>
    </row>
    <row r="7" spans="2:18" s="6" customFormat="1" ht="17" thickBot="1">
      <c r="B7" s="5"/>
      <c r="C7" s="112" t="str">
        <f>Dashboard!C11</f>
        <v>cost_per_mj</v>
      </c>
      <c r="D7" s="113" t="s">
        <v>37</v>
      </c>
      <c r="E7" s="113" t="s">
        <v>37</v>
      </c>
      <c r="F7" s="22" t="s">
        <v>44</v>
      </c>
      <c r="G7" s="156">
        <f>K7</f>
        <v>9.7222222222222224E-3</v>
      </c>
      <c r="H7" s="4"/>
      <c r="I7" s="17"/>
      <c r="J7" s="17"/>
      <c r="K7" s="156">
        <f>Notes!F48</f>
        <v>9.7222222222222224E-3</v>
      </c>
      <c r="L7" s="17"/>
      <c r="M7" s="17"/>
      <c r="N7" s="17"/>
      <c r="O7" s="17"/>
      <c r="P7" s="132"/>
      <c r="Q7" s="16"/>
      <c r="R7" s="131"/>
    </row>
    <row r="8" spans="2:18" s="6" customFormat="1" ht="17" thickBot="1">
      <c r="B8" s="5"/>
      <c r="C8" s="112" t="str">
        <f>Dashboard!C12</f>
        <v>co2_conversion_per_mj</v>
      </c>
      <c r="D8" s="113" t="s">
        <v>42</v>
      </c>
      <c r="E8" s="113" t="s">
        <v>42</v>
      </c>
      <c r="F8" s="22" t="s">
        <v>43</v>
      </c>
      <c r="G8" s="155">
        <f>I8</f>
        <v>0.14645479910501019</v>
      </c>
      <c r="H8" s="4"/>
      <c r="I8" s="43">
        <f>Notes!F14</f>
        <v>0.14645479910501019</v>
      </c>
      <c r="J8" s="17"/>
      <c r="K8" s="17"/>
      <c r="L8" s="17"/>
      <c r="M8" s="17"/>
      <c r="N8" s="17"/>
      <c r="O8" s="16"/>
      <c r="P8" s="16"/>
      <c r="Q8" s="16"/>
      <c r="R8" s="3"/>
    </row>
    <row r="9" spans="2:18" ht="17" thickBot="1">
      <c r="B9" s="78"/>
      <c r="C9" s="79"/>
      <c r="D9" s="79"/>
      <c r="E9" s="79"/>
      <c r="F9" s="79"/>
      <c r="G9" s="79"/>
      <c r="H9" s="79"/>
      <c r="I9" s="79"/>
      <c r="J9" s="79"/>
      <c r="K9" s="79"/>
      <c r="L9" s="79"/>
      <c r="M9" s="79"/>
      <c r="N9" s="79"/>
      <c r="O9" s="79"/>
      <c r="P9" s="79"/>
      <c r="Q9" s="79"/>
      <c r="R9" s="80"/>
    </row>
    <row r="10" spans="2:18">
      <c r="O10" s="17"/>
      <c r="P10" s="17"/>
    </row>
    <row r="11" spans="2:18">
      <c r="O11" s="17"/>
      <c r="P11" s="17"/>
    </row>
    <row r="12" spans="2:18">
      <c r="O12" s="17"/>
      <c r="P12" s="17"/>
    </row>
    <row r="13" spans="2:18">
      <c r="O13" s="17"/>
      <c r="P13" s="17"/>
    </row>
    <row r="14" spans="2:18">
      <c r="O14" s="17"/>
      <c r="P14" s="17"/>
    </row>
    <row r="15" spans="2:18">
      <c r="R15" s="11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6" tint="0.79998168889431442"/>
  </sheetPr>
  <dimension ref="B1:L22"/>
  <sheetViews>
    <sheetView topLeftCell="D1" workbookViewId="0">
      <selection activeCell="I17" sqref="I17"/>
    </sheetView>
  </sheetViews>
  <sheetFormatPr baseColWidth="10" defaultColWidth="33.1640625" defaultRowHeight="16"/>
  <cols>
    <col min="1" max="1" width="3.33203125" style="44" customWidth="1"/>
    <col min="2" max="2" width="3.5" style="44" customWidth="1"/>
    <col min="3" max="3" width="28.6640625" style="44" customWidth="1"/>
    <col min="4" max="4" width="3.1640625" style="44" customWidth="1"/>
    <col min="5" max="5" width="16.1640625" style="44" customWidth="1"/>
    <col min="6" max="6" width="5" style="44" customWidth="1"/>
    <col min="7" max="7" width="10.33203125" style="44" customWidth="1"/>
    <col min="8" max="10" width="12.1640625" style="44" customWidth="1"/>
    <col min="11" max="11" width="33.1640625" style="45" customWidth="1"/>
    <col min="12" max="12" width="87.33203125" style="44" customWidth="1"/>
    <col min="13" max="16384" width="33.1640625" style="44"/>
  </cols>
  <sheetData>
    <row r="1" spans="2:12" ht="17" thickBot="1"/>
    <row r="2" spans="2:12">
      <c r="B2" s="46"/>
      <c r="C2" s="47"/>
      <c r="D2" s="47"/>
      <c r="E2" s="47"/>
      <c r="F2" s="47"/>
      <c r="G2" s="47"/>
      <c r="H2" s="47"/>
      <c r="I2" s="47"/>
      <c r="J2" s="47"/>
      <c r="K2" s="48"/>
      <c r="L2" s="47"/>
    </row>
    <row r="3" spans="2:12">
      <c r="B3" s="49"/>
      <c r="C3" s="50" t="s">
        <v>11</v>
      </c>
      <c r="D3" s="50"/>
      <c r="E3" s="50"/>
      <c r="F3" s="50"/>
      <c r="G3" s="50"/>
      <c r="H3" s="50"/>
      <c r="I3" s="50"/>
      <c r="J3" s="50"/>
      <c r="K3" s="51"/>
      <c r="L3" s="52"/>
    </row>
    <row r="4" spans="2:12">
      <c r="B4" s="49"/>
      <c r="C4" s="52"/>
      <c r="D4" s="52"/>
      <c r="E4" s="52"/>
      <c r="F4" s="52"/>
      <c r="G4" s="52"/>
      <c r="H4" s="52"/>
      <c r="I4" s="52"/>
      <c r="J4" s="52"/>
      <c r="K4" s="53"/>
      <c r="L4" s="52"/>
    </row>
    <row r="5" spans="2:12">
      <c r="B5" s="54"/>
      <c r="C5" s="55" t="s">
        <v>13</v>
      </c>
      <c r="D5" s="55"/>
      <c r="E5" s="55" t="s">
        <v>0</v>
      </c>
      <c r="F5" s="55"/>
      <c r="G5" s="55" t="s">
        <v>8</v>
      </c>
      <c r="H5" s="55" t="s">
        <v>12</v>
      </c>
      <c r="I5" s="55" t="s">
        <v>33</v>
      </c>
      <c r="J5" s="55" t="s">
        <v>35</v>
      </c>
      <c r="K5" s="56" t="s">
        <v>34</v>
      </c>
      <c r="L5" s="55" t="s">
        <v>6</v>
      </c>
    </row>
    <row r="6" spans="2:12">
      <c r="B6" s="49"/>
      <c r="C6" s="50"/>
      <c r="D6" s="50"/>
      <c r="E6" s="118"/>
      <c r="F6" s="118"/>
      <c r="G6" s="50"/>
      <c r="H6" s="50"/>
      <c r="I6" s="50"/>
      <c r="J6" s="50"/>
      <c r="K6" s="51"/>
      <c r="L6" s="50"/>
    </row>
    <row r="7" spans="2:12">
      <c r="B7" s="49"/>
      <c r="C7" s="122" t="s">
        <v>49</v>
      </c>
      <c r="D7" s="57"/>
      <c r="E7" s="119"/>
      <c r="F7" s="119"/>
      <c r="G7" s="52"/>
      <c r="H7" s="53"/>
      <c r="I7" s="53"/>
      <c r="J7" s="53"/>
      <c r="K7" s="53"/>
      <c r="L7" s="66"/>
    </row>
    <row r="8" spans="2:12">
      <c r="B8" s="49"/>
      <c r="C8" s="135" t="s">
        <v>57</v>
      </c>
      <c r="D8" s="58"/>
      <c r="E8" s="120" t="s">
        <v>62</v>
      </c>
      <c r="F8" s="120"/>
      <c r="G8" s="57" t="s">
        <v>3</v>
      </c>
      <c r="H8" s="65">
        <v>2017</v>
      </c>
      <c r="I8" s="65">
        <v>2015</v>
      </c>
      <c r="J8" s="57"/>
      <c r="K8" s="63" t="s">
        <v>59</v>
      </c>
      <c r="L8" s="61" t="s">
        <v>61</v>
      </c>
    </row>
    <row r="9" spans="2:12">
      <c r="B9" s="49"/>
      <c r="C9" s="57"/>
      <c r="D9" s="58"/>
      <c r="E9" s="154" t="s">
        <v>84</v>
      </c>
      <c r="F9" s="119"/>
      <c r="G9" s="52"/>
      <c r="H9" s="53" t="s">
        <v>87</v>
      </c>
      <c r="I9" s="53" t="s">
        <v>88</v>
      </c>
      <c r="J9" s="53"/>
      <c r="K9" s="53" t="s">
        <v>85</v>
      </c>
      <c r="L9" s="67" t="s">
        <v>86</v>
      </c>
    </row>
    <row r="10" spans="2:12">
      <c r="B10" s="49"/>
      <c r="C10" s="123" t="s">
        <v>39</v>
      </c>
      <c r="D10" s="58"/>
      <c r="E10" s="119"/>
      <c r="F10" s="119"/>
      <c r="G10" s="52"/>
      <c r="H10" s="53"/>
      <c r="I10" s="53"/>
      <c r="J10" s="53"/>
      <c r="K10" s="53"/>
      <c r="L10" s="67"/>
    </row>
    <row r="11" spans="2:12">
      <c r="B11" s="49"/>
      <c r="C11" s="57"/>
      <c r="D11" s="62"/>
      <c r="E11" s="119"/>
      <c r="F11" s="119"/>
      <c r="G11" s="59"/>
      <c r="H11" s="60"/>
      <c r="I11" s="60"/>
      <c r="J11" s="60"/>
      <c r="K11" s="60"/>
      <c r="L11" s="57"/>
    </row>
    <row r="12" spans="2:12">
      <c r="B12" s="49"/>
      <c r="C12" s="62"/>
      <c r="D12" s="62"/>
      <c r="E12" s="119"/>
      <c r="F12" s="119"/>
      <c r="G12" s="59"/>
      <c r="H12" s="60"/>
      <c r="I12" s="60"/>
      <c r="J12" s="60"/>
      <c r="K12" s="60"/>
      <c r="L12" s="57"/>
    </row>
    <row r="13" spans="2:12">
      <c r="B13" s="49"/>
      <c r="C13" s="57"/>
      <c r="D13" s="62"/>
      <c r="E13" s="119"/>
      <c r="F13" s="119"/>
      <c r="G13" s="59"/>
      <c r="H13" s="60"/>
      <c r="I13" s="60"/>
      <c r="J13" s="60"/>
      <c r="K13" s="60"/>
      <c r="L13" s="57"/>
    </row>
    <row r="14" spans="2:12">
      <c r="B14" s="49"/>
      <c r="C14" s="62"/>
      <c r="D14" s="62"/>
      <c r="E14" s="119"/>
      <c r="F14" s="119"/>
      <c r="G14" s="59"/>
      <c r="H14" s="60"/>
      <c r="I14" s="60"/>
      <c r="J14" s="60"/>
      <c r="K14" s="60"/>
      <c r="L14" s="57"/>
    </row>
    <row r="15" spans="2:12">
      <c r="B15" s="49"/>
      <c r="C15" s="57" t="s">
        <v>47</v>
      </c>
      <c r="D15" s="57"/>
      <c r="E15" s="57"/>
      <c r="F15" s="119"/>
      <c r="G15" s="57"/>
      <c r="H15" s="65"/>
      <c r="I15" s="65"/>
      <c r="J15" s="57"/>
      <c r="K15" s="63"/>
      <c r="L15" s="61"/>
    </row>
    <row r="16" spans="2:12">
      <c r="B16" s="49"/>
      <c r="C16" s="57"/>
      <c r="D16" s="57"/>
      <c r="E16" s="119"/>
      <c r="F16" s="119"/>
      <c r="G16" s="57"/>
      <c r="H16" s="65"/>
      <c r="I16" s="65"/>
      <c r="J16" s="57"/>
      <c r="K16" s="63"/>
      <c r="L16" s="61"/>
    </row>
    <row r="17" spans="2:12">
      <c r="B17" s="49"/>
      <c r="C17" s="57"/>
      <c r="D17" s="57"/>
      <c r="E17" s="120"/>
      <c r="F17" s="120"/>
      <c r="G17" s="57"/>
      <c r="H17" s="65"/>
      <c r="I17" s="65"/>
      <c r="J17" s="57"/>
      <c r="K17" s="63"/>
      <c r="L17" s="61"/>
    </row>
    <row r="18" spans="2:12">
      <c r="B18" s="49"/>
      <c r="C18" s="58"/>
      <c r="D18" s="57"/>
    </row>
    <row r="19" spans="2:12">
      <c r="B19" s="49"/>
      <c r="E19" s="121"/>
      <c r="F19" s="121"/>
    </row>
    <row r="20" spans="2:12">
      <c r="B20" s="49"/>
      <c r="C20" s="62"/>
      <c r="E20" s="121"/>
      <c r="F20" s="121"/>
    </row>
    <row r="21" spans="2:12">
      <c r="B21" s="49"/>
      <c r="C21" s="109"/>
      <c r="E21" s="121"/>
      <c r="F21" s="121"/>
    </row>
    <row r="22" spans="2:12">
      <c r="B22" s="49"/>
      <c r="E22" s="121"/>
      <c r="F22" s="12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BL558"/>
  <sheetViews>
    <sheetView topLeftCell="A5" zoomScaleNormal="100" workbookViewId="0">
      <selection activeCell="C44" sqref="C44"/>
    </sheetView>
  </sheetViews>
  <sheetFormatPr baseColWidth="10" defaultColWidth="7" defaultRowHeight="16"/>
  <cols>
    <col min="1" max="1" width="5.5" style="104" customWidth="1"/>
    <col min="2" max="2" width="5" style="104" customWidth="1"/>
    <col min="3" max="5" width="7" style="104"/>
    <col min="6" max="6" width="10.83203125" style="104" bestFit="1" customWidth="1"/>
    <col min="7" max="7" width="11.33203125" style="104" customWidth="1"/>
    <col min="8" max="8" width="38.1640625" style="104" customWidth="1"/>
    <col min="9" max="13" width="7" style="104"/>
    <col min="14" max="14" width="7.5" style="104" bestFit="1" customWidth="1"/>
    <col min="15" max="16384" width="7" style="104"/>
  </cols>
  <sheetData>
    <row r="1" spans="2:25" ht="17" thickBot="1"/>
    <row r="2" spans="2:25" s="24" customFormat="1">
      <c r="B2" s="107"/>
      <c r="C2" s="108" t="s">
        <v>25</v>
      </c>
      <c r="D2" s="108" t="s">
        <v>46</v>
      </c>
      <c r="E2" s="108"/>
      <c r="F2" s="108" t="s">
        <v>32</v>
      </c>
      <c r="G2" s="108"/>
      <c r="H2" s="108"/>
      <c r="I2" s="108"/>
      <c r="J2" s="108"/>
      <c r="K2" s="108"/>
      <c r="L2" s="108"/>
      <c r="M2" s="108"/>
      <c r="N2" s="108"/>
      <c r="O2" s="108"/>
      <c r="P2" s="108"/>
      <c r="Q2" s="108"/>
      <c r="R2" s="108"/>
      <c r="S2" s="108"/>
      <c r="T2" s="108"/>
      <c r="U2" s="108"/>
    </row>
    <row r="3" spans="2:25">
      <c r="B3" s="105"/>
      <c r="C3" s="106"/>
      <c r="D3" s="106"/>
      <c r="E3" s="106"/>
      <c r="F3" s="106"/>
      <c r="G3" s="106"/>
      <c r="H3" s="106"/>
      <c r="I3" s="106"/>
      <c r="J3" s="106"/>
      <c r="K3" s="106"/>
      <c r="L3" s="106"/>
      <c r="M3" s="106"/>
      <c r="N3" s="106"/>
      <c r="O3" s="106"/>
      <c r="P3" s="106"/>
      <c r="Q3" s="106"/>
      <c r="R3" s="106"/>
      <c r="S3" s="106"/>
      <c r="T3" s="106"/>
      <c r="U3" s="106"/>
    </row>
    <row r="4" spans="2:25" customFormat="1">
      <c r="B4" s="105"/>
      <c r="C4" s="114"/>
      <c r="D4" s="114"/>
      <c r="E4" s="114"/>
      <c r="F4" s="114"/>
      <c r="G4" s="114"/>
      <c r="H4" s="114"/>
      <c r="I4" s="114"/>
      <c r="J4" s="114"/>
      <c r="K4" s="114"/>
      <c r="L4" s="114"/>
      <c r="M4" s="114"/>
      <c r="N4" s="114"/>
      <c r="O4" s="114"/>
      <c r="P4" s="114"/>
      <c r="Q4" s="114"/>
      <c r="R4" s="114"/>
      <c r="S4" s="114"/>
      <c r="T4" s="114"/>
      <c r="U4" s="114"/>
      <c r="V4" s="114"/>
      <c r="W4" s="114"/>
      <c r="X4" s="114"/>
      <c r="Y4" s="114"/>
    </row>
    <row r="5" spans="2:25" customFormat="1">
      <c r="B5" s="105"/>
      <c r="C5" s="114"/>
      <c r="D5" s="114"/>
      <c r="E5" s="114"/>
      <c r="F5" s="114"/>
      <c r="G5" s="114"/>
      <c r="H5" s="114"/>
      <c r="I5" s="114"/>
      <c r="J5" s="114"/>
      <c r="K5" s="114"/>
      <c r="L5" s="114"/>
      <c r="M5" s="114"/>
      <c r="N5" s="114"/>
      <c r="O5" s="114"/>
      <c r="P5" s="114"/>
      <c r="Q5" s="114"/>
      <c r="R5" s="114"/>
      <c r="S5" s="114"/>
      <c r="T5" s="114"/>
      <c r="U5" s="114"/>
      <c r="V5" s="114"/>
      <c r="W5" s="114"/>
      <c r="X5" s="114"/>
      <c r="Y5" s="114"/>
    </row>
    <row r="6" spans="2:25" customFormat="1">
      <c r="B6" s="105"/>
      <c r="C6" s="114" t="str">
        <f>Sources!E8</f>
        <v>CBS_201706_TabelVoorArtikelRendementCO2emissieElekrtriciteit2015</v>
      </c>
      <c r="D6" s="114"/>
      <c r="E6" s="114"/>
      <c r="F6" s="114"/>
      <c r="G6" s="114"/>
      <c r="H6" s="114"/>
      <c r="I6" s="114"/>
      <c r="J6" s="114"/>
      <c r="K6" s="114"/>
      <c r="L6" s="114"/>
      <c r="M6" s="137" t="s">
        <v>63</v>
      </c>
      <c r="N6" s="138"/>
      <c r="O6" s="138"/>
      <c r="P6" s="138"/>
      <c r="Q6" s="138"/>
      <c r="R6" s="138"/>
      <c r="S6" s="138"/>
      <c r="T6" s="138"/>
      <c r="V6" s="114"/>
      <c r="W6" s="114"/>
      <c r="X6" s="114"/>
      <c r="Y6" s="114"/>
    </row>
    <row r="7" spans="2:25" customFormat="1">
      <c r="B7" s="105"/>
      <c r="C7" s="114"/>
      <c r="D7" s="114"/>
      <c r="E7" s="114"/>
      <c r="F7" s="114"/>
      <c r="G7" s="114"/>
      <c r="H7" s="114">
        <f>1000 * 60 * 60</f>
        <v>3600000</v>
      </c>
      <c r="I7" s="114"/>
      <c r="J7" s="114"/>
      <c r="K7" s="114"/>
      <c r="L7" s="114"/>
      <c r="M7" s="170" t="s">
        <v>1</v>
      </c>
      <c r="N7" s="170"/>
      <c r="O7" s="170"/>
      <c r="P7" s="170"/>
      <c r="Q7" s="170"/>
      <c r="R7" s="170"/>
      <c r="S7" s="170"/>
      <c r="T7" s="170"/>
      <c r="V7" s="114"/>
      <c r="W7" s="114"/>
      <c r="X7" s="114"/>
      <c r="Y7" s="114"/>
    </row>
    <row r="8" spans="2:25" customFormat="1">
      <c r="B8" s="105"/>
      <c r="C8" s="114"/>
      <c r="D8" s="114"/>
      <c r="F8" s="114"/>
      <c r="G8" s="115"/>
      <c r="H8" s="116">
        <f>H7/1000000</f>
        <v>3.6</v>
      </c>
      <c r="I8" s="114"/>
      <c r="J8" s="114"/>
      <c r="K8" s="114"/>
      <c r="L8" s="114"/>
      <c r="M8" s="138"/>
      <c r="N8" s="138" t="s">
        <v>64</v>
      </c>
      <c r="O8" s="138"/>
      <c r="P8" s="138"/>
      <c r="Q8" s="138"/>
      <c r="R8" s="138" t="s">
        <v>65</v>
      </c>
      <c r="S8" s="138"/>
      <c r="T8" s="138"/>
      <c r="V8" s="114"/>
      <c r="W8" s="114"/>
      <c r="X8" s="114"/>
      <c r="Y8" s="114"/>
    </row>
    <row r="9" spans="2:25" customFormat="1">
      <c r="B9" s="105"/>
      <c r="C9" s="114"/>
      <c r="D9" s="114">
        <v>1</v>
      </c>
      <c r="F9" s="114"/>
      <c r="G9" s="114"/>
      <c r="H9" s="116"/>
      <c r="I9" s="114"/>
      <c r="J9" s="114"/>
      <c r="K9" s="114"/>
      <c r="L9" s="114"/>
      <c r="M9" s="138"/>
      <c r="N9" s="170" t="s">
        <v>1</v>
      </c>
      <c r="O9" s="170"/>
      <c r="P9" s="170"/>
      <c r="Q9" s="171"/>
      <c r="R9" s="170" t="s">
        <v>1</v>
      </c>
      <c r="S9" s="170"/>
      <c r="T9" s="170"/>
      <c r="V9" s="114"/>
      <c r="W9" s="114"/>
      <c r="X9" s="114"/>
      <c r="Y9" s="114"/>
    </row>
    <row r="10" spans="2:25" customFormat="1">
      <c r="B10" s="105"/>
      <c r="C10" s="114"/>
      <c r="D10" s="114"/>
      <c r="F10" s="114"/>
      <c r="H10" s="116"/>
      <c r="I10" s="114"/>
      <c r="J10" s="114"/>
      <c r="K10" s="114"/>
      <c r="L10" s="114"/>
      <c r="M10" s="138"/>
      <c r="N10" s="139"/>
      <c r="O10" s="140"/>
      <c r="P10" s="140"/>
      <c r="Q10" s="140"/>
      <c r="R10" s="139"/>
      <c r="S10" s="140"/>
      <c r="T10" s="140"/>
      <c r="V10" s="114"/>
      <c r="W10" s="114"/>
      <c r="X10" s="114"/>
      <c r="Y10" s="114"/>
    </row>
    <row r="11" spans="2:25" customFormat="1" ht="57">
      <c r="B11" s="105"/>
      <c r="C11" s="114"/>
      <c r="D11" s="114"/>
      <c r="F11" s="152">
        <f>N32</f>
        <v>0.52723727677803667</v>
      </c>
      <c r="G11" s="114" t="s">
        <v>72</v>
      </c>
      <c r="H11" s="116"/>
      <c r="I11" s="114"/>
      <c r="J11" s="114"/>
      <c r="K11" s="114"/>
      <c r="L11" s="114"/>
      <c r="M11" s="141"/>
      <c r="N11" s="141" t="s">
        <v>66</v>
      </c>
      <c r="O11" s="141" t="s">
        <v>67</v>
      </c>
      <c r="P11" s="141" t="s">
        <v>68</v>
      </c>
      <c r="Q11" s="141" t="s">
        <v>69</v>
      </c>
      <c r="R11" s="141" t="s">
        <v>66</v>
      </c>
      <c r="S11" s="141" t="s">
        <v>70</v>
      </c>
      <c r="T11" s="141" t="s">
        <v>71</v>
      </c>
      <c r="V11" s="114"/>
      <c r="W11" s="114"/>
      <c r="X11" s="114"/>
      <c r="Y11" s="114"/>
    </row>
    <row r="12" spans="2:25" customFormat="1">
      <c r="B12" s="105"/>
      <c r="C12" s="114"/>
      <c r="D12" s="114"/>
      <c r="E12" s="114"/>
      <c r="F12" s="114">
        <f>527</f>
        <v>527</v>
      </c>
      <c r="G12" s="114" t="s">
        <v>82</v>
      </c>
      <c r="H12" s="114"/>
      <c r="I12" s="114"/>
      <c r="J12" s="114"/>
      <c r="K12" s="114"/>
      <c r="L12" s="114"/>
      <c r="M12" s="138"/>
      <c r="N12" s="138"/>
      <c r="O12" s="138"/>
      <c r="P12" s="138"/>
      <c r="Q12" s="138"/>
      <c r="R12" s="138"/>
      <c r="S12" s="142"/>
      <c r="T12" s="138"/>
      <c r="V12" s="114"/>
      <c r="W12" s="114"/>
      <c r="X12" s="114"/>
      <c r="Y12" s="114"/>
    </row>
    <row r="13" spans="2:25" customFormat="1">
      <c r="B13" s="105"/>
      <c r="C13" s="114"/>
      <c r="D13" s="114"/>
      <c r="E13" s="114"/>
      <c r="F13" s="114">
        <f>3.6</f>
        <v>3.6</v>
      </c>
      <c r="G13" s="114" t="s">
        <v>83</v>
      </c>
      <c r="H13" s="114"/>
      <c r="I13" s="114"/>
      <c r="J13" s="114"/>
      <c r="K13" s="114"/>
      <c r="L13" s="114"/>
      <c r="M13" s="170" t="s">
        <v>1</v>
      </c>
      <c r="N13" s="170"/>
      <c r="O13" s="170"/>
      <c r="P13" s="170"/>
      <c r="Q13" s="170"/>
      <c r="R13" s="170"/>
      <c r="S13" s="170"/>
      <c r="T13" s="170"/>
      <c r="V13" s="114"/>
      <c r="W13" s="114"/>
      <c r="X13" s="114"/>
      <c r="Y13" s="114"/>
    </row>
    <row r="14" spans="2:25" customFormat="1">
      <c r="B14" s="105"/>
      <c r="C14" s="114"/>
      <c r="D14" s="114"/>
      <c r="E14" s="114"/>
      <c r="F14" s="114">
        <f>F11/F13</f>
        <v>0.14645479910501019</v>
      </c>
      <c r="G14" s="114" t="s">
        <v>41</v>
      </c>
      <c r="H14" s="114"/>
      <c r="I14" s="114"/>
      <c r="J14" s="114"/>
      <c r="K14" s="114"/>
      <c r="L14" s="114"/>
      <c r="M14" s="139"/>
      <c r="N14" s="140"/>
      <c r="O14" s="140"/>
      <c r="P14" s="140"/>
      <c r="Q14" s="140"/>
      <c r="R14" s="140"/>
      <c r="S14" s="140"/>
      <c r="T14" s="140"/>
      <c r="V14" s="114"/>
      <c r="W14" s="114"/>
      <c r="X14" s="114"/>
      <c r="Y14" s="114"/>
    </row>
    <row r="15" spans="2:25" customFormat="1">
      <c r="B15" s="105"/>
      <c r="C15" s="114"/>
      <c r="D15" s="114"/>
      <c r="E15" s="114"/>
      <c r="F15" s="114"/>
      <c r="G15" s="115"/>
      <c r="H15" s="116"/>
      <c r="I15" s="114"/>
      <c r="J15" s="114"/>
      <c r="K15" s="114"/>
      <c r="L15" s="114"/>
      <c r="M15" s="139"/>
      <c r="N15" s="143" t="s">
        <v>72</v>
      </c>
      <c r="O15" s="143" t="s">
        <v>73</v>
      </c>
      <c r="P15" s="143" t="s">
        <v>51</v>
      </c>
      <c r="Q15" s="143"/>
      <c r="R15" s="143" t="s">
        <v>74</v>
      </c>
      <c r="S15" s="144" t="s">
        <v>75</v>
      </c>
      <c r="T15" s="143" t="s">
        <v>51</v>
      </c>
      <c r="V15" s="114"/>
      <c r="W15" s="114"/>
      <c r="X15" s="114"/>
      <c r="Y15" s="114"/>
    </row>
    <row r="16" spans="2:25" customFormat="1">
      <c r="B16" s="105"/>
      <c r="C16" s="114"/>
      <c r="D16" s="114"/>
      <c r="E16" s="114"/>
      <c r="F16" s="114"/>
      <c r="G16" s="114"/>
      <c r="H16" s="116"/>
      <c r="I16" s="114"/>
      <c r="J16" s="114"/>
      <c r="K16" s="114"/>
      <c r="L16" s="114"/>
      <c r="M16" s="138"/>
      <c r="N16" s="138"/>
      <c r="O16" s="138"/>
      <c r="P16" s="138"/>
      <c r="Q16" s="138"/>
      <c r="R16" s="138"/>
      <c r="S16" s="142"/>
      <c r="T16" s="138"/>
      <c r="V16" s="114"/>
      <c r="W16" s="114"/>
      <c r="X16" s="114"/>
      <c r="Y16" s="114"/>
    </row>
    <row r="17" spans="2:25" customFormat="1">
      <c r="B17" s="105"/>
      <c r="C17" s="114"/>
      <c r="D17" s="114"/>
      <c r="E17" s="114"/>
      <c r="F17" s="114"/>
      <c r="H17" s="116"/>
      <c r="I17" s="114"/>
      <c r="J17" s="114"/>
      <c r="K17" s="114"/>
      <c r="L17" s="114"/>
      <c r="M17" s="145">
        <v>2000</v>
      </c>
      <c r="N17" s="149">
        <v>0.54527000939004366</v>
      </c>
      <c r="O17" s="149">
        <v>8.2672486839821993</v>
      </c>
      <c r="P17" s="149">
        <v>43.545321274476755</v>
      </c>
      <c r="Q17" s="149">
        <v>40.539801764085702</v>
      </c>
      <c r="R17" s="150">
        <v>0.6411633901125442</v>
      </c>
      <c r="S17" s="150">
        <v>8.9931269836050642</v>
      </c>
      <c r="T17" s="150">
        <v>40.030570084943612</v>
      </c>
      <c r="V17" s="114"/>
      <c r="W17" s="114"/>
      <c r="X17" s="114"/>
      <c r="Y17" s="114"/>
    </row>
    <row r="18" spans="2:25" customFormat="1">
      <c r="B18" s="105"/>
      <c r="D18" s="114"/>
      <c r="E18" s="114"/>
      <c r="F18" s="114"/>
      <c r="G18" s="114"/>
      <c r="H18" s="116"/>
      <c r="I18" s="114"/>
      <c r="J18" s="114"/>
      <c r="K18" s="114"/>
      <c r="L18" s="114"/>
      <c r="M18" s="145">
        <v>2001</v>
      </c>
      <c r="N18" s="149">
        <v>0.55870272508963847</v>
      </c>
      <c r="O18" s="149">
        <v>8.4551074906673769</v>
      </c>
      <c r="P18" s="149">
        <v>42.577814699264636</v>
      </c>
      <c r="Q18" s="149">
        <v>39.61480428178583</v>
      </c>
      <c r="R18" s="150">
        <v>0.64641878966078092</v>
      </c>
      <c r="S18" s="150">
        <v>9.1359691554843394</v>
      </c>
      <c r="T18" s="150">
        <v>39.404686451233403</v>
      </c>
      <c r="V18" s="114"/>
      <c r="W18" s="114"/>
      <c r="X18" s="114"/>
      <c r="Y18" s="114"/>
    </row>
    <row r="19" spans="2:25" customFormat="1">
      <c r="B19" s="105"/>
      <c r="D19" s="114"/>
      <c r="E19" s="114"/>
      <c r="F19" s="114"/>
      <c r="G19" s="114"/>
      <c r="H19" s="114"/>
      <c r="I19" s="114"/>
      <c r="J19" s="114"/>
      <c r="K19" s="114"/>
      <c r="L19" s="114"/>
      <c r="M19" s="145">
        <v>2002</v>
      </c>
      <c r="N19" s="149">
        <v>0.55483294760982504</v>
      </c>
      <c r="O19" s="149">
        <v>8.3804496959004577</v>
      </c>
      <c r="P19" s="149">
        <v>42.957121999802048</v>
      </c>
      <c r="Q19" s="149">
        <v>39.966946978373571</v>
      </c>
      <c r="R19" s="150">
        <v>0.64576122793758828</v>
      </c>
      <c r="S19" s="150">
        <v>9.1396089020600737</v>
      </c>
      <c r="T19" s="150">
        <v>39.388993977505514</v>
      </c>
      <c r="V19" s="114"/>
      <c r="W19" s="114"/>
      <c r="X19" s="114"/>
      <c r="Y19" s="114"/>
    </row>
    <row r="20" spans="2:25" customFormat="1">
      <c r="B20" s="105"/>
      <c r="D20" s="114"/>
      <c r="E20" s="114"/>
      <c r="F20" s="114"/>
      <c r="G20" s="114"/>
      <c r="H20" s="114"/>
      <c r="I20" s="114"/>
      <c r="J20" s="114"/>
      <c r="K20" s="114"/>
      <c r="L20" s="114"/>
      <c r="M20" s="145">
        <v>2003</v>
      </c>
      <c r="N20" s="149">
        <v>0.55362915713024408</v>
      </c>
      <c r="O20" s="149">
        <v>8.3772189677036391</v>
      </c>
      <c r="P20" s="149">
        <v>42.973688689276692</v>
      </c>
      <c r="Q20" s="149">
        <v>39.970588725348186</v>
      </c>
      <c r="R20" s="150">
        <v>0.63938251109596345</v>
      </c>
      <c r="S20" s="150">
        <v>9.0909755241275381</v>
      </c>
      <c r="T20" s="150">
        <v>39.599710619015141</v>
      </c>
      <c r="V20" s="114"/>
      <c r="W20" s="114"/>
      <c r="X20" s="114"/>
      <c r="Y20" s="114"/>
    </row>
    <row r="21" spans="2:25" customFormat="1">
      <c r="B21" s="105"/>
      <c r="D21" s="114"/>
      <c r="E21" s="114"/>
      <c r="F21" s="114"/>
      <c r="G21" s="114"/>
      <c r="H21" s="114"/>
      <c r="I21" s="114"/>
      <c r="J21" s="114"/>
      <c r="K21" s="114"/>
      <c r="L21" s="114"/>
      <c r="M21" s="145">
        <v>2004</v>
      </c>
      <c r="N21" s="149">
        <v>0.53437979858847884</v>
      </c>
      <c r="O21" s="149">
        <v>8.1473364296802391</v>
      </c>
      <c r="P21" s="149">
        <v>44.186220012781405</v>
      </c>
      <c r="Q21" s="149">
        <v>41.020895467565332</v>
      </c>
      <c r="R21" s="150">
        <v>0.62377295431400848</v>
      </c>
      <c r="S21" s="150">
        <v>8.9616215255162235</v>
      </c>
      <c r="T21" s="150">
        <v>40.171301474290125</v>
      </c>
      <c r="V21" s="114"/>
      <c r="W21" s="114"/>
      <c r="X21" s="114"/>
      <c r="Y21" s="114"/>
    </row>
    <row r="22" spans="2:25" customFormat="1">
      <c r="B22" s="105"/>
      <c r="D22" s="114"/>
      <c r="E22" s="114"/>
      <c r="F22" s="114"/>
      <c r="G22" s="114"/>
      <c r="H22" s="114"/>
      <c r="I22" s="114"/>
      <c r="J22" s="114"/>
      <c r="K22" s="114"/>
      <c r="L22" s="114"/>
      <c r="M22" s="145">
        <v>2005</v>
      </c>
      <c r="N22" s="149">
        <v>0.51415325255652977</v>
      </c>
      <c r="O22" s="149">
        <v>7.9067583743866052</v>
      </c>
      <c r="P22" s="149">
        <v>45.530669201451133</v>
      </c>
      <c r="Q22" s="149">
        <v>42.272065855461868</v>
      </c>
      <c r="R22" s="150">
        <v>0.61548550323403872</v>
      </c>
      <c r="S22" s="150">
        <v>8.9315712789822115</v>
      </c>
      <c r="T22" s="150">
        <v>40.306457705505032</v>
      </c>
      <c r="V22" s="114"/>
      <c r="W22" s="114"/>
      <c r="X22" s="114"/>
      <c r="Y22" s="114"/>
    </row>
    <row r="23" spans="2:25" customFormat="1">
      <c r="B23" s="105"/>
      <c r="D23" s="114"/>
      <c r="E23" s="114"/>
      <c r="F23" s="114"/>
      <c r="G23" s="114"/>
      <c r="H23" s="114"/>
      <c r="I23" s="114"/>
      <c r="J23" s="114"/>
      <c r="K23" s="114"/>
      <c r="L23" s="114"/>
      <c r="M23" s="145">
        <v>2006</v>
      </c>
      <c r="N23" s="149">
        <v>0.50359122654455701</v>
      </c>
      <c r="O23" s="149">
        <v>7.6632657574358118</v>
      </c>
      <c r="P23" s="149">
        <v>46.977360748671046</v>
      </c>
      <c r="Q23" s="149">
        <v>43.62415681780265</v>
      </c>
      <c r="R23" s="150">
        <v>0.61099799160185031</v>
      </c>
      <c r="S23" s="150">
        <v>8.7393847554257622</v>
      </c>
      <c r="T23" s="150">
        <v>41.192831083045924</v>
      </c>
      <c r="V23" s="114"/>
      <c r="W23" s="114"/>
      <c r="X23" s="114"/>
      <c r="Y23" s="114"/>
    </row>
    <row r="24" spans="2:25" customFormat="1">
      <c r="B24" s="105"/>
      <c r="D24" s="114"/>
      <c r="E24" s="114"/>
      <c r="F24" s="114"/>
      <c r="G24" s="114"/>
      <c r="H24" s="114"/>
      <c r="I24" s="114"/>
      <c r="J24" s="114"/>
      <c r="K24" s="114"/>
      <c r="L24" s="114"/>
      <c r="M24" s="145">
        <v>2007</v>
      </c>
      <c r="N24" s="149">
        <v>0.50035039665156722</v>
      </c>
      <c r="O24" s="149">
        <v>7.6842121517038366</v>
      </c>
      <c r="P24" s="149">
        <v>46.849305158782798</v>
      </c>
      <c r="Q24" s="149">
        <v>43.494076651852318</v>
      </c>
      <c r="R24" s="150">
        <v>0.59826025610283451</v>
      </c>
      <c r="S24" s="150">
        <v>8.6764091990098979</v>
      </c>
      <c r="T24" s="150">
        <v>41.491818993631739</v>
      </c>
      <c r="V24" s="114"/>
      <c r="W24" s="114"/>
      <c r="X24" s="114"/>
      <c r="Y24" s="114"/>
    </row>
    <row r="25" spans="2:25" customFormat="1">
      <c r="B25" s="105"/>
      <c r="D25" s="114"/>
      <c r="E25" s="114"/>
      <c r="F25" s="114"/>
      <c r="G25" s="114"/>
      <c r="H25" s="114"/>
      <c r="I25" s="114"/>
      <c r="J25" s="114"/>
      <c r="K25" s="114"/>
      <c r="L25" s="114"/>
      <c r="M25" s="145">
        <v>2008</v>
      </c>
      <c r="N25" s="149">
        <v>0.48873994886347027</v>
      </c>
      <c r="O25" s="149">
        <v>7.5815898491011167</v>
      </c>
      <c r="P25" s="149">
        <v>47.483444391638002</v>
      </c>
      <c r="Q25" s="149">
        <v>43.994864632173865</v>
      </c>
      <c r="R25" s="150">
        <v>0.6076306997312636</v>
      </c>
      <c r="S25" s="150">
        <v>8.8220196919222111</v>
      </c>
      <c r="T25" s="150">
        <v>40.806982139206767</v>
      </c>
      <c r="V25" s="114"/>
      <c r="W25" s="114"/>
      <c r="X25" s="114"/>
      <c r="Y25" s="114"/>
    </row>
    <row r="26" spans="2:25" customFormat="1">
      <c r="B26" s="105"/>
      <c r="D26" s="114"/>
      <c r="E26" s="114"/>
      <c r="F26" s="114"/>
      <c r="G26" s="114"/>
      <c r="H26" s="114"/>
      <c r="I26" s="114"/>
      <c r="J26" s="114"/>
      <c r="K26" s="114"/>
      <c r="L26" s="114"/>
      <c r="M26" s="145">
        <v>2009</v>
      </c>
      <c r="N26" s="149">
        <v>0.47623912587215478</v>
      </c>
      <c r="O26" s="149">
        <v>7.4147408804397559</v>
      </c>
      <c r="P26" s="149">
        <v>48.551932670996997</v>
      </c>
      <c r="Q26" s="149">
        <v>44.958021669468629</v>
      </c>
      <c r="R26" s="150">
        <v>0.59042284005562362</v>
      </c>
      <c r="S26" s="150">
        <v>8.6491955296669847</v>
      </c>
      <c r="T26" s="150">
        <v>41.622368087897861</v>
      </c>
      <c r="V26" s="114"/>
      <c r="W26" s="114"/>
      <c r="X26" s="114"/>
      <c r="Y26" s="114"/>
    </row>
    <row r="27" spans="2:25" customFormat="1">
      <c r="B27" s="105"/>
      <c r="D27" s="114"/>
      <c r="E27" s="114"/>
      <c r="F27" s="114"/>
      <c r="G27" s="114"/>
      <c r="H27" s="114"/>
      <c r="I27" s="114"/>
      <c r="J27" s="114"/>
      <c r="K27" s="114"/>
      <c r="L27" s="114"/>
      <c r="M27" s="145">
        <v>2010</v>
      </c>
      <c r="N27" s="149">
        <v>0.46036340459707753</v>
      </c>
      <c r="O27" s="149">
        <v>7.2315657302176186</v>
      </c>
      <c r="P27" s="149">
        <v>49.781750374709873</v>
      </c>
      <c r="Q27" s="149">
        <v>45.996176119924009</v>
      </c>
      <c r="R27" s="150">
        <v>0.567996290027867</v>
      </c>
      <c r="S27" s="150">
        <v>8.4262493025249885</v>
      </c>
      <c r="T27" s="150">
        <v>42.72363504508742</v>
      </c>
      <c r="V27" s="114"/>
      <c r="W27" s="114"/>
      <c r="X27" s="114"/>
      <c r="Y27" s="114"/>
    </row>
    <row r="28" spans="2:25" customFormat="1">
      <c r="B28" s="105"/>
      <c r="K28" s="114"/>
      <c r="L28" s="114"/>
      <c r="M28" s="146">
        <v>2011</v>
      </c>
      <c r="N28" s="149">
        <v>0.44210219761142849</v>
      </c>
      <c r="O28" s="149">
        <v>6.96630937893406</v>
      </c>
      <c r="P28" s="149">
        <v>51.677291434777608</v>
      </c>
      <c r="Q28" s="149">
        <v>47.821014152311008</v>
      </c>
      <c r="R28" s="150">
        <v>0.55557901106191254</v>
      </c>
      <c r="S28" s="150">
        <v>8.2481999152389154</v>
      </c>
      <c r="T28" s="150">
        <v>43.645886823727935</v>
      </c>
      <c r="V28" s="114"/>
      <c r="W28" s="114"/>
      <c r="X28" s="114"/>
      <c r="Y28" s="114"/>
    </row>
    <row r="29" spans="2:25" customFormat="1">
      <c r="B29" s="105"/>
      <c r="C29" s="114"/>
      <c r="M29" s="137">
        <v>2012</v>
      </c>
      <c r="N29" s="149">
        <v>0.47189640266606458</v>
      </c>
      <c r="O29" s="149">
        <v>7.1436114287050323</v>
      </c>
      <c r="P29" s="149">
        <v>50.394678321026696</v>
      </c>
      <c r="Q29" s="149">
        <v>46.92409565696088</v>
      </c>
      <c r="R29" s="150">
        <v>0.60776111465098903</v>
      </c>
      <c r="S29" s="150">
        <v>8.5455908294539373</v>
      </c>
      <c r="T29" s="150">
        <v>42.126987727892889</v>
      </c>
    </row>
    <row r="30" spans="2:25" customFormat="1">
      <c r="B30" s="105"/>
      <c r="C30" s="114"/>
      <c r="M30" s="137">
        <v>2013</v>
      </c>
      <c r="N30" s="149">
        <v>0.48093326220982524</v>
      </c>
      <c r="O30" s="149">
        <v>7.1001964810056872</v>
      </c>
      <c r="P30" s="149">
        <v>50.702822233591029</v>
      </c>
      <c r="Q30" s="149">
        <v>47.194255971082448</v>
      </c>
      <c r="R30" s="150">
        <v>0.62205757886678981</v>
      </c>
      <c r="S30" s="150">
        <v>8.4503942980665698</v>
      </c>
      <c r="T30" s="150">
        <v>42.601562400747042</v>
      </c>
    </row>
    <row r="31" spans="2:25" customFormat="1">
      <c r="B31" s="105"/>
      <c r="C31" s="114"/>
      <c r="M31" s="137">
        <v>2014</v>
      </c>
      <c r="N31" s="149">
        <v>0.50305777964528764</v>
      </c>
      <c r="O31" s="149">
        <v>7.3631196341779415</v>
      </c>
      <c r="P31" s="149">
        <v>48.892319816312799</v>
      </c>
      <c r="Q31" s="149">
        <v>45.740023751539056</v>
      </c>
      <c r="R31" s="150">
        <v>0.63639721312929931</v>
      </c>
      <c r="S31" s="150">
        <v>8.6504818158902452</v>
      </c>
      <c r="T31" s="150">
        <v>41.61617903626</v>
      </c>
    </row>
    <row r="32" spans="2:25" customFormat="1" ht="21">
      <c r="B32" s="105"/>
      <c r="C32" s="114"/>
      <c r="M32" s="147" t="s">
        <v>76</v>
      </c>
      <c r="N32" s="151">
        <v>0.52723727677803667</v>
      </c>
      <c r="O32" s="149">
        <v>7.3079224938204517</v>
      </c>
      <c r="P32" s="149">
        <v>49.261606195798393</v>
      </c>
      <c r="Q32" s="149">
        <v>46.413521172361648</v>
      </c>
      <c r="R32" s="150">
        <v>0.67765971611763232</v>
      </c>
      <c r="S32" s="150">
        <v>8.6903398742149083</v>
      </c>
      <c r="T32" s="150">
        <v>41.42530731947037</v>
      </c>
    </row>
    <row r="33" spans="2:20" customFormat="1">
      <c r="B33" s="105"/>
      <c r="C33" s="114"/>
      <c r="M33" s="170" t="s">
        <v>1</v>
      </c>
      <c r="N33" s="170"/>
      <c r="O33" s="170"/>
      <c r="P33" s="170"/>
      <c r="Q33" s="170"/>
      <c r="R33" s="170"/>
      <c r="S33" s="170"/>
      <c r="T33" s="170"/>
    </row>
    <row r="34" spans="2:20" customFormat="1">
      <c r="B34" s="105"/>
      <c r="C34" s="114"/>
      <c r="M34" s="138" t="s">
        <v>77</v>
      </c>
      <c r="N34" s="148"/>
      <c r="O34" s="148"/>
      <c r="P34" s="148"/>
      <c r="Q34" s="148"/>
      <c r="R34" s="148"/>
      <c r="S34" s="148"/>
      <c r="T34" s="148"/>
    </row>
    <row r="35" spans="2:20" customFormat="1">
      <c r="B35" s="105"/>
      <c r="C35" s="114"/>
    </row>
    <row r="36" spans="2:20" customFormat="1">
      <c r="B36" s="105"/>
      <c r="C36" s="114"/>
      <c r="M36" s="168" t="s">
        <v>78</v>
      </c>
      <c r="N36" s="168"/>
      <c r="O36" s="168"/>
      <c r="P36" s="168"/>
      <c r="Q36" s="168"/>
      <c r="R36" s="168"/>
      <c r="S36" s="168"/>
    </row>
    <row r="37" spans="2:20" customFormat="1">
      <c r="B37" s="105"/>
      <c r="C37" s="114"/>
      <c r="M37" s="168" t="s">
        <v>79</v>
      </c>
      <c r="N37" s="168"/>
      <c r="O37" s="168"/>
      <c r="P37" s="168"/>
      <c r="Q37" s="168"/>
      <c r="R37" s="168"/>
      <c r="S37" s="168"/>
    </row>
    <row r="38" spans="2:20" customFormat="1">
      <c r="B38" s="105"/>
      <c r="C38" s="114"/>
      <c r="M38" s="138" t="s">
        <v>80</v>
      </c>
    </row>
    <row r="39" spans="2:20" customFormat="1">
      <c r="B39" s="105"/>
      <c r="C39" s="114"/>
      <c r="M39" s="169" t="s">
        <v>81</v>
      </c>
      <c r="N39" s="169"/>
      <c r="O39" s="169"/>
      <c r="P39" s="169"/>
      <c r="Q39" s="169"/>
      <c r="R39" s="169"/>
      <c r="S39" s="169"/>
    </row>
    <row r="40" spans="2:20" customFormat="1">
      <c r="B40" s="105"/>
      <c r="C40" s="114"/>
    </row>
    <row r="41" spans="2:20" customFormat="1">
      <c r="B41" s="105"/>
      <c r="C41" s="114"/>
    </row>
    <row r="42" spans="2:20" customFormat="1">
      <c r="B42" s="105"/>
      <c r="C42" s="114"/>
    </row>
    <row r="43" spans="2:20" customFormat="1">
      <c r="B43" s="105"/>
      <c r="C43" s="114" t="str">
        <f>Sources!E9</f>
        <v>EC_201606_Quarterly Report on European Electricity Markets</v>
      </c>
    </row>
    <row r="44" spans="2:20" customFormat="1">
      <c r="B44" s="105"/>
      <c r="C44" s="114"/>
      <c r="D44">
        <v>23</v>
      </c>
    </row>
    <row r="45" spans="2:20" customFormat="1">
      <c r="B45" s="105"/>
      <c r="C45" s="114"/>
      <c r="D45" s="114"/>
      <c r="E45" s="114"/>
      <c r="F45" s="114"/>
      <c r="G45" s="114"/>
      <c r="H45" s="114"/>
      <c r="I45" s="114"/>
      <c r="J45" s="114"/>
    </row>
    <row r="46" spans="2:20" customFormat="1">
      <c r="B46" s="105"/>
      <c r="C46" s="114"/>
      <c r="D46" s="114"/>
      <c r="E46" s="114"/>
      <c r="F46" s="114">
        <f>35</f>
        <v>35</v>
      </c>
      <c r="G46" s="114" t="s">
        <v>89</v>
      </c>
      <c r="H46" s="114"/>
      <c r="I46" s="114"/>
      <c r="J46" s="114"/>
    </row>
    <row r="47" spans="2:20" customFormat="1">
      <c r="B47" s="105"/>
      <c r="C47" s="114"/>
      <c r="F47">
        <f>1*60*60</f>
        <v>3600</v>
      </c>
      <c r="G47" t="s">
        <v>90</v>
      </c>
    </row>
    <row r="48" spans="2:20" customFormat="1">
      <c r="B48" s="105"/>
      <c r="F48">
        <f>35/F47</f>
        <v>9.7222222222222224E-3</v>
      </c>
      <c r="G48" t="s">
        <v>44</v>
      </c>
    </row>
    <row r="49" spans="1:64" customFormat="1">
      <c r="B49" s="105"/>
    </row>
    <row r="50" spans="1:64" customFormat="1">
      <c r="B50" s="105"/>
    </row>
    <row r="51" spans="1:64" customFormat="1">
      <c r="B51" s="105"/>
    </row>
    <row r="52" spans="1:64" customFormat="1">
      <c r="B52" s="105"/>
    </row>
    <row r="53" spans="1:64" customFormat="1">
      <c r="B53" s="105"/>
    </row>
    <row r="54" spans="1:64" customFormat="1">
      <c r="B54" s="105"/>
    </row>
    <row r="55" spans="1:64" customFormat="1" ht="17" customHeight="1">
      <c r="B55" s="105"/>
    </row>
    <row r="56" spans="1:64" customFormat="1">
      <c r="B56" s="105"/>
    </row>
    <row r="57" spans="1:64" customFormat="1">
      <c r="B57" s="105"/>
    </row>
    <row r="58" spans="1:64" customFormat="1">
      <c r="B58" s="105"/>
    </row>
    <row r="59" spans="1:64" customFormat="1">
      <c r="B59" s="105"/>
    </row>
    <row r="60" spans="1:64" customFormat="1">
      <c r="B60" s="105"/>
    </row>
    <row r="61" spans="1:64" customFormat="1">
      <c r="B61" s="105"/>
    </row>
    <row r="62" spans="1:64" s="24" customFormat="1">
      <c r="A62"/>
      <c r="B62" s="105"/>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row>
    <row r="63" spans="1:64" customFormat="1">
      <c r="B63" s="105"/>
    </row>
    <row r="64" spans="1:64" customFormat="1">
      <c r="B64" s="105"/>
    </row>
    <row r="65" spans="2:2" customFormat="1">
      <c r="B65" s="105"/>
    </row>
    <row r="66" spans="2:2" customFormat="1">
      <c r="B66" s="105"/>
    </row>
    <row r="67" spans="2:2" customFormat="1">
      <c r="B67" s="105"/>
    </row>
    <row r="68" spans="2:2" customFormat="1">
      <c r="B68" s="105"/>
    </row>
    <row r="69" spans="2:2" customFormat="1">
      <c r="B69" s="105"/>
    </row>
    <row r="70" spans="2:2" customFormat="1">
      <c r="B70" s="105"/>
    </row>
    <row r="71" spans="2:2" customFormat="1">
      <c r="B71" s="105"/>
    </row>
    <row r="72" spans="2:2" customFormat="1">
      <c r="B72" s="105"/>
    </row>
    <row r="73" spans="2:2" customFormat="1">
      <c r="B73" s="105"/>
    </row>
    <row r="74" spans="2:2" customFormat="1">
      <c r="B74" s="105"/>
    </row>
    <row r="75" spans="2:2" customFormat="1">
      <c r="B75" s="105"/>
    </row>
    <row r="76" spans="2:2" customFormat="1">
      <c r="B76" s="105"/>
    </row>
    <row r="77" spans="2:2" customFormat="1">
      <c r="B77" s="105"/>
    </row>
    <row r="78" spans="2:2" customFormat="1">
      <c r="B78" s="105"/>
    </row>
    <row r="79" spans="2:2" customFormat="1">
      <c r="B79" s="105"/>
    </row>
    <row r="80" spans="2:2" customFormat="1">
      <c r="B80" s="105"/>
    </row>
    <row r="81" spans="1:2" customFormat="1">
      <c r="B81" s="105"/>
    </row>
    <row r="82" spans="1:2" customFormat="1">
      <c r="B82" s="105"/>
    </row>
    <row r="83" spans="1:2" customFormat="1">
      <c r="B83" s="105"/>
    </row>
    <row r="84" spans="1:2" customFormat="1">
      <c r="A84" s="104"/>
      <c r="B84" s="104"/>
    </row>
    <row r="85" spans="1:2" customFormat="1">
      <c r="A85" s="104"/>
      <c r="B85" s="104"/>
    </row>
    <row r="86" spans="1:2" customFormat="1">
      <c r="A86" s="104"/>
      <c r="B86" s="104"/>
    </row>
    <row r="87" spans="1:2" customFormat="1">
      <c r="A87" s="104"/>
      <c r="B87" s="104"/>
    </row>
    <row r="88" spans="1:2" customFormat="1">
      <c r="A88" s="104"/>
      <c r="B88" s="104"/>
    </row>
    <row r="89" spans="1:2" customFormat="1">
      <c r="A89" s="104"/>
      <c r="B89" s="104"/>
    </row>
    <row r="90" spans="1:2" customFormat="1">
      <c r="A90" s="104"/>
      <c r="B90" s="104"/>
    </row>
    <row r="91" spans="1:2" customFormat="1">
      <c r="A91" s="104"/>
      <c r="B91" s="104"/>
    </row>
    <row r="92" spans="1:2" customFormat="1">
      <c r="A92" s="104"/>
      <c r="B92" s="104"/>
    </row>
    <row r="93" spans="1:2" customFormat="1">
      <c r="A93" s="104"/>
      <c r="B93" s="104"/>
    </row>
    <row r="94" spans="1:2" customFormat="1">
      <c r="A94" s="104"/>
      <c r="B94" s="104"/>
    </row>
    <row r="95" spans="1:2" customFormat="1">
      <c r="A95" s="104"/>
      <c r="B95" s="104"/>
    </row>
    <row r="96" spans="1:2" customFormat="1">
      <c r="A96" s="104"/>
      <c r="B96" s="104"/>
    </row>
    <row r="97" spans="1:2" customFormat="1">
      <c r="A97" s="104"/>
      <c r="B97" s="104"/>
    </row>
    <row r="98" spans="1:2" customFormat="1">
      <c r="A98" s="104"/>
      <c r="B98" s="104"/>
    </row>
    <row r="99" spans="1:2" customFormat="1">
      <c r="A99" s="104"/>
      <c r="B99" s="104"/>
    </row>
    <row r="100" spans="1:2" customFormat="1">
      <c r="A100" s="104"/>
      <c r="B100" s="104"/>
    </row>
    <row r="101" spans="1:2" customFormat="1">
      <c r="A101" s="104"/>
      <c r="B101" s="104"/>
    </row>
    <row r="102" spans="1:2" customFormat="1">
      <c r="A102" s="104"/>
      <c r="B102" s="104"/>
    </row>
    <row r="103" spans="1:2" customFormat="1">
      <c r="A103" s="104"/>
      <c r="B103" s="104"/>
    </row>
    <row r="104" spans="1:2" customFormat="1">
      <c r="A104" s="104"/>
      <c r="B104" s="104"/>
    </row>
    <row r="105" spans="1:2" customFormat="1">
      <c r="A105" s="104"/>
      <c r="B105" s="104"/>
    </row>
    <row r="106" spans="1:2" customFormat="1">
      <c r="A106" s="104"/>
      <c r="B106" s="104"/>
    </row>
    <row r="107" spans="1:2" customFormat="1">
      <c r="A107" s="104"/>
      <c r="B107" s="104"/>
    </row>
    <row r="108" spans="1:2" customFormat="1">
      <c r="A108" s="104"/>
      <c r="B108" s="104"/>
    </row>
    <row r="109" spans="1:2" customFormat="1">
      <c r="A109" s="104"/>
      <c r="B109" s="104"/>
    </row>
    <row r="110" spans="1:2" customFormat="1">
      <c r="A110" s="104"/>
      <c r="B110" s="104"/>
    </row>
    <row r="111" spans="1:2" customFormat="1">
      <c r="A111" s="104"/>
      <c r="B111" s="104"/>
    </row>
    <row r="112" spans="1:2" customFormat="1">
      <c r="A112" s="104"/>
      <c r="B112" s="104"/>
    </row>
    <row r="113" spans="1:2" customFormat="1">
      <c r="A113" s="104"/>
      <c r="B113" s="104"/>
    </row>
    <row r="114" spans="1:2" customFormat="1">
      <c r="A114" s="104"/>
      <c r="B114" s="104"/>
    </row>
    <row r="115" spans="1:2" customFormat="1">
      <c r="A115" s="104"/>
      <c r="B115" s="104"/>
    </row>
    <row r="116" spans="1:2" customFormat="1">
      <c r="A116" s="104"/>
      <c r="B116" s="104"/>
    </row>
    <row r="117" spans="1:2" customFormat="1">
      <c r="A117" s="104"/>
      <c r="B117" s="104"/>
    </row>
    <row r="118" spans="1:2" customFormat="1">
      <c r="A118" s="104"/>
      <c r="B118" s="104"/>
    </row>
    <row r="119" spans="1:2" customFormat="1">
      <c r="A119" s="104"/>
      <c r="B119" s="104"/>
    </row>
    <row r="120" spans="1:2" customFormat="1">
      <c r="A120" s="104"/>
      <c r="B120" s="104"/>
    </row>
    <row r="121" spans="1:2" customFormat="1">
      <c r="A121" s="104"/>
      <c r="B121" s="104"/>
    </row>
    <row r="122" spans="1:2" customFormat="1">
      <c r="A122" s="104"/>
      <c r="B122" s="104"/>
    </row>
    <row r="123" spans="1:2" customFormat="1">
      <c r="A123" s="104"/>
      <c r="B123" s="104"/>
    </row>
    <row r="124" spans="1:2" customFormat="1">
      <c r="A124" s="104"/>
      <c r="B124" s="104"/>
    </row>
    <row r="125" spans="1:2" customFormat="1">
      <c r="A125" s="104"/>
      <c r="B125" s="104"/>
    </row>
    <row r="126" spans="1:2" customFormat="1">
      <c r="A126" s="104"/>
      <c r="B126" s="104"/>
    </row>
    <row r="127" spans="1:2" customFormat="1">
      <c r="A127" s="104"/>
      <c r="B127" s="104"/>
    </row>
    <row r="128" spans="1:2" customFormat="1">
      <c r="A128" s="104"/>
      <c r="B128" s="104"/>
    </row>
    <row r="129" spans="1:56" customFormat="1">
      <c r="A129" s="104"/>
      <c r="B129" s="104"/>
    </row>
    <row r="130" spans="1:56" customFormat="1">
      <c r="A130" s="104"/>
      <c r="B130" s="104"/>
    </row>
    <row r="131" spans="1:56" customFormat="1">
      <c r="A131" s="104"/>
      <c r="B131" s="104"/>
    </row>
    <row r="132" spans="1:56" customFormat="1">
      <c r="A132" s="104"/>
      <c r="B132" s="104"/>
    </row>
    <row r="133" spans="1:56" customFormat="1">
      <c r="A133" s="104"/>
      <c r="B133" s="104"/>
    </row>
    <row r="134" spans="1:56" customFormat="1">
      <c r="A134" s="104"/>
      <c r="B134" s="104"/>
    </row>
    <row r="135" spans="1:56" customFormat="1">
      <c r="A135" s="104"/>
      <c r="B135" s="104"/>
    </row>
    <row r="136" spans="1:56" customFormat="1">
      <c r="A136" s="104"/>
      <c r="B136" s="104"/>
    </row>
    <row r="137" spans="1:56" customFormat="1">
      <c r="A137" s="104"/>
      <c r="B137" s="104"/>
    </row>
    <row r="138" spans="1:56" customFormat="1">
      <c r="A138" s="104"/>
      <c r="B138" s="104"/>
    </row>
    <row r="139" spans="1:56" customFormat="1">
      <c r="A139" s="104"/>
      <c r="B139" s="104"/>
    </row>
    <row r="140" spans="1:56" customFormat="1">
      <c r="A140" s="104"/>
      <c r="B140" s="104"/>
    </row>
    <row r="141" spans="1:56" customFormat="1">
      <c r="A141" s="104"/>
      <c r="B141" s="104"/>
    </row>
    <row r="142" spans="1:56" customFormat="1">
      <c r="A142" s="104"/>
      <c r="B142" s="104"/>
    </row>
    <row r="143" spans="1:56" customFormat="1">
      <c r="A143" s="104"/>
      <c r="B143" s="104"/>
    </row>
    <row r="144" spans="1:56" customForma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row>
    <row r="145" spans="1:56" customForma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row>
    <row r="146" spans="1:56" customForma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row>
    <row r="147" spans="1:56" customForma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row>
    <row r="148" spans="1:56" customForma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row>
    <row r="149" spans="1:56" customForma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row>
    <row r="150" spans="1:56" customForma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row>
    <row r="151" spans="1:56" customForma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row>
    <row r="152" spans="1:56" customForma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row>
    <row r="153" spans="1:56" customForma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row>
    <row r="154" spans="1:56" customForma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row>
    <row r="155" spans="1:56" customForma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row>
    <row r="156" spans="1:56" customForma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row>
    <row r="157" spans="1:56" customForma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row>
    <row r="158" spans="1:56" customForma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row>
    <row r="159" spans="1:56" customForma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row>
    <row r="160" spans="1:56" customForma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row>
    <row r="161" spans="1:56" customForma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row>
    <row r="162" spans="1:56" customForma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row>
    <row r="163" spans="1:56" customForma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row>
    <row r="164" spans="1:56" customForma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row>
    <row r="165" spans="1:56" customForma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row>
    <row r="166" spans="1:56" customForma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row>
    <row r="167" spans="1:56" customForma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row>
    <row r="168" spans="1:56" customForma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row>
    <row r="169" spans="1:56" customForma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row>
    <row r="170" spans="1:56" customForma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row>
    <row r="171" spans="1:56" customForma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row>
    <row r="172" spans="1:56" customForma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row>
    <row r="173" spans="1:56" customForma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row>
    <row r="174" spans="1:56" customForma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row>
    <row r="175" spans="1:56" customForma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row>
    <row r="176" spans="1:56" customForma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row>
    <row r="177" spans="1:56" customForma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row>
    <row r="178" spans="1:56" customForma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row>
    <row r="179" spans="1:56" customForma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row>
    <row r="180" spans="1:56" customForma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row>
    <row r="181" spans="1:56" customForma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row>
    <row r="182" spans="1:56" customForma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row>
    <row r="183" spans="1:56" customForma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row>
    <row r="184" spans="1:56" customForma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row>
    <row r="185" spans="1:56" customForma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row>
    <row r="186" spans="1:56" customForma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row>
    <row r="187" spans="1:56" customForma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row>
    <row r="188" spans="1:56" customForma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row>
    <row r="189" spans="1:56" customForma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row>
    <row r="190" spans="1:56" customForma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row>
    <row r="191" spans="1:56" customForma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row>
    <row r="192" spans="1:56" customForma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row>
    <row r="193" spans="1:56" customForma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row>
    <row r="194" spans="1:56" customForma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row>
    <row r="195" spans="1:56" customForma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row>
    <row r="196" spans="1:56" customForma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row>
    <row r="197" spans="1:56" customForma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row>
    <row r="198" spans="1:56" customForma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row>
    <row r="199" spans="1:56" customForma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row>
    <row r="200" spans="1:56" customForma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row>
    <row r="201" spans="1:56" s="24" customForma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row>
    <row r="202" spans="1:56" customForma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row>
    <row r="203" spans="1:56" customForma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row>
    <row r="204" spans="1:56" customForma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row>
    <row r="205" spans="1:56" customForma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row>
    <row r="206" spans="1:56" customForma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row>
    <row r="207" spans="1:56" customForma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row>
    <row r="208" spans="1:56" customForma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row>
    <row r="209" spans="1:56" customForma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row>
    <row r="210" spans="1:56" customForma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row>
    <row r="211" spans="1:56" customForma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row>
    <row r="212" spans="1:56" customForma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row>
    <row r="213" spans="1:56" customForma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row>
    <row r="214" spans="1:56" customForma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row>
    <row r="215" spans="1:56" customForma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row>
    <row r="216" spans="1:56" customForma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row>
    <row r="217" spans="1:56" customForma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row>
    <row r="218" spans="1:56" customForma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row>
    <row r="219" spans="1:56" customForma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row>
    <row r="220" spans="1:56" customForma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row>
    <row r="221" spans="1:56" customForma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row>
    <row r="222" spans="1:56" customForma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row>
    <row r="223" spans="1:56" customForma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row>
    <row r="224" spans="1:56" customForma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row>
    <row r="225" spans="1:56" customForma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row>
    <row r="226" spans="1:56" customForma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row>
    <row r="227" spans="1:56" customForma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row>
    <row r="228" spans="1:56" customForma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row>
    <row r="229" spans="1:56" customForma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row>
    <row r="230" spans="1:56" customForma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AZ230" s="104"/>
      <c r="BA230" s="104"/>
      <c r="BB230" s="104"/>
      <c r="BC230" s="104"/>
      <c r="BD230" s="104"/>
    </row>
    <row r="231" spans="1:56" customForma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AZ231" s="104"/>
      <c r="BA231" s="104"/>
      <c r="BB231" s="104"/>
      <c r="BC231" s="104"/>
      <c r="BD231" s="104"/>
    </row>
    <row r="232" spans="1:56" customForma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AZ232" s="104"/>
      <c r="BA232" s="104"/>
      <c r="BB232" s="104"/>
      <c r="BC232" s="104"/>
      <c r="BD232" s="104"/>
    </row>
    <row r="233" spans="1:56" customForma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AZ233" s="104"/>
      <c r="BA233" s="104"/>
      <c r="BB233" s="104"/>
      <c r="BC233" s="104"/>
      <c r="BD233" s="104"/>
    </row>
    <row r="234" spans="1:56" customForma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AZ234" s="104"/>
      <c r="BA234" s="104"/>
      <c r="BB234" s="104"/>
      <c r="BC234" s="104"/>
      <c r="BD234" s="104"/>
    </row>
    <row r="235" spans="1:56" customForma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AZ235" s="104"/>
      <c r="BA235" s="104"/>
      <c r="BB235" s="104"/>
      <c r="BC235" s="104"/>
      <c r="BD235" s="104"/>
    </row>
    <row r="236" spans="1:56" customForma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AZ236" s="104"/>
      <c r="BA236" s="104"/>
      <c r="BB236" s="104"/>
      <c r="BC236" s="104"/>
      <c r="BD236" s="104"/>
    </row>
    <row r="237" spans="1:56" customForma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AZ237" s="104"/>
      <c r="BA237" s="104"/>
      <c r="BB237" s="104"/>
      <c r="BC237" s="104"/>
      <c r="BD237" s="104"/>
    </row>
    <row r="238" spans="1:56" customForma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AZ238" s="104"/>
      <c r="BA238" s="104"/>
      <c r="BB238" s="104"/>
      <c r="BC238" s="104"/>
      <c r="BD238" s="104"/>
    </row>
    <row r="239" spans="1:56" customForma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AZ239" s="104"/>
      <c r="BA239" s="104"/>
      <c r="BB239" s="104"/>
      <c r="BC239" s="104"/>
      <c r="BD239" s="104"/>
    </row>
    <row r="240" spans="1:56" customForma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AZ240" s="104"/>
      <c r="BA240" s="104"/>
      <c r="BB240" s="104"/>
      <c r="BC240" s="104"/>
      <c r="BD240" s="104"/>
    </row>
    <row r="241" spans="1:56" customForma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AZ241" s="104"/>
      <c r="BA241" s="104"/>
      <c r="BB241" s="104"/>
      <c r="BC241" s="104"/>
      <c r="BD241" s="104"/>
    </row>
    <row r="242" spans="1:56" customForma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AZ242" s="104"/>
      <c r="BA242" s="104"/>
      <c r="BB242" s="104"/>
      <c r="BC242" s="104"/>
      <c r="BD242" s="104"/>
    </row>
    <row r="243" spans="1:56" customForma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AZ243" s="104"/>
      <c r="BA243" s="104"/>
      <c r="BB243" s="104"/>
      <c r="BC243" s="104"/>
      <c r="BD243" s="104"/>
    </row>
    <row r="244" spans="1:56" customForma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AZ244" s="104"/>
      <c r="BA244" s="104"/>
      <c r="BB244" s="104"/>
      <c r="BC244" s="104"/>
      <c r="BD244" s="104"/>
    </row>
    <row r="245" spans="1:56" customForma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AZ245" s="104"/>
      <c r="BA245" s="104"/>
      <c r="BB245" s="104"/>
      <c r="BC245" s="104"/>
      <c r="BD245" s="104"/>
    </row>
    <row r="246" spans="1:56" customForma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AZ246" s="104"/>
      <c r="BA246" s="104"/>
      <c r="BB246" s="104"/>
      <c r="BC246" s="104"/>
      <c r="BD246" s="104"/>
    </row>
    <row r="247" spans="1:56" customForma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row>
    <row r="248" spans="1:56" customForma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AZ248" s="104"/>
      <c r="BA248" s="104"/>
      <c r="BB248" s="104"/>
      <c r="BC248" s="104"/>
      <c r="BD248" s="104"/>
    </row>
    <row r="249" spans="1:56" customFormat="1">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AZ249" s="104"/>
      <c r="BA249" s="104"/>
      <c r="BB249" s="104"/>
      <c r="BC249" s="104"/>
      <c r="BD249" s="104"/>
    </row>
    <row r="250" spans="1:56" customFormat="1">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AZ250" s="104"/>
      <c r="BA250" s="104"/>
      <c r="BB250" s="104"/>
      <c r="BC250" s="104"/>
      <c r="BD250" s="104"/>
    </row>
    <row r="251" spans="1:56" customFormat="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AZ251" s="104"/>
      <c r="BA251" s="104"/>
      <c r="BB251" s="104"/>
      <c r="BC251" s="104"/>
      <c r="BD251" s="104"/>
    </row>
    <row r="252" spans="1:56" customFormat="1">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AZ252" s="104"/>
      <c r="BA252" s="104"/>
      <c r="BB252" s="104"/>
      <c r="BC252" s="104"/>
      <c r="BD252" s="104"/>
    </row>
    <row r="253" spans="1:56" customFormat="1">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AZ253" s="104"/>
      <c r="BA253" s="104"/>
      <c r="BB253" s="104"/>
      <c r="BC253" s="104"/>
      <c r="BD253" s="104"/>
    </row>
    <row r="254" spans="1:56" customFormat="1">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AZ254" s="104"/>
      <c r="BA254" s="104"/>
      <c r="BB254" s="104"/>
      <c r="BC254" s="104"/>
      <c r="BD254" s="104"/>
    </row>
    <row r="255" spans="1:56" customFormat="1">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AZ255" s="104"/>
      <c r="BA255" s="104"/>
      <c r="BB255" s="104"/>
      <c r="BC255" s="104"/>
      <c r="BD255" s="104"/>
    </row>
    <row r="256" spans="1:56" customFormat="1">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AZ256" s="104"/>
      <c r="BA256" s="104"/>
      <c r="BB256" s="104"/>
      <c r="BC256" s="104"/>
      <c r="BD256" s="104"/>
    </row>
    <row r="257" spans="1:56" customFormat="1">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AZ257" s="104"/>
      <c r="BA257" s="104"/>
      <c r="BB257" s="104"/>
      <c r="BC257" s="104"/>
      <c r="BD257" s="104"/>
    </row>
    <row r="258" spans="1:56" customFormat="1">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AZ258" s="104"/>
      <c r="BA258" s="104"/>
      <c r="BB258" s="104"/>
      <c r="BC258" s="104"/>
      <c r="BD258" s="104"/>
    </row>
    <row r="259" spans="1:56" customFormat="1">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AZ259" s="104"/>
      <c r="BA259" s="104"/>
      <c r="BB259" s="104"/>
      <c r="BC259" s="104"/>
      <c r="BD259" s="104"/>
    </row>
    <row r="260" spans="1:56" customFormat="1">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AZ260" s="104"/>
      <c r="BA260" s="104"/>
      <c r="BB260" s="104"/>
      <c r="BC260" s="104"/>
      <c r="BD260" s="104"/>
    </row>
    <row r="261" spans="1:56" customFormat="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AZ261" s="104"/>
      <c r="BA261" s="104"/>
      <c r="BB261" s="104"/>
      <c r="BC261" s="104"/>
      <c r="BD261" s="104"/>
    </row>
    <row r="262" spans="1:56" customFormat="1">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AZ262" s="104"/>
      <c r="BA262" s="104"/>
      <c r="BB262" s="104"/>
      <c r="BC262" s="104"/>
      <c r="BD262" s="104"/>
    </row>
    <row r="263" spans="1:56" customFormat="1">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AZ263" s="104"/>
      <c r="BA263" s="104"/>
      <c r="BB263" s="104"/>
      <c r="BC263" s="104"/>
      <c r="BD263" s="104"/>
    </row>
    <row r="264" spans="1:56" customFormat="1">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AZ264" s="104"/>
      <c r="BA264" s="104"/>
      <c r="BB264" s="104"/>
      <c r="BC264" s="104"/>
      <c r="BD264" s="104"/>
    </row>
    <row r="265" spans="1:56" customFormat="1">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AZ265" s="104"/>
      <c r="BA265" s="104"/>
      <c r="BB265" s="104"/>
      <c r="BC265" s="104"/>
      <c r="BD265" s="104"/>
    </row>
    <row r="266" spans="1:56" customFormat="1">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AZ266" s="104"/>
      <c r="BA266" s="104"/>
      <c r="BB266" s="104"/>
      <c r="BC266" s="104"/>
      <c r="BD266" s="104"/>
    </row>
    <row r="267" spans="1:56" customFormat="1">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AZ267" s="104"/>
      <c r="BA267" s="104"/>
      <c r="BB267" s="104"/>
      <c r="BC267" s="104"/>
      <c r="BD267" s="104"/>
    </row>
    <row r="268" spans="1:56" customFormat="1">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AZ268" s="104"/>
      <c r="BA268" s="104"/>
      <c r="BB268" s="104"/>
      <c r="BC268" s="104"/>
      <c r="BD268" s="104"/>
    </row>
    <row r="269" spans="1:56" customFormat="1">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row>
    <row r="270" spans="1:56" customFormat="1">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AZ270" s="104"/>
      <c r="BA270" s="104"/>
      <c r="BB270" s="104"/>
      <c r="BC270" s="104"/>
      <c r="BD270" s="104"/>
    </row>
    <row r="271" spans="1:56" customFormat="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AZ271" s="104"/>
      <c r="BA271" s="104"/>
      <c r="BB271" s="104"/>
      <c r="BC271" s="104"/>
      <c r="BD271" s="104"/>
    </row>
    <row r="272" spans="1:56" customFormat="1">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AZ272" s="104"/>
      <c r="BA272" s="104"/>
      <c r="BB272" s="104"/>
      <c r="BC272" s="104"/>
      <c r="BD272" s="104"/>
    </row>
    <row r="273" spans="1:56" customFormat="1">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AZ273" s="104"/>
      <c r="BA273" s="104"/>
      <c r="BB273" s="104"/>
      <c r="BC273" s="104"/>
      <c r="BD273" s="104"/>
    </row>
    <row r="274" spans="1:56" customFormat="1">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AZ274" s="104"/>
      <c r="BA274" s="104"/>
      <c r="BB274" s="104"/>
      <c r="BC274" s="104"/>
      <c r="BD274" s="104"/>
    </row>
    <row r="275" spans="1:56" customFormat="1">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AZ275" s="104"/>
      <c r="BA275" s="104"/>
      <c r="BB275" s="104"/>
      <c r="BC275" s="104"/>
      <c r="BD275" s="104"/>
    </row>
    <row r="276" spans="1:56" customFormat="1">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AZ276" s="104"/>
      <c r="BA276" s="104"/>
      <c r="BB276" s="104"/>
      <c r="BC276" s="104"/>
      <c r="BD276" s="104"/>
    </row>
    <row r="277" spans="1:56" customFormat="1">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AZ277" s="104"/>
      <c r="BA277" s="104"/>
      <c r="BB277" s="104"/>
      <c r="BC277" s="104"/>
      <c r="BD277" s="104"/>
    </row>
    <row r="278" spans="1:56" customFormat="1">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AZ278" s="104"/>
      <c r="BA278" s="104"/>
      <c r="BB278" s="104"/>
      <c r="BC278" s="104"/>
      <c r="BD278" s="104"/>
    </row>
    <row r="279" spans="1:56" customFormat="1">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AZ279" s="104"/>
      <c r="BA279" s="104"/>
      <c r="BB279" s="104"/>
      <c r="BC279" s="104"/>
      <c r="BD279" s="104"/>
    </row>
    <row r="280" spans="1:56" customFormat="1">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row>
    <row r="281" spans="1:56" customFormat="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AZ281" s="104"/>
      <c r="BA281" s="104"/>
      <c r="BB281" s="104"/>
      <c r="BC281" s="104"/>
      <c r="BD281" s="104"/>
    </row>
    <row r="282" spans="1:56" customFormat="1">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AZ282" s="104"/>
      <c r="BA282" s="104"/>
      <c r="BB282" s="104"/>
      <c r="BC282" s="104"/>
      <c r="BD282" s="104"/>
    </row>
    <row r="283" spans="1:56" customFormat="1">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row>
    <row r="284" spans="1:56" customFormat="1">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AZ284" s="104"/>
      <c r="BA284" s="104"/>
      <c r="BB284" s="104"/>
      <c r="BC284" s="104"/>
      <c r="BD284" s="104"/>
    </row>
    <row r="285" spans="1:56" customFormat="1">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AZ285" s="104"/>
      <c r="BA285" s="104"/>
      <c r="BB285" s="104"/>
      <c r="BC285" s="104"/>
      <c r="BD285" s="104"/>
    </row>
    <row r="286" spans="1:56" customFormat="1">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AZ286" s="104"/>
      <c r="BA286" s="104"/>
      <c r="BB286" s="104"/>
      <c r="BC286" s="104"/>
      <c r="BD286" s="104"/>
    </row>
    <row r="287" spans="1:56" customFormat="1">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AZ287" s="104"/>
      <c r="BA287" s="104"/>
      <c r="BB287" s="104"/>
      <c r="BC287" s="104"/>
      <c r="BD287" s="104"/>
    </row>
    <row r="288" spans="1:56" customFormat="1">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AZ288" s="104"/>
      <c r="BA288" s="104"/>
      <c r="BB288" s="104"/>
      <c r="BC288" s="104"/>
      <c r="BD288" s="104"/>
    </row>
    <row r="289" spans="1:56" customFormat="1">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AZ289" s="104"/>
      <c r="BA289" s="104"/>
      <c r="BB289" s="104"/>
      <c r="BC289" s="104"/>
      <c r="BD289" s="104"/>
    </row>
    <row r="290" spans="1:56" customFormat="1">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AZ290" s="104"/>
      <c r="BA290" s="104"/>
      <c r="BB290" s="104"/>
      <c r="BC290" s="104"/>
      <c r="BD290" s="104"/>
    </row>
    <row r="291" spans="1:56" customFormat="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AZ291" s="104"/>
      <c r="BA291" s="104"/>
      <c r="BB291" s="104"/>
      <c r="BC291" s="104"/>
      <c r="BD291" s="104"/>
    </row>
    <row r="292" spans="1:56" customFormat="1">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AZ292" s="104"/>
      <c r="BA292" s="104"/>
      <c r="BB292" s="104"/>
      <c r="BC292" s="104"/>
      <c r="BD292" s="104"/>
    </row>
    <row r="293" spans="1:56" customFormat="1">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AZ293" s="104"/>
      <c r="BA293" s="104"/>
      <c r="BB293" s="104"/>
      <c r="BC293" s="104"/>
      <c r="BD293" s="104"/>
    </row>
    <row r="294" spans="1:56" customFormat="1">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AZ294" s="104"/>
      <c r="BA294" s="104"/>
      <c r="BB294" s="104"/>
      <c r="BC294" s="104"/>
      <c r="BD294" s="104"/>
    </row>
    <row r="295" spans="1:56" customFormat="1">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AZ295" s="104"/>
      <c r="BA295" s="104"/>
      <c r="BB295" s="104"/>
      <c r="BC295" s="104"/>
      <c r="BD295" s="104"/>
    </row>
    <row r="296" spans="1:56" customFormat="1">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AZ296" s="104"/>
      <c r="BA296" s="104"/>
      <c r="BB296" s="104"/>
      <c r="BC296" s="104"/>
      <c r="BD296" s="104"/>
    </row>
    <row r="297" spans="1:56" customFormat="1">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AZ297" s="104"/>
      <c r="BA297" s="104"/>
      <c r="BB297" s="104"/>
      <c r="BC297" s="104"/>
      <c r="BD297" s="104"/>
    </row>
    <row r="298" spans="1:56" customFormat="1">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AZ298" s="104"/>
      <c r="BA298" s="104"/>
      <c r="BB298" s="104"/>
      <c r="BC298" s="104"/>
      <c r="BD298" s="104"/>
    </row>
    <row r="299" spans="1:56" customFormat="1">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AZ299" s="104"/>
      <c r="BA299" s="104"/>
      <c r="BB299" s="104"/>
      <c r="BC299" s="104"/>
      <c r="BD299" s="104"/>
    </row>
    <row r="300" spans="1:56" customFormat="1">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AZ300" s="104"/>
      <c r="BA300" s="104"/>
      <c r="BB300" s="104"/>
      <c r="BC300" s="104"/>
      <c r="BD300" s="104"/>
    </row>
    <row r="301" spans="1:56" customFormat="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AZ301" s="104"/>
      <c r="BA301" s="104"/>
      <c r="BB301" s="104"/>
      <c r="BC301" s="104"/>
      <c r="BD301" s="104"/>
    </row>
    <row r="302" spans="1:56" customFormat="1">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AZ302" s="104"/>
      <c r="BA302" s="104"/>
      <c r="BB302" s="104"/>
      <c r="BC302" s="104"/>
      <c r="BD302" s="104"/>
    </row>
    <row r="303" spans="1:56" customFormat="1">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AZ303" s="104"/>
      <c r="BA303" s="104"/>
      <c r="BB303" s="104"/>
      <c r="BC303" s="104"/>
      <c r="BD303" s="104"/>
    </row>
    <row r="304" spans="1:56" customFormat="1">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AZ304" s="104"/>
      <c r="BA304" s="104"/>
      <c r="BB304" s="104"/>
      <c r="BC304" s="104"/>
      <c r="BD304" s="104"/>
    </row>
    <row r="305" spans="1:56" s="24" customFormat="1">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AZ305" s="104"/>
      <c r="BA305" s="104"/>
      <c r="BB305" s="104"/>
      <c r="BC305" s="104"/>
      <c r="BD305" s="104"/>
    </row>
    <row r="306" spans="1:56" customFormat="1">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AZ306" s="104"/>
      <c r="BA306" s="104"/>
      <c r="BB306" s="104"/>
      <c r="BC306" s="104"/>
      <c r="BD306" s="104"/>
    </row>
    <row r="307" spans="1:56" customFormat="1">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AZ307" s="104"/>
      <c r="BA307" s="104"/>
      <c r="BB307" s="104"/>
      <c r="BC307" s="104"/>
      <c r="BD307" s="104"/>
    </row>
    <row r="308" spans="1:56" customFormat="1">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AZ308" s="104"/>
      <c r="BA308" s="104"/>
      <c r="BB308" s="104"/>
      <c r="BC308" s="104"/>
      <c r="BD308" s="104"/>
    </row>
    <row r="309" spans="1:56" customFormat="1">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AZ309" s="104"/>
      <c r="BA309" s="104"/>
      <c r="BB309" s="104"/>
      <c r="BC309" s="104"/>
      <c r="BD309" s="104"/>
    </row>
    <row r="310" spans="1:56" customFormat="1">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AZ310" s="104"/>
      <c r="BA310" s="104"/>
      <c r="BB310" s="104"/>
      <c r="BC310" s="104"/>
      <c r="BD310" s="104"/>
    </row>
    <row r="311" spans="1:56" customFormat="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AZ311" s="104"/>
      <c r="BA311" s="104"/>
      <c r="BB311" s="104"/>
      <c r="BC311" s="104"/>
      <c r="BD311" s="104"/>
    </row>
    <row r="312" spans="1:56" customFormat="1">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AZ312" s="104"/>
      <c r="BA312" s="104"/>
      <c r="BB312" s="104"/>
      <c r="BC312" s="104"/>
      <c r="BD312" s="104"/>
    </row>
    <row r="313" spans="1:56" customFormat="1">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AZ313" s="104"/>
      <c r="BA313" s="104"/>
      <c r="BB313" s="104"/>
      <c r="BC313" s="104"/>
      <c r="BD313" s="104"/>
    </row>
    <row r="314" spans="1:56" customFormat="1">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AZ314" s="104"/>
      <c r="BA314" s="104"/>
      <c r="BB314" s="104"/>
      <c r="BC314" s="104"/>
      <c r="BD314" s="104"/>
    </row>
    <row r="315" spans="1:56" customFormat="1">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AZ315" s="104"/>
      <c r="BA315" s="104"/>
      <c r="BB315" s="104"/>
      <c r="BC315" s="104"/>
      <c r="BD315" s="104"/>
    </row>
    <row r="316" spans="1:56" customFormat="1">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AZ316" s="104"/>
      <c r="BA316" s="104"/>
      <c r="BB316" s="104"/>
      <c r="BC316" s="104"/>
      <c r="BD316" s="104"/>
    </row>
    <row r="317" spans="1:56" customFormat="1">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AZ317" s="104"/>
      <c r="BA317" s="104"/>
      <c r="BB317" s="104"/>
      <c r="BC317" s="104"/>
      <c r="BD317" s="104"/>
    </row>
    <row r="318" spans="1:56" customFormat="1">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AZ318" s="104"/>
      <c r="BA318" s="104"/>
      <c r="BB318" s="104"/>
      <c r="BC318" s="104"/>
      <c r="BD318" s="104"/>
    </row>
    <row r="319" spans="1:56" customFormat="1">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AZ319" s="104"/>
      <c r="BA319" s="104"/>
      <c r="BB319" s="104"/>
      <c r="BC319" s="104"/>
      <c r="BD319" s="104"/>
    </row>
    <row r="320" spans="1:56" customFormat="1">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AZ320" s="104"/>
      <c r="BA320" s="104"/>
      <c r="BB320" s="104"/>
      <c r="BC320" s="104"/>
      <c r="BD320" s="104"/>
    </row>
    <row r="321" spans="1:56" customFormat="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AZ321" s="104"/>
      <c r="BA321" s="104"/>
      <c r="BB321" s="104"/>
      <c r="BC321" s="104"/>
      <c r="BD321" s="104"/>
    </row>
    <row r="322" spans="1:56" customFormat="1">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AZ322" s="104"/>
      <c r="BA322" s="104"/>
      <c r="BB322" s="104"/>
      <c r="BC322" s="104"/>
      <c r="BD322" s="104"/>
    </row>
    <row r="323" spans="1:56" customFormat="1">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AZ323" s="104"/>
      <c r="BA323" s="104"/>
      <c r="BB323" s="104"/>
      <c r="BC323" s="104"/>
      <c r="BD323" s="104"/>
    </row>
    <row r="324" spans="1:56" customFormat="1">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AZ324" s="104"/>
      <c r="BA324" s="104"/>
      <c r="BB324" s="104"/>
      <c r="BC324" s="104"/>
      <c r="BD324" s="104"/>
    </row>
    <row r="325" spans="1:56" customFormat="1">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AZ325" s="104"/>
      <c r="BA325" s="104"/>
      <c r="BB325" s="104"/>
      <c r="BC325" s="104"/>
      <c r="BD325" s="104"/>
    </row>
    <row r="326" spans="1:56" customFormat="1">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AZ326" s="104"/>
      <c r="BA326" s="104"/>
      <c r="BB326" s="104"/>
      <c r="BC326" s="104"/>
      <c r="BD326" s="104"/>
    </row>
    <row r="327" spans="1:56" customFormat="1">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AZ327" s="104"/>
      <c r="BA327" s="104"/>
      <c r="BB327" s="104"/>
      <c r="BC327" s="104"/>
      <c r="BD327" s="104"/>
    </row>
    <row r="328" spans="1:56" customFormat="1">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AZ328" s="104"/>
      <c r="BA328" s="104"/>
      <c r="BB328" s="104"/>
      <c r="BC328" s="104"/>
      <c r="BD328" s="104"/>
    </row>
    <row r="329" spans="1:56" s="24" customFormat="1">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AZ329" s="104"/>
      <c r="BA329" s="104"/>
      <c r="BB329" s="104"/>
      <c r="BC329" s="104"/>
      <c r="BD329" s="104"/>
    </row>
    <row r="330" spans="1:56" customFormat="1">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AZ330" s="104"/>
      <c r="BA330" s="104"/>
      <c r="BB330" s="104"/>
      <c r="BC330" s="104"/>
      <c r="BD330" s="104"/>
    </row>
    <row r="331" spans="1:56" customFormat="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AZ331" s="104"/>
      <c r="BA331" s="104"/>
      <c r="BB331" s="104"/>
      <c r="BC331" s="104"/>
      <c r="BD331" s="104"/>
    </row>
    <row r="332" spans="1:56" customFormat="1">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AZ332" s="104"/>
      <c r="BA332" s="104"/>
      <c r="BB332" s="104"/>
      <c r="BC332" s="104"/>
      <c r="BD332" s="104"/>
    </row>
    <row r="333" spans="1:56" customFormat="1">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AZ333" s="104"/>
      <c r="BA333" s="104"/>
      <c r="BB333" s="104"/>
      <c r="BC333" s="104"/>
      <c r="BD333" s="104"/>
    </row>
    <row r="334" spans="1:56" customFormat="1">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AZ334" s="104"/>
      <c r="BA334" s="104"/>
      <c r="BB334" s="104"/>
      <c r="BC334" s="104"/>
      <c r="BD334" s="104"/>
    </row>
    <row r="335" spans="1:56" customFormat="1">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AZ335" s="104"/>
      <c r="BA335" s="104"/>
      <c r="BB335" s="104"/>
      <c r="BC335" s="104"/>
      <c r="BD335" s="104"/>
    </row>
    <row r="336" spans="1:56" customFormat="1">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AZ336" s="104"/>
      <c r="BA336" s="104"/>
      <c r="BB336" s="104"/>
      <c r="BC336" s="104"/>
      <c r="BD336" s="104"/>
    </row>
    <row r="337" spans="1:56" customFormat="1">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AZ337" s="104"/>
      <c r="BA337" s="104"/>
      <c r="BB337" s="104"/>
      <c r="BC337" s="104"/>
      <c r="BD337" s="104"/>
    </row>
    <row r="338" spans="1:56" customFormat="1">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AZ338" s="104"/>
      <c r="BA338" s="104"/>
      <c r="BB338" s="104"/>
      <c r="BC338" s="104"/>
      <c r="BD338" s="104"/>
    </row>
    <row r="339" spans="1:56" customFormat="1">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AZ339" s="104"/>
      <c r="BA339" s="104"/>
      <c r="BB339" s="104"/>
      <c r="BC339" s="104"/>
      <c r="BD339" s="104"/>
    </row>
    <row r="340" spans="1:56" customFormat="1">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AZ340" s="104"/>
      <c r="BA340" s="104"/>
      <c r="BB340" s="104"/>
      <c r="BC340" s="104"/>
      <c r="BD340" s="104"/>
    </row>
    <row r="341" spans="1:56" customFormat="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AZ341" s="104"/>
      <c r="BA341" s="104"/>
      <c r="BB341" s="104"/>
      <c r="BC341" s="104"/>
      <c r="BD341" s="104"/>
    </row>
    <row r="342" spans="1:56" customFormat="1">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AZ342" s="104"/>
      <c r="BA342" s="104"/>
      <c r="BB342" s="104"/>
      <c r="BC342" s="104"/>
      <c r="BD342" s="104"/>
    </row>
    <row r="343" spans="1:56" customFormat="1">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AZ343" s="104"/>
      <c r="BA343" s="104"/>
      <c r="BB343" s="104"/>
      <c r="BC343" s="104"/>
      <c r="BD343" s="104"/>
    </row>
    <row r="344" spans="1:56" customFormat="1">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AZ344" s="104"/>
      <c r="BA344" s="104"/>
      <c r="BB344" s="104"/>
      <c r="BC344" s="104"/>
      <c r="BD344" s="104"/>
    </row>
    <row r="345" spans="1:56" customFormat="1">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AZ345" s="104"/>
      <c r="BA345" s="104"/>
      <c r="BB345" s="104"/>
      <c r="BC345" s="104"/>
      <c r="BD345" s="104"/>
    </row>
    <row r="346" spans="1:56" customFormat="1">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AZ346" s="104"/>
      <c r="BA346" s="104"/>
      <c r="BB346" s="104"/>
      <c r="BC346" s="104"/>
      <c r="BD346" s="104"/>
    </row>
    <row r="347" spans="1:56" customFormat="1">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AZ347" s="104"/>
      <c r="BA347" s="104"/>
      <c r="BB347" s="104"/>
      <c r="BC347" s="104"/>
      <c r="BD347" s="104"/>
    </row>
    <row r="348" spans="1:56" customFormat="1">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AZ348" s="104"/>
      <c r="BA348" s="104"/>
      <c r="BB348" s="104"/>
      <c r="BC348" s="104"/>
      <c r="BD348" s="104"/>
    </row>
    <row r="349" spans="1:56" customFormat="1">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row>
    <row r="350" spans="1:56" customFormat="1">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AZ350" s="104"/>
      <c r="BA350" s="104"/>
      <c r="BB350" s="104"/>
      <c r="BC350" s="104"/>
      <c r="BD350" s="104"/>
    </row>
    <row r="351" spans="1:56" customFormat="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row>
    <row r="352" spans="1:56" customFormat="1">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AZ352" s="104"/>
      <c r="BA352" s="104"/>
      <c r="BB352" s="104"/>
      <c r="BC352" s="104"/>
      <c r="BD352" s="104"/>
    </row>
    <row r="353" spans="1:56" customFormat="1">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AZ353" s="104"/>
      <c r="BA353" s="104"/>
      <c r="BB353" s="104"/>
      <c r="BC353" s="104"/>
      <c r="BD353" s="104"/>
    </row>
    <row r="354" spans="1:56" customFormat="1">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AZ354" s="104"/>
      <c r="BA354" s="104"/>
      <c r="BB354" s="104"/>
      <c r="BC354" s="104"/>
      <c r="BD354" s="104"/>
    </row>
    <row r="355" spans="1:56" customFormat="1">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AZ355" s="104"/>
      <c r="BA355" s="104"/>
      <c r="BB355" s="104"/>
      <c r="BC355" s="104"/>
      <c r="BD355" s="104"/>
    </row>
    <row r="356" spans="1:56" customFormat="1">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AZ356" s="104"/>
      <c r="BA356" s="104"/>
      <c r="BB356" s="104"/>
      <c r="BC356" s="104"/>
      <c r="BD356" s="104"/>
    </row>
    <row r="357" spans="1:56" customFormat="1">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AZ357" s="104"/>
      <c r="BA357" s="104"/>
      <c r="BB357" s="104"/>
      <c r="BC357" s="104"/>
      <c r="BD357" s="104"/>
    </row>
    <row r="358" spans="1:56" customFormat="1">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AZ358" s="104"/>
      <c r="BA358" s="104"/>
      <c r="BB358" s="104"/>
      <c r="BC358" s="104"/>
      <c r="BD358" s="104"/>
    </row>
    <row r="359" spans="1:56" customFormat="1">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AZ359" s="104"/>
      <c r="BA359" s="104"/>
      <c r="BB359" s="104"/>
      <c r="BC359" s="104"/>
      <c r="BD359" s="104"/>
    </row>
    <row r="360" spans="1:56" customFormat="1">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AZ360" s="104"/>
      <c r="BA360" s="104"/>
      <c r="BB360" s="104"/>
      <c r="BC360" s="104"/>
      <c r="BD360" s="104"/>
    </row>
    <row r="361" spans="1:56" customFormat="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AZ361" s="104"/>
      <c r="BA361" s="104"/>
      <c r="BB361" s="104"/>
      <c r="BC361" s="104"/>
      <c r="BD361" s="104"/>
    </row>
    <row r="362" spans="1:56" customFormat="1">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AZ362" s="104"/>
      <c r="BA362" s="104"/>
      <c r="BB362" s="104"/>
      <c r="BC362" s="104"/>
      <c r="BD362" s="104"/>
    </row>
    <row r="363" spans="1:56" customFormat="1">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AZ363" s="104"/>
      <c r="BA363" s="104"/>
      <c r="BB363" s="104"/>
      <c r="BC363" s="104"/>
      <c r="BD363" s="104"/>
    </row>
    <row r="364" spans="1:56" customFormat="1">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AZ364" s="104"/>
      <c r="BA364" s="104"/>
      <c r="BB364" s="104"/>
      <c r="BC364" s="104"/>
      <c r="BD364" s="104"/>
    </row>
    <row r="365" spans="1:56" customFormat="1">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AZ365" s="104"/>
      <c r="BA365" s="104"/>
      <c r="BB365" s="104"/>
      <c r="BC365" s="104"/>
      <c r="BD365" s="104"/>
    </row>
    <row r="366" spans="1:56" customFormat="1">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AZ366" s="104"/>
      <c r="BA366" s="104"/>
      <c r="BB366" s="104"/>
      <c r="BC366" s="104"/>
      <c r="BD366" s="104"/>
    </row>
    <row r="367" spans="1:56" customFormat="1">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AZ367" s="104"/>
      <c r="BA367" s="104"/>
      <c r="BB367" s="104"/>
      <c r="BC367" s="104"/>
      <c r="BD367" s="104"/>
    </row>
    <row r="368" spans="1:56" customFormat="1">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AZ368" s="104"/>
      <c r="BA368" s="104"/>
      <c r="BB368" s="104"/>
      <c r="BC368" s="104"/>
      <c r="BD368" s="104"/>
    </row>
    <row r="369" spans="1:56" customFormat="1">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AZ369" s="104"/>
      <c r="BA369" s="104"/>
      <c r="BB369" s="104"/>
      <c r="BC369" s="104"/>
      <c r="BD369" s="104"/>
    </row>
    <row r="370" spans="1:56" customFormat="1">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AZ370" s="104"/>
      <c r="BA370" s="104"/>
      <c r="BB370" s="104"/>
      <c r="BC370" s="104"/>
      <c r="BD370" s="104"/>
    </row>
    <row r="371" spans="1:56" customFormat="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AZ371" s="104"/>
      <c r="BA371" s="104"/>
      <c r="BB371" s="104"/>
      <c r="BC371" s="104"/>
      <c r="BD371" s="104"/>
    </row>
    <row r="372" spans="1:56" customFormat="1">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AZ372" s="104"/>
      <c r="BA372" s="104"/>
      <c r="BB372" s="104"/>
      <c r="BC372" s="104"/>
      <c r="BD372" s="104"/>
    </row>
    <row r="373" spans="1:56" customFormat="1">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AZ373" s="104"/>
      <c r="BA373" s="104"/>
      <c r="BB373" s="104"/>
      <c r="BC373" s="104"/>
      <c r="BD373" s="104"/>
    </row>
    <row r="374" spans="1:56" customFormat="1">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AZ374" s="104"/>
      <c r="BA374" s="104"/>
      <c r="BB374" s="104"/>
      <c r="BC374" s="104"/>
      <c r="BD374" s="104"/>
    </row>
    <row r="375" spans="1:56" customFormat="1">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AZ375" s="104"/>
      <c r="BA375" s="104"/>
      <c r="BB375" s="104"/>
      <c r="BC375" s="104"/>
      <c r="BD375" s="104"/>
    </row>
    <row r="376" spans="1:56" customFormat="1">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AZ376" s="104"/>
      <c r="BA376" s="104"/>
      <c r="BB376" s="104"/>
      <c r="BC376" s="104"/>
      <c r="BD376" s="104"/>
    </row>
    <row r="377" spans="1:56" customFormat="1">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AZ377" s="104"/>
      <c r="BA377" s="104"/>
      <c r="BB377" s="104"/>
      <c r="BC377" s="104"/>
      <c r="BD377" s="104"/>
    </row>
    <row r="378" spans="1:56" customFormat="1">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AZ378" s="104"/>
      <c r="BA378" s="104"/>
      <c r="BB378" s="104"/>
      <c r="BC378" s="104"/>
      <c r="BD378" s="104"/>
    </row>
    <row r="379" spans="1:56" customFormat="1">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AZ379" s="104"/>
      <c r="BA379" s="104"/>
      <c r="BB379" s="104"/>
      <c r="BC379" s="104"/>
      <c r="BD379" s="104"/>
    </row>
    <row r="380" spans="1:56" customFormat="1">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AZ380" s="104"/>
      <c r="BA380" s="104"/>
      <c r="BB380" s="104"/>
      <c r="BC380" s="104"/>
      <c r="BD380" s="104"/>
    </row>
    <row r="381" spans="1:56" customFormat="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AZ381" s="104"/>
      <c r="BA381" s="104"/>
      <c r="BB381" s="104"/>
      <c r="BC381" s="104"/>
      <c r="BD381" s="104"/>
    </row>
    <row r="382" spans="1:56" customFormat="1">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AZ382" s="104"/>
      <c r="BA382" s="104"/>
      <c r="BB382" s="104"/>
      <c r="BC382" s="104"/>
      <c r="BD382" s="104"/>
    </row>
    <row r="383" spans="1:56" customFormat="1">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AZ383" s="104"/>
      <c r="BA383" s="104"/>
      <c r="BB383" s="104"/>
      <c r="BC383" s="104"/>
      <c r="BD383" s="104"/>
    </row>
    <row r="384" spans="1:56" customFormat="1">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AZ384" s="104"/>
      <c r="BA384" s="104"/>
      <c r="BB384" s="104"/>
      <c r="BC384" s="104"/>
      <c r="BD384" s="104"/>
    </row>
    <row r="385" spans="1:56" customFormat="1">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AZ385" s="104"/>
      <c r="BA385" s="104"/>
      <c r="BB385" s="104"/>
      <c r="BC385" s="104"/>
      <c r="BD385" s="104"/>
    </row>
    <row r="386" spans="1:56" customFormat="1">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AZ386" s="104"/>
      <c r="BA386" s="104"/>
      <c r="BB386" s="104"/>
      <c r="BC386" s="104"/>
      <c r="BD386" s="104"/>
    </row>
    <row r="387" spans="1:56" customFormat="1">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AZ387" s="104"/>
      <c r="BA387" s="104"/>
      <c r="BB387" s="104"/>
      <c r="BC387" s="104"/>
      <c r="BD387" s="104"/>
    </row>
    <row r="388" spans="1:56" customFormat="1">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AZ388" s="104"/>
      <c r="BA388" s="104"/>
      <c r="BB388" s="104"/>
      <c r="BC388" s="104"/>
      <c r="BD388" s="104"/>
    </row>
    <row r="389" spans="1:56" customFormat="1">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AZ389" s="104"/>
      <c r="BA389" s="104"/>
      <c r="BB389" s="104"/>
      <c r="BC389" s="104"/>
      <c r="BD389" s="104"/>
    </row>
    <row r="390" spans="1:56" s="24" customFormat="1">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AZ390" s="104"/>
      <c r="BA390" s="104"/>
      <c r="BB390" s="104"/>
      <c r="BC390" s="104"/>
      <c r="BD390" s="104"/>
    </row>
    <row r="391" spans="1:56" customFormat="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AZ391" s="104"/>
      <c r="BA391" s="104"/>
      <c r="BB391" s="104"/>
      <c r="BC391" s="104"/>
      <c r="BD391" s="104"/>
    </row>
    <row r="392" spans="1:56" customFormat="1">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AZ392" s="104"/>
      <c r="BA392" s="104"/>
      <c r="BB392" s="104"/>
      <c r="BC392" s="104"/>
      <c r="BD392" s="104"/>
    </row>
    <row r="393" spans="1:56" customFormat="1">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AZ393" s="104"/>
      <c r="BA393" s="104"/>
      <c r="BB393" s="104"/>
      <c r="BC393" s="104"/>
      <c r="BD393" s="104"/>
    </row>
    <row r="394" spans="1:56" customFormat="1">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AZ394" s="104"/>
      <c r="BA394" s="104"/>
      <c r="BB394" s="104"/>
      <c r="BC394" s="104"/>
      <c r="BD394" s="104"/>
    </row>
    <row r="395" spans="1:56" customFormat="1">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AZ395" s="104"/>
      <c r="BA395" s="104"/>
      <c r="BB395" s="104"/>
      <c r="BC395" s="104"/>
      <c r="BD395" s="104"/>
    </row>
    <row r="396" spans="1:56" customFormat="1">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AZ396" s="104"/>
      <c r="BA396" s="104"/>
      <c r="BB396" s="104"/>
      <c r="BC396" s="104"/>
      <c r="BD396" s="104"/>
    </row>
    <row r="397" spans="1:56" customFormat="1">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AZ397" s="104"/>
      <c r="BA397" s="104"/>
      <c r="BB397" s="104"/>
      <c r="BC397" s="104"/>
      <c r="BD397" s="104"/>
    </row>
    <row r="398" spans="1:56" customFormat="1">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AZ398" s="104"/>
      <c r="BA398" s="104"/>
      <c r="BB398" s="104"/>
      <c r="BC398" s="104"/>
      <c r="BD398" s="104"/>
    </row>
    <row r="399" spans="1:56" customFormat="1">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AZ399" s="104"/>
      <c r="BA399" s="104"/>
      <c r="BB399" s="104"/>
      <c r="BC399" s="104"/>
      <c r="BD399" s="104"/>
    </row>
    <row r="400" spans="1:56" customFormat="1">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c r="AP400" s="104"/>
      <c r="AQ400" s="104"/>
      <c r="AR400" s="104"/>
      <c r="AS400" s="104"/>
      <c r="AT400" s="104"/>
      <c r="AU400" s="104"/>
      <c r="AV400" s="104"/>
      <c r="AW400" s="104"/>
      <c r="AX400" s="104"/>
      <c r="AY400" s="104"/>
      <c r="AZ400" s="104"/>
      <c r="BA400" s="104"/>
      <c r="BB400" s="104"/>
      <c r="BC400" s="104"/>
      <c r="BD400" s="104"/>
    </row>
    <row r="401" spans="1:56" customFormat="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c r="AP401" s="104"/>
      <c r="AQ401" s="104"/>
      <c r="AR401" s="104"/>
      <c r="AS401" s="104"/>
      <c r="AT401" s="104"/>
      <c r="AU401" s="104"/>
      <c r="AV401" s="104"/>
      <c r="AW401" s="104"/>
      <c r="AX401" s="104"/>
      <c r="AY401" s="104"/>
      <c r="AZ401" s="104"/>
      <c r="BA401" s="104"/>
      <c r="BB401" s="104"/>
      <c r="BC401" s="104"/>
      <c r="BD401" s="104"/>
    </row>
    <row r="402" spans="1:56" customFormat="1">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c r="AP402" s="104"/>
      <c r="AQ402" s="104"/>
      <c r="AR402" s="104"/>
      <c r="AS402" s="104"/>
      <c r="AT402" s="104"/>
      <c r="AU402" s="104"/>
      <c r="AV402" s="104"/>
      <c r="AW402" s="104"/>
      <c r="AX402" s="104"/>
      <c r="AY402" s="104"/>
      <c r="AZ402" s="104"/>
      <c r="BA402" s="104"/>
      <c r="BB402" s="104"/>
      <c r="BC402" s="104"/>
      <c r="BD402" s="104"/>
    </row>
    <row r="403" spans="1:56" customFormat="1">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c r="AP403" s="104"/>
      <c r="AQ403" s="104"/>
      <c r="AR403" s="104"/>
      <c r="AS403" s="104"/>
      <c r="AT403" s="104"/>
      <c r="AU403" s="104"/>
      <c r="AV403" s="104"/>
      <c r="AW403" s="104"/>
      <c r="AX403" s="104"/>
      <c r="AY403" s="104"/>
      <c r="AZ403" s="104"/>
      <c r="BA403" s="104"/>
      <c r="BB403" s="104"/>
      <c r="BC403" s="104"/>
      <c r="BD403" s="104"/>
    </row>
    <row r="404" spans="1:56" customFormat="1">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4"/>
      <c r="AW404" s="104"/>
      <c r="AX404" s="104"/>
      <c r="AY404" s="104"/>
      <c r="AZ404" s="104"/>
      <c r="BA404" s="104"/>
      <c r="BB404" s="104"/>
      <c r="BC404" s="104"/>
      <c r="BD404" s="104"/>
    </row>
    <row r="405" spans="1:56" customFormat="1">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4"/>
      <c r="AW405" s="104"/>
      <c r="AX405" s="104"/>
      <c r="AY405" s="104"/>
      <c r="AZ405" s="104"/>
      <c r="BA405" s="104"/>
      <c r="BB405" s="104"/>
      <c r="BC405" s="104"/>
      <c r="BD405" s="104"/>
    </row>
    <row r="406" spans="1:56" customFormat="1">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c r="AP406" s="104"/>
      <c r="AQ406" s="104"/>
      <c r="AR406" s="104"/>
      <c r="AS406" s="104"/>
      <c r="AT406" s="104"/>
      <c r="AU406" s="104"/>
      <c r="AV406" s="104"/>
      <c r="AW406" s="104"/>
      <c r="AX406" s="104"/>
      <c r="AY406" s="104"/>
      <c r="AZ406" s="104"/>
      <c r="BA406" s="104"/>
      <c r="BB406" s="104"/>
      <c r="BC406" s="104"/>
      <c r="BD406" s="104"/>
    </row>
    <row r="407" spans="1:56" customFormat="1">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4"/>
      <c r="AW407" s="104"/>
      <c r="AX407" s="104"/>
      <c r="AY407" s="104"/>
      <c r="AZ407" s="104"/>
      <c r="BA407" s="104"/>
      <c r="BB407" s="104"/>
      <c r="BC407" s="104"/>
      <c r="BD407" s="104"/>
    </row>
    <row r="408" spans="1:56" customFormat="1">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4"/>
      <c r="AW408" s="104"/>
      <c r="AX408" s="104"/>
      <c r="AY408" s="104"/>
      <c r="AZ408" s="104"/>
      <c r="BA408" s="104"/>
      <c r="BB408" s="104"/>
      <c r="BC408" s="104"/>
      <c r="BD408" s="104"/>
    </row>
    <row r="409" spans="1:56" customFormat="1">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4"/>
      <c r="AW409" s="104"/>
      <c r="AX409" s="104"/>
      <c r="AY409" s="104"/>
      <c r="AZ409" s="104"/>
      <c r="BA409" s="104"/>
      <c r="BB409" s="104"/>
      <c r="BC409" s="104"/>
      <c r="BD409" s="104"/>
    </row>
    <row r="410" spans="1:56" customFormat="1">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4"/>
      <c r="AW410" s="104"/>
      <c r="AX410" s="104"/>
      <c r="AY410" s="104"/>
      <c r="AZ410" s="104"/>
      <c r="BA410" s="104"/>
      <c r="BB410" s="104"/>
      <c r="BC410" s="104"/>
      <c r="BD410" s="104"/>
    </row>
    <row r="411" spans="1:56" customFormat="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4"/>
      <c r="AW411" s="104"/>
      <c r="AX411" s="104"/>
      <c r="AY411" s="104"/>
      <c r="AZ411" s="104"/>
      <c r="BA411" s="104"/>
      <c r="BB411" s="104"/>
      <c r="BC411" s="104"/>
      <c r="BD411" s="104"/>
    </row>
    <row r="412" spans="1:56" customFormat="1">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c r="AP412" s="104"/>
      <c r="AQ412" s="104"/>
      <c r="AR412" s="104"/>
      <c r="AS412" s="104"/>
      <c r="AT412" s="104"/>
      <c r="AU412" s="104"/>
      <c r="AV412" s="104"/>
      <c r="AW412" s="104"/>
      <c r="AX412" s="104"/>
      <c r="AY412" s="104"/>
      <c r="AZ412" s="104"/>
      <c r="BA412" s="104"/>
      <c r="BB412" s="104"/>
      <c r="BC412" s="104"/>
      <c r="BD412" s="104"/>
    </row>
    <row r="413" spans="1:56" customFormat="1">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4"/>
      <c r="AW413" s="104"/>
      <c r="AX413" s="104"/>
      <c r="AY413" s="104"/>
      <c r="AZ413" s="104"/>
      <c r="BA413" s="104"/>
      <c r="BB413" s="104"/>
      <c r="BC413" s="104"/>
      <c r="BD413" s="104"/>
    </row>
    <row r="414" spans="1:56" customFormat="1">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4"/>
      <c r="AW414" s="104"/>
      <c r="AX414" s="104"/>
      <c r="AY414" s="104"/>
      <c r="AZ414" s="104"/>
      <c r="BA414" s="104"/>
      <c r="BB414" s="104"/>
      <c r="BC414" s="104"/>
      <c r="BD414" s="104"/>
    </row>
    <row r="415" spans="1:56" customFormat="1">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4"/>
      <c r="AW415" s="104"/>
      <c r="AX415" s="104"/>
      <c r="AY415" s="104"/>
      <c r="AZ415" s="104"/>
      <c r="BA415" s="104"/>
      <c r="BB415" s="104"/>
      <c r="BC415" s="104"/>
      <c r="BD415" s="104"/>
    </row>
    <row r="416" spans="1:56" customFormat="1">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4"/>
      <c r="AW416" s="104"/>
      <c r="AX416" s="104"/>
      <c r="AY416" s="104"/>
      <c r="AZ416" s="104"/>
      <c r="BA416" s="104"/>
      <c r="BB416" s="104"/>
      <c r="BC416" s="104"/>
      <c r="BD416" s="104"/>
    </row>
    <row r="417" spans="1:56" customFormat="1">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c r="AP417" s="104"/>
      <c r="AQ417" s="104"/>
      <c r="AR417" s="104"/>
      <c r="AS417" s="104"/>
      <c r="AT417" s="104"/>
      <c r="AU417" s="104"/>
      <c r="AV417" s="104"/>
      <c r="AW417" s="104"/>
      <c r="AX417" s="104"/>
      <c r="AY417" s="104"/>
      <c r="AZ417" s="104"/>
      <c r="BA417" s="104"/>
      <c r="BB417" s="104"/>
      <c r="BC417" s="104"/>
      <c r="BD417" s="104"/>
    </row>
    <row r="418" spans="1:56" customFormat="1">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c r="AP418" s="104"/>
      <c r="AQ418" s="104"/>
      <c r="AR418" s="104"/>
      <c r="AS418" s="104"/>
      <c r="AT418" s="104"/>
      <c r="AU418" s="104"/>
      <c r="AV418" s="104"/>
      <c r="AW418" s="104"/>
      <c r="AX418" s="104"/>
      <c r="AY418" s="104"/>
      <c r="AZ418" s="104"/>
      <c r="BA418" s="104"/>
      <c r="BB418" s="104"/>
      <c r="BC418" s="104"/>
      <c r="BD418" s="104"/>
    </row>
    <row r="419" spans="1:56" customFormat="1">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c r="AP419" s="104"/>
      <c r="AQ419" s="104"/>
      <c r="AR419" s="104"/>
      <c r="AS419" s="104"/>
      <c r="AT419" s="104"/>
      <c r="AU419" s="104"/>
      <c r="AV419" s="104"/>
      <c r="AW419" s="104"/>
      <c r="AX419" s="104"/>
      <c r="AY419" s="104"/>
      <c r="AZ419" s="104"/>
      <c r="BA419" s="104"/>
      <c r="BB419" s="104"/>
      <c r="BC419" s="104"/>
      <c r="BD419" s="104"/>
    </row>
    <row r="420" spans="1:56" customFormat="1">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c r="AP420" s="104"/>
      <c r="AQ420" s="104"/>
      <c r="AR420" s="104"/>
      <c r="AS420" s="104"/>
      <c r="AT420" s="104"/>
      <c r="AU420" s="104"/>
      <c r="AV420" s="104"/>
      <c r="AW420" s="104"/>
      <c r="AX420" s="104"/>
      <c r="AY420" s="104"/>
      <c r="AZ420" s="104"/>
      <c r="BA420" s="104"/>
      <c r="BB420" s="104"/>
      <c r="BC420" s="104"/>
      <c r="BD420" s="104"/>
    </row>
    <row r="421" spans="1:56" customFormat="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c r="AP421" s="104"/>
      <c r="AQ421" s="104"/>
      <c r="AR421" s="104"/>
      <c r="AS421" s="104"/>
      <c r="AT421" s="104"/>
      <c r="AU421" s="104"/>
      <c r="AV421" s="104"/>
      <c r="AW421" s="104"/>
      <c r="AX421" s="104"/>
      <c r="AY421" s="104"/>
      <c r="AZ421" s="104"/>
      <c r="BA421" s="104"/>
      <c r="BB421" s="104"/>
      <c r="BC421" s="104"/>
      <c r="BD421" s="104"/>
    </row>
    <row r="422" spans="1:56" customFormat="1">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c r="AP422" s="104"/>
      <c r="AQ422" s="104"/>
      <c r="AR422" s="104"/>
      <c r="AS422" s="104"/>
      <c r="AT422" s="104"/>
      <c r="AU422" s="104"/>
      <c r="AV422" s="104"/>
      <c r="AW422" s="104"/>
      <c r="AX422" s="104"/>
      <c r="AY422" s="104"/>
      <c r="AZ422" s="104"/>
      <c r="BA422" s="104"/>
      <c r="BB422" s="104"/>
      <c r="BC422" s="104"/>
      <c r="BD422" s="104"/>
    </row>
    <row r="423" spans="1:56" customFormat="1">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c r="AP423" s="104"/>
      <c r="AQ423" s="104"/>
      <c r="AR423" s="104"/>
      <c r="AS423" s="104"/>
      <c r="AT423" s="104"/>
      <c r="AU423" s="104"/>
      <c r="AV423" s="104"/>
      <c r="AW423" s="104"/>
      <c r="AX423" s="104"/>
      <c r="AY423" s="104"/>
      <c r="AZ423" s="104"/>
      <c r="BA423" s="104"/>
      <c r="BB423" s="104"/>
      <c r="BC423" s="104"/>
      <c r="BD423" s="104"/>
    </row>
    <row r="424" spans="1:56" s="24" customFormat="1">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c r="AP424" s="104"/>
      <c r="AQ424" s="104"/>
      <c r="AR424" s="104"/>
      <c r="AS424" s="104"/>
      <c r="AT424" s="104"/>
      <c r="AU424" s="104"/>
      <c r="AV424" s="104"/>
      <c r="AW424" s="104"/>
      <c r="AX424" s="104"/>
      <c r="AY424" s="104"/>
      <c r="AZ424" s="104"/>
      <c r="BA424" s="104"/>
      <c r="BB424" s="104"/>
      <c r="BC424" s="104"/>
      <c r="BD424" s="104"/>
    </row>
    <row r="425" spans="1:56" customFormat="1">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c r="AP425" s="104"/>
      <c r="AQ425" s="104"/>
      <c r="AR425" s="104"/>
      <c r="AS425" s="104"/>
      <c r="AT425" s="104"/>
      <c r="AU425" s="104"/>
      <c r="AV425" s="104"/>
      <c r="AW425" s="104"/>
      <c r="AX425" s="104"/>
      <c r="AY425" s="104"/>
      <c r="AZ425" s="104"/>
      <c r="BA425" s="104"/>
      <c r="BB425" s="104"/>
      <c r="BC425" s="104"/>
      <c r="BD425" s="104"/>
    </row>
    <row r="426" spans="1:56" customFormat="1">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c r="AP426" s="104"/>
      <c r="AQ426" s="104"/>
      <c r="AR426" s="104"/>
      <c r="AS426" s="104"/>
      <c r="AT426" s="104"/>
      <c r="AU426" s="104"/>
      <c r="AV426" s="104"/>
      <c r="AW426" s="104"/>
      <c r="AX426" s="104"/>
      <c r="AY426" s="104"/>
      <c r="AZ426" s="104"/>
      <c r="BA426" s="104"/>
      <c r="BB426" s="104"/>
      <c r="BC426" s="104"/>
      <c r="BD426" s="104"/>
    </row>
    <row r="427" spans="1:56" customFormat="1">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c r="AP427" s="104"/>
      <c r="AQ427" s="104"/>
      <c r="AR427" s="104"/>
      <c r="AS427" s="104"/>
      <c r="AT427" s="104"/>
      <c r="AU427" s="104"/>
      <c r="AV427" s="104"/>
      <c r="AW427" s="104"/>
      <c r="AX427" s="104"/>
      <c r="AY427" s="104"/>
      <c r="AZ427" s="104"/>
      <c r="BA427" s="104"/>
      <c r="BB427" s="104"/>
      <c r="BC427" s="104"/>
      <c r="BD427" s="104"/>
    </row>
    <row r="428" spans="1:56" customFormat="1">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c r="AP428" s="104"/>
      <c r="AQ428" s="104"/>
      <c r="AR428" s="104"/>
      <c r="AS428" s="104"/>
      <c r="AT428" s="104"/>
      <c r="AU428" s="104"/>
      <c r="AV428" s="104"/>
      <c r="AW428" s="104"/>
      <c r="AX428" s="104"/>
      <c r="AY428" s="104"/>
      <c r="AZ428" s="104"/>
      <c r="BA428" s="104"/>
      <c r="BB428" s="104"/>
      <c r="BC428" s="104"/>
      <c r="BD428" s="104"/>
    </row>
    <row r="429" spans="1:56" customFormat="1">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c r="AP429" s="104"/>
      <c r="AQ429" s="104"/>
      <c r="AR429" s="104"/>
      <c r="AS429" s="104"/>
      <c r="AT429" s="104"/>
      <c r="AU429" s="104"/>
      <c r="AV429" s="104"/>
      <c r="AW429" s="104"/>
      <c r="AX429" s="104"/>
      <c r="AY429" s="104"/>
      <c r="AZ429" s="104"/>
      <c r="BA429" s="104"/>
      <c r="BB429" s="104"/>
      <c r="BC429" s="104"/>
      <c r="BD429" s="104"/>
    </row>
    <row r="430" spans="1:56" customFormat="1">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c r="AP430" s="104"/>
      <c r="AQ430" s="104"/>
      <c r="AR430" s="104"/>
      <c r="AS430" s="104"/>
      <c r="AT430" s="104"/>
      <c r="AU430" s="104"/>
      <c r="AV430" s="104"/>
      <c r="AW430" s="104"/>
      <c r="AX430" s="104"/>
      <c r="AY430" s="104"/>
      <c r="AZ430" s="104"/>
      <c r="BA430" s="104"/>
      <c r="BB430" s="104"/>
      <c r="BC430" s="104"/>
      <c r="BD430" s="104"/>
    </row>
    <row r="431" spans="1:56" customFormat="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c r="AP431" s="104"/>
      <c r="AQ431" s="104"/>
      <c r="AR431" s="104"/>
      <c r="AS431" s="104"/>
      <c r="AT431" s="104"/>
      <c r="AU431" s="104"/>
      <c r="AV431" s="104"/>
      <c r="AW431" s="104"/>
      <c r="AX431" s="104"/>
      <c r="AY431" s="104"/>
      <c r="AZ431" s="104"/>
      <c r="BA431" s="104"/>
      <c r="BB431" s="104"/>
      <c r="BC431" s="104"/>
      <c r="BD431" s="104"/>
    </row>
    <row r="432" spans="1:56" customFormat="1">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c r="AP432" s="104"/>
      <c r="AQ432" s="104"/>
      <c r="AR432" s="104"/>
      <c r="AS432" s="104"/>
      <c r="AT432" s="104"/>
      <c r="AU432" s="104"/>
      <c r="AV432" s="104"/>
      <c r="AW432" s="104"/>
      <c r="AX432" s="104"/>
      <c r="AY432" s="104"/>
      <c r="AZ432" s="104"/>
      <c r="BA432" s="104"/>
      <c r="BB432" s="104"/>
      <c r="BC432" s="104"/>
      <c r="BD432" s="104"/>
    </row>
    <row r="433" spans="1:56" customFormat="1">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c r="AP433" s="104"/>
      <c r="AQ433" s="104"/>
      <c r="AR433" s="104"/>
      <c r="AS433" s="104"/>
      <c r="AT433" s="104"/>
      <c r="AU433" s="104"/>
      <c r="AV433" s="104"/>
      <c r="AW433" s="104"/>
      <c r="AX433" s="104"/>
      <c r="AY433" s="104"/>
      <c r="AZ433" s="104"/>
      <c r="BA433" s="104"/>
      <c r="BB433" s="104"/>
      <c r="BC433" s="104"/>
      <c r="BD433" s="104"/>
    </row>
    <row r="434" spans="1:56" customFormat="1">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c r="AP434" s="104"/>
      <c r="AQ434" s="104"/>
      <c r="AR434" s="104"/>
      <c r="AS434" s="104"/>
      <c r="AT434" s="104"/>
      <c r="AU434" s="104"/>
      <c r="AV434" s="104"/>
      <c r="AW434" s="104"/>
      <c r="AX434" s="104"/>
      <c r="AY434" s="104"/>
      <c r="AZ434" s="104"/>
      <c r="BA434" s="104"/>
      <c r="BB434" s="104"/>
      <c r="BC434" s="104"/>
      <c r="BD434" s="104"/>
    </row>
    <row r="435" spans="1:56" customFormat="1">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c r="AP435" s="104"/>
      <c r="AQ435" s="104"/>
      <c r="AR435" s="104"/>
      <c r="AS435" s="104"/>
      <c r="AT435" s="104"/>
      <c r="AU435" s="104"/>
      <c r="AV435" s="104"/>
      <c r="AW435" s="104"/>
      <c r="AX435" s="104"/>
      <c r="AY435" s="104"/>
      <c r="AZ435" s="104"/>
      <c r="BA435" s="104"/>
      <c r="BB435" s="104"/>
      <c r="BC435" s="104"/>
      <c r="BD435" s="104"/>
    </row>
    <row r="436" spans="1:56" customFormat="1">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c r="AP436" s="104"/>
      <c r="AQ436" s="104"/>
      <c r="AR436" s="104"/>
      <c r="AS436" s="104"/>
      <c r="AT436" s="104"/>
      <c r="AU436" s="104"/>
      <c r="AV436" s="104"/>
      <c r="AW436" s="104"/>
      <c r="AX436" s="104"/>
      <c r="AY436" s="104"/>
      <c r="AZ436" s="104"/>
      <c r="BA436" s="104"/>
      <c r="BB436" s="104"/>
      <c r="BC436" s="104"/>
      <c r="BD436" s="104"/>
    </row>
    <row r="437" spans="1:56" customFormat="1">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c r="AP437" s="104"/>
      <c r="AQ437" s="104"/>
      <c r="AR437" s="104"/>
      <c r="AS437" s="104"/>
      <c r="AT437" s="104"/>
      <c r="AU437" s="104"/>
      <c r="AV437" s="104"/>
      <c r="AW437" s="104"/>
      <c r="AX437" s="104"/>
      <c r="AY437" s="104"/>
      <c r="AZ437" s="104"/>
      <c r="BA437" s="104"/>
      <c r="BB437" s="104"/>
      <c r="BC437" s="104"/>
      <c r="BD437" s="104"/>
    </row>
    <row r="438" spans="1:56" customFormat="1">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c r="AP438" s="104"/>
      <c r="AQ438" s="104"/>
      <c r="AR438" s="104"/>
      <c r="AS438" s="104"/>
      <c r="AT438" s="104"/>
      <c r="AU438" s="104"/>
      <c r="AV438" s="104"/>
      <c r="AW438" s="104"/>
      <c r="AX438" s="104"/>
      <c r="AY438" s="104"/>
      <c r="AZ438" s="104"/>
      <c r="BA438" s="104"/>
      <c r="BB438" s="104"/>
      <c r="BC438" s="104"/>
      <c r="BD438" s="104"/>
    </row>
    <row r="439" spans="1:56" customFormat="1">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c r="AP439" s="104"/>
      <c r="AQ439" s="104"/>
      <c r="AR439" s="104"/>
      <c r="AS439" s="104"/>
      <c r="AT439" s="104"/>
      <c r="AU439" s="104"/>
      <c r="AV439" s="104"/>
      <c r="AW439" s="104"/>
      <c r="AX439" s="104"/>
      <c r="AY439" s="104"/>
      <c r="AZ439" s="104"/>
      <c r="BA439" s="104"/>
      <c r="BB439" s="104"/>
      <c r="BC439" s="104"/>
      <c r="BD439" s="104"/>
    </row>
    <row r="440" spans="1:56" customFormat="1">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c r="AP440" s="104"/>
      <c r="AQ440" s="104"/>
      <c r="AR440" s="104"/>
      <c r="AS440" s="104"/>
      <c r="AT440" s="104"/>
      <c r="AU440" s="104"/>
      <c r="AV440" s="104"/>
      <c r="AW440" s="104"/>
      <c r="AX440" s="104"/>
      <c r="AY440" s="104"/>
      <c r="AZ440" s="104"/>
      <c r="BA440" s="104"/>
      <c r="BB440" s="104"/>
      <c r="BC440" s="104"/>
      <c r="BD440" s="104"/>
    </row>
    <row r="441" spans="1:56" customFormat="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c r="AP441" s="104"/>
      <c r="AQ441" s="104"/>
      <c r="AR441" s="104"/>
      <c r="AS441" s="104"/>
      <c r="AT441" s="104"/>
      <c r="AU441" s="104"/>
      <c r="AV441" s="104"/>
      <c r="AW441" s="104"/>
      <c r="AX441" s="104"/>
      <c r="AY441" s="104"/>
      <c r="AZ441" s="104"/>
      <c r="BA441" s="104"/>
      <c r="BB441" s="104"/>
      <c r="BC441" s="104"/>
      <c r="BD441" s="104"/>
    </row>
    <row r="442" spans="1:56" customFormat="1">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c r="AP442" s="104"/>
      <c r="AQ442" s="104"/>
      <c r="AR442" s="104"/>
      <c r="AS442" s="104"/>
      <c r="AT442" s="104"/>
      <c r="AU442" s="104"/>
      <c r="AV442" s="104"/>
      <c r="AW442" s="104"/>
      <c r="AX442" s="104"/>
      <c r="AY442" s="104"/>
      <c r="AZ442" s="104"/>
      <c r="BA442" s="104"/>
      <c r="BB442" s="104"/>
      <c r="BC442" s="104"/>
      <c r="BD442" s="104"/>
    </row>
    <row r="443" spans="1:56" customFormat="1">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c r="AP443" s="104"/>
      <c r="AQ443" s="104"/>
      <c r="AR443" s="104"/>
      <c r="AS443" s="104"/>
      <c r="AT443" s="104"/>
      <c r="AU443" s="104"/>
      <c r="AV443" s="104"/>
      <c r="AW443" s="104"/>
      <c r="AX443" s="104"/>
      <c r="AY443" s="104"/>
      <c r="AZ443" s="104"/>
      <c r="BA443" s="104"/>
      <c r="BB443" s="104"/>
      <c r="BC443" s="104"/>
      <c r="BD443" s="104"/>
    </row>
    <row r="444" spans="1:56" customFormat="1">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c r="AP444" s="104"/>
      <c r="AQ444" s="104"/>
      <c r="AR444" s="104"/>
      <c r="AS444" s="104"/>
      <c r="AT444" s="104"/>
      <c r="AU444" s="104"/>
      <c r="AV444" s="104"/>
      <c r="AW444" s="104"/>
      <c r="AX444" s="104"/>
      <c r="AY444" s="104"/>
      <c r="AZ444" s="104"/>
      <c r="BA444" s="104"/>
      <c r="BB444" s="104"/>
      <c r="BC444" s="104"/>
      <c r="BD444" s="104"/>
    </row>
    <row r="445" spans="1:56" customFormat="1">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c r="AP445" s="104"/>
      <c r="AQ445" s="104"/>
      <c r="AR445" s="104"/>
      <c r="AS445" s="104"/>
      <c r="AT445" s="104"/>
      <c r="AU445" s="104"/>
      <c r="AV445" s="104"/>
      <c r="AW445" s="104"/>
      <c r="AX445" s="104"/>
      <c r="AY445" s="104"/>
      <c r="AZ445" s="104"/>
      <c r="BA445" s="104"/>
      <c r="BB445" s="104"/>
      <c r="BC445" s="104"/>
      <c r="BD445" s="104"/>
    </row>
    <row r="446" spans="1:56" customFormat="1">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c r="AP446" s="104"/>
      <c r="AQ446" s="104"/>
      <c r="AR446" s="104"/>
      <c r="AS446" s="104"/>
      <c r="AT446" s="104"/>
      <c r="AU446" s="104"/>
      <c r="AV446" s="104"/>
      <c r="AW446" s="104"/>
      <c r="AX446" s="104"/>
      <c r="AY446" s="104"/>
      <c r="AZ446" s="104"/>
      <c r="BA446" s="104"/>
      <c r="BB446" s="104"/>
      <c r="BC446" s="104"/>
      <c r="BD446" s="104"/>
    </row>
    <row r="447" spans="1:56" customFormat="1">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c r="AP447" s="104"/>
      <c r="AQ447" s="104"/>
      <c r="AR447" s="104"/>
      <c r="AS447" s="104"/>
      <c r="AT447" s="104"/>
      <c r="AU447" s="104"/>
      <c r="AV447" s="104"/>
      <c r="AW447" s="104"/>
      <c r="AX447" s="104"/>
      <c r="AY447" s="104"/>
      <c r="AZ447" s="104"/>
      <c r="BA447" s="104"/>
      <c r="BB447" s="104"/>
      <c r="BC447" s="104"/>
      <c r="BD447" s="104"/>
    </row>
    <row r="448" spans="1:56" customFormat="1">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c r="AP448" s="104"/>
      <c r="AQ448" s="104"/>
      <c r="AR448" s="104"/>
      <c r="AS448" s="104"/>
      <c r="AT448" s="104"/>
      <c r="AU448" s="104"/>
      <c r="AV448" s="104"/>
      <c r="AW448" s="104"/>
      <c r="AX448" s="104"/>
      <c r="AY448" s="104"/>
      <c r="AZ448" s="104"/>
      <c r="BA448" s="104"/>
      <c r="BB448" s="104"/>
      <c r="BC448" s="104"/>
      <c r="BD448" s="104"/>
    </row>
    <row r="449" spans="1:56" customFormat="1">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c r="AP449" s="104"/>
      <c r="AQ449" s="104"/>
      <c r="AR449" s="104"/>
      <c r="AS449" s="104"/>
      <c r="AT449" s="104"/>
      <c r="AU449" s="104"/>
      <c r="AV449" s="104"/>
      <c r="AW449" s="104"/>
      <c r="AX449" s="104"/>
      <c r="AY449" s="104"/>
      <c r="AZ449" s="104"/>
      <c r="BA449" s="104"/>
      <c r="BB449" s="104"/>
      <c r="BC449" s="104"/>
      <c r="BD449" s="104"/>
    </row>
    <row r="450" spans="1:56" s="24" customFormat="1">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c r="AP450" s="104"/>
      <c r="AQ450" s="104"/>
      <c r="AR450" s="104"/>
      <c r="AS450" s="104"/>
      <c r="AT450" s="104"/>
      <c r="AU450" s="104"/>
      <c r="AV450" s="104"/>
      <c r="AW450" s="104"/>
      <c r="AX450" s="104"/>
      <c r="AY450" s="104"/>
      <c r="AZ450" s="104"/>
      <c r="BA450" s="104"/>
      <c r="BB450" s="104"/>
      <c r="BC450" s="104"/>
      <c r="BD450" s="104"/>
    </row>
    <row r="451" spans="1:56" customFormat="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c r="AP451" s="104"/>
      <c r="AQ451" s="104"/>
      <c r="AR451" s="104"/>
      <c r="AS451" s="104"/>
      <c r="AT451" s="104"/>
      <c r="AU451" s="104"/>
      <c r="AV451" s="104"/>
      <c r="AW451" s="104"/>
      <c r="AX451" s="104"/>
      <c r="AY451" s="104"/>
      <c r="AZ451" s="104"/>
      <c r="BA451" s="104"/>
      <c r="BB451" s="104"/>
      <c r="BC451" s="104"/>
      <c r="BD451" s="104"/>
    </row>
    <row r="452" spans="1:56" customFormat="1">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c r="AP452" s="104"/>
      <c r="AQ452" s="104"/>
      <c r="AR452" s="104"/>
      <c r="AS452" s="104"/>
      <c r="AT452" s="104"/>
      <c r="AU452" s="104"/>
      <c r="AV452" s="104"/>
      <c r="AW452" s="104"/>
      <c r="AX452" s="104"/>
      <c r="AY452" s="104"/>
      <c r="AZ452" s="104"/>
      <c r="BA452" s="104"/>
      <c r="BB452" s="104"/>
      <c r="BC452" s="104"/>
      <c r="BD452" s="104"/>
    </row>
    <row r="453" spans="1:56" customFormat="1">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c r="AP453" s="104"/>
      <c r="AQ453" s="104"/>
      <c r="AR453" s="104"/>
      <c r="AS453" s="104"/>
      <c r="AT453" s="104"/>
      <c r="AU453" s="104"/>
      <c r="AV453" s="104"/>
      <c r="AW453" s="104"/>
      <c r="AX453" s="104"/>
      <c r="AY453" s="104"/>
      <c r="AZ453" s="104"/>
      <c r="BA453" s="104"/>
      <c r="BB453" s="104"/>
      <c r="BC453" s="104"/>
      <c r="BD453" s="104"/>
    </row>
    <row r="454" spans="1:56" customFormat="1">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c r="AP454" s="104"/>
      <c r="AQ454" s="104"/>
      <c r="AR454" s="104"/>
      <c r="AS454" s="104"/>
      <c r="AT454" s="104"/>
      <c r="AU454" s="104"/>
      <c r="AV454" s="104"/>
      <c r="AW454" s="104"/>
      <c r="AX454" s="104"/>
      <c r="AY454" s="104"/>
      <c r="AZ454" s="104"/>
      <c r="BA454" s="104"/>
      <c r="BB454" s="104"/>
      <c r="BC454" s="104"/>
      <c r="BD454" s="104"/>
    </row>
    <row r="556" spans="1:56" s="24" customFormat="1">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c r="AP556" s="104"/>
      <c r="AQ556" s="104"/>
      <c r="AR556" s="104"/>
      <c r="AS556" s="104"/>
      <c r="AT556" s="104"/>
      <c r="AU556" s="104"/>
      <c r="AV556" s="104"/>
      <c r="AW556" s="104"/>
      <c r="AX556" s="104"/>
      <c r="AY556" s="104"/>
      <c r="AZ556" s="104"/>
      <c r="BA556" s="104"/>
      <c r="BB556" s="104"/>
      <c r="BC556" s="104"/>
      <c r="BD556" s="104"/>
    </row>
    <row r="557" spans="1:56" customFormat="1">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c r="AP557" s="104"/>
      <c r="AQ557" s="104"/>
      <c r="AR557" s="104"/>
      <c r="AS557" s="104"/>
      <c r="AT557" s="104"/>
      <c r="AU557" s="104"/>
      <c r="AV557" s="104"/>
      <c r="AW557" s="104"/>
      <c r="AX557" s="104"/>
      <c r="AY557" s="104"/>
      <c r="AZ557" s="104"/>
      <c r="BA557" s="104"/>
      <c r="BB557" s="104"/>
      <c r="BC557" s="104"/>
      <c r="BD557" s="104"/>
    </row>
    <row r="558" spans="1:56" customFormat="1">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c r="AP558" s="104"/>
      <c r="AQ558" s="104"/>
      <c r="AR558" s="104"/>
      <c r="AS558" s="104"/>
      <c r="AT558" s="104"/>
      <c r="AU558" s="104"/>
      <c r="AV558" s="104"/>
      <c r="AW558" s="104"/>
      <c r="AX558" s="104"/>
      <c r="AY558" s="104"/>
      <c r="AZ558" s="104"/>
      <c r="BA558" s="104"/>
      <c r="BB558" s="104"/>
      <c r="BC558" s="104"/>
      <c r="BD558" s="104"/>
    </row>
  </sheetData>
  <mergeCells count="8">
    <mergeCell ref="M37:S37"/>
    <mergeCell ref="M39:S39"/>
    <mergeCell ref="M7:T7"/>
    <mergeCell ref="N9:Q9"/>
    <mergeCell ref="R9:T9"/>
    <mergeCell ref="M13:T13"/>
    <mergeCell ref="M33:T33"/>
    <mergeCell ref="M36:S36"/>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2018-06-18T14:35:09Z</dcterms:modified>
</cp:coreProperties>
</file>