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carriers_source_analyses/"/>
    </mc:Choice>
  </mc:AlternateContent>
  <xr:revisionPtr revIDLastSave="0" documentId="13_ncr:1_{AD0EED2C-15BD-D845-9C92-A78299D1AD33}" xr6:coauthVersionLast="47" xr6:coauthVersionMax="47" xr10:uidLastSave="{00000000-0000-0000-0000-000000000000}"/>
  <bookViews>
    <workbookView xWindow="-30080" yWindow="-180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1" i="16" l="1"/>
  <c r="E28" i="16"/>
  <c r="E29" i="16" s="1"/>
  <c r="E52" i="16"/>
  <c r="E53" i="16" s="1"/>
  <c r="I8" i="13" s="1"/>
  <c r="E6" i="16"/>
  <c r="E7" i="16" s="1"/>
  <c r="G6" i="13" s="1"/>
  <c r="E6" i="13" s="1"/>
  <c r="E10" i="12" s="1"/>
  <c r="E32" i="16" l="1"/>
  <c r="E33" i="16" s="1"/>
  <c r="G7" i="13" s="1"/>
</calcChain>
</file>

<file path=xl/sharedStrings.xml><?xml version="1.0" encoding="utf-8"?>
<sst xmlns="http://schemas.openxmlformats.org/spreadsheetml/2006/main" count="117" uniqueCount="87">
  <si>
    <t>Source</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</si>
  <si>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</si>
  <si>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</si>
  <si>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</si>
  <si>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</si>
  <si>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</si>
  <si>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</si>
  <si>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</si>
  <si>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</si>
  <si>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</si>
  <si>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</si>
  <si>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</si>
  <si>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</si>
  <si>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</si>
  <si>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</si>
  <si>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</si>
  <si>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</si>
  <si>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</si>
  <si>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</si>
  <si>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</si>
  <si>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</si>
  <si>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</si>
  <si>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</si>
  <si>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</si>
  <si>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</si>
  <si>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</si>
  <si>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</si>
  <si>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</si>
  <si>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</si>
  <si>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</si>
  <si>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Subject year</t>
  </si>
  <si>
    <t>ETM Library URL</t>
  </si>
  <si>
    <t>Date retrieved</t>
  </si>
  <si>
    <t>co2_conversion_per_mj</t>
  </si>
  <si>
    <t>kg/MJ</t>
  </si>
  <si>
    <t>Carrier (gobal properties)</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</si>
  <si>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</si>
  <si>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</si>
  <si>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</si>
  <si>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mj_per_kg</t>
  </si>
  <si>
    <t>MJ/kg</t>
  </si>
  <si>
    <t>kg CO2/MJ</t>
  </si>
  <si>
    <t>Coal gasification</t>
  </si>
  <si>
    <t>Mathijs Bijkerk</t>
  </si>
  <si>
    <t>IEA</t>
  </si>
  <si>
    <t>Energy content</t>
  </si>
  <si>
    <t>GJ/t</t>
  </si>
  <si>
    <t>Based on LHV</t>
  </si>
  <si>
    <t>t CO2/t</t>
  </si>
  <si>
    <t>Natural gas SMR</t>
  </si>
  <si>
    <t>Ammonia carbon intensity</t>
  </si>
  <si>
    <t>Share in production</t>
  </si>
  <si>
    <t>Relative share</t>
  </si>
  <si>
    <t>Average carbon intensity</t>
  </si>
  <si>
    <t>Using energy content</t>
  </si>
  <si>
    <t>kg CO2/kg</t>
  </si>
  <si>
    <t>2021</t>
  </si>
  <si>
    <t>October 22</t>
  </si>
  <si>
    <t>iea.blob.core.windows.net</t>
  </si>
  <si>
    <t>assets</t>
  </si>
  <si>
    <t>6ee41bb9-8e81-4b64-8701-2acc064ff6e4</t>
  </si>
  <si>
    <t>AmmoniaTechnologyRoadmap.pdf</t>
  </si>
  <si>
    <t>https://iea.blob.core.windows.net/assets/6ee41bb9-8e81-4b64-8701-2acc064ff6e4/AmmoniaTechnologyRoadmap.pdf</t>
  </si>
  <si>
    <t>Title</t>
  </si>
  <si>
    <t>Ammonia Technology Roadmap</t>
  </si>
  <si>
    <t>Ammonia price</t>
  </si>
  <si>
    <t>$/ton</t>
  </si>
  <si>
    <t>Ammonia CFR Tampa Price in 2019</t>
  </si>
  <si>
    <t>Ammonia Fertilizer Market and Price Analysis</t>
  </si>
  <si>
    <t>2022</t>
  </si>
  <si>
    <t>2019</t>
  </si>
  <si>
    <t>-</t>
  </si>
  <si>
    <t>ihsmarkit.com</t>
  </si>
  <si>
    <t>products</t>
  </si>
  <si>
    <t>fertilizers-ammonia.html</t>
  </si>
  <si>
    <t>https://ihsmarkit.com/products/fertilizers-ammonia.html</t>
  </si>
  <si>
    <t>Exchange rate</t>
  </si>
  <si>
    <t>Average for 2019 https://www.exchangerates.org.uk/USD-EUR-spot-exchange-rates-history-2019.html#:~:text=Average%20exchange%20rate%20in%202019%3A%200.8931%20EUR.</t>
  </si>
  <si>
    <t>euro/$</t>
  </si>
  <si>
    <t>euro/ton</t>
  </si>
  <si>
    <t>euro/MJ</t>
  </si>
  <si>
    <t>cost_per_mj</t>
  </si>
  <si>
    <t>Excluded from results since it is dataset specific</t>
  </si>
  <si>
    <t>IHS Markit</t>
  </si>
  <si>
    <t>https://refman.energytransitionmodel.com/publications/2159</t>
  </si>
  <si>
    <t>SMR is the main production route for ammonia in the ETM and the assumed method of imported hydrogen production. Therefore only the carbon intensity of SMR based ammonia production is taken.</t>
  </si>
  <si>
    <t>imported_ammonia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</si>
</sst>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
    <numFmt numFmtId="167" formatCode="0.0%"/>
    <numFmt numFmtId="168" formatCode="0.0000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indexed="64"/>
      </right>
      <top style="medium">
        <color indexed="64"/>
      </top>
      <bottom style="thin">
        <color auto="1"/>
      </bottom>
      <diagonal/>
    </border>
  </borders>
  <cellStyleXfs count="341">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9" fontId="32" fillId="0" borderId="0" applyFont="0" applyFill="0" applyBorder="0" applyAlignment="0" applyProtection="0"/>
  </cellStyleXfs>
  <cellXfs count="159">
    <xf numFmtId="0" fontId="0" fillId="0" borderId="0" xfId="0"/>
    <xf numFmtId="0" fontId="17" fillId="2" borderId="19" xfId="0" applyFont="1" applyFill="1" applyBorder="1" applyAlignment="1">
      <alignment vertical="center"/>
    </xf>
    <xf numFmtId="0" fontId="17" fillId="2" borderId="5" xfId="0" applyFont="1" applyFill="1" applyBorder="1" applyAlignment="1">
      <alignment vertical="center"/>
    </xf>
    <xf numFmtId="165" fontId="9" fillId="2" borderId="0" xfId="0" applyNumberFormat="1" applyFont="1" applyFill="1" applyAlignment="1">
      <alignment vertical="center"/>
    </xf>
    <xf numFmtId="0" fontId="9" fillId="2" borderId="6" xfId="0" applyFont="1" applyFill="1" applyBorder="1"/>
    <xf numFmtId="0" fontId="9"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1" fontId="17" fillId="2" borderId="0" xfId="0" applyNumberFormat="1" applyFont="1" applyFill="1" applyAlignment="1">
      <alignment vertical="center"/>
    </xf>
    <xf numFmtId="2" fontId="17" fillId="2" borderId="0" xfId="0" applyNumberFormat="1" applyFont="1" applyFill="1" applyAlignment="1">
      <alignment horizontal="right" vertical="center"/>
    </xf>
    <xf numFmtId="0" fontId="17" fillId="2" borderId="0" xfId="0" applyFont="1" applyFill="1"/>
    <xf numFmtId="0" fontId="17" fillId="2" borderId="9" xfId="0" applyFont="1" applyFill="1" applyBorder="1"/>
    <xf numFmtId="0" fontId="17" fillId="2" borderId="4" xfId="0" applyFont="1" applyFill="1" applyBorder="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6"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7" fillId="2" borderId="16" xfId="0" applyFont="1" applyFill="1" applyBorder="1"/>
    <xf numFmtId="0" fontId="19" fillId="2" borderId="9" xfId="0" applyFont="1" applyFill="1" applyBorder="1"/>
    <xf numFmtId="0" fontId="22" fillId="2" borderId="19" xfId="0" applyFont="1" applyFill="1" applyBorder="1"/>
    <xf numFmtId="2" fontId="17" fillId="2" borderId="0" xfId="0" applyNumberFormat="1" applyFont="1" applyFill="1" applyAlignment="1">
      <alignment horizontal="left" vertical="center"/>
    </xf>
    <xf numFmtId="2" fontId="17" fillId="2" borderId="0" xfId="0" applyNumberFormat="1" applyFont="1" applyFill="1" applyAlignment="1">
      <alignment vertical="center"/>
    </xf>
    <xf numFmtId="0" fontId="17" fillId="2" borderId="9" xfId="0" applyFont="1" applyFill="1" applyBorder="1" applyAlignment="1">
      <alignment vertical="center"/>
    </xf>
    <xf numFmtId="0" fontId="8" fillId="2" borderId="0" xfId="0" applyFont="1" applyFill="1" applyAlignment="1">
      <alignment horizontal="left" indent="2"/>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6" fillId="2" borderId="6" xfId="0" applyFont="1" applyFill="1" applyBorder="1"/>
    <xf numFmtId="165" fontId="6" fillId="2" borderId="0" xfId="0" applyNumberFormat="1" applyFont="1" applyFill="1" applyAlignment="1">
      <alignment vertical="center"/>
    </xf>
    <xf numFmtId="0" fontId="6" fillId="2" borderId="0" xfId="0" applyFont="1" applyFill="1"/>
    <xf numFmtId="0" fontId="25" fillId="0" borderId="0" xfId="0" applyFont="1"/>
    <xf numFmtId="165" fontId="13" fillId="2" borderId="18" xfId="0" applyNumberFormat="1" applyFont="1" applyFill="1" applyBorder="1"/>
    <xf numFmtId="0" fontId="5" fillId="0" borderId="0" xfId="0" applyFont="1" applyAlignment="1">
      <alignment horizontal="left" indent="2"/>
    </xf>
    <xf numFmtId="0" fontId="4" fillId="0" borderId="0" xfId="0" applyFont="1"/>
    <xf numFmtId="0" fontId="10" fillId="2" borderId="0" xfId="0" applyFont="1" applyFill="1"/>
    <xf numFmtId="0" fontId="28" fillId="3" borderId="20" xfId="0" applyFont="1" applyFill="1" applyBorder="1"/>
    <xf numFmtId="0" fontId="28" fillId="3" borderId="21" xfId="0" applyFont="1" applyFill="1" applyBorder="1"/>
    <xf numFmtId="0" fontId="28" fillId="3" borderId="0" xfId="0" applyFont="1" applyFill="1"/>
    <xf numFmtId="0" fontId="25" fillId="3" borderId="6" xfId="0" applyFont="1" applyFill="1" applyBorder="1"/>
    <xf numFmtId="0" fontId="25" fillId="3" borderId="0" xfId="0" applyFont="1" applyFill="1"/>
    <xf numFmtId="0" fontId="29" fillId="2" borderId="0" xfId="0" applyFont="1" applyFill="1"/>
    <xf numFmtId="0" fontId="30" fillId="2" borderId="0" xfId="0" applyFont="1" applyFill="1"/>
    <xf numFmtId="0" fontId="27" fillId="2" borderId="0" xfId="0" applyFont="1" applyFill="1"/>
    <xf numFmtId="0" fontId="0" fillId="2" borderId="0" xfId="0" applyFill="1"/>
    <xf numFmtId="0" fontId="30" fillId="2" borderId="0" xfId="0" applyFont="1" applyFill="1" applyAlignment="1">
      <alignment vertical="top" wrapText="1"/>
    </xf>
    <xf numFmtId="0" fontId="31" fillId="2" borderId="0" xfId="0" applyFont="1" applyFill="1"/>
    <xf numFmtId="0" fontId="28" fillId="3" borderId="22" xfId="0" applyFont="1" applyFill="1" applyBorder="1"/>
    <xf numFmtId="0" fontId="25" fillId="3" borderId="5" xfId="0" applyFont="1" applyFill="1" applyBorder="1"/>
    <xf numFmtId="0" fontId="27" fillId="2" borderId="5" xfId="0" applyFont="1" applyFill="1" applyBorder="1"/>
    <xf numFmtId="0" fontId="31" fillId="2" borderId="5" xfId="0" applyFont="1" applyFill="1" applyBorder="1"/>
    <xf numFmtId="0" fontId="25" fillId="3" borderId="10" xfId="0" applyFont="1" applyFill="1" applyBorder="1"/>
    <xf numFmtId="0" fontId="10" fillId="2" borderId="11" xfId="0" applyFont="1" applyFill="1" applyBorder="1"/>
    <xf numFmtId="0" fontId="31" fillId="2" borderId="11" xfId="0" applyFont="1" applyFill="1" applyBorder="1"/>
    <xf numFmtId="0" fontId="31" fillId="2" borderId="12" xfId="0" applyFont="1" applyFill="1" applyBorder="1"/>
    <xf numFmtId="0" fontId="25" fillId="3" borderId="21" xfId="0" applyFont="1" applyFill="1" applyBorder="1"/>
    <xf numFmtId="0" fontId="30" fillId="2" borderId="0" xfId="0" applyFont="1" applyFill="1" applyAlignment="1">
      <alignment wrapText="1"/>
    </xf>
    <xf numFmtId="9" fontId="30" fillId="2" borderId="0" xfId="340" applyFont="1" applyFill="1" applyBorder="1"/>
    <xf numFmtId="167" fontId="30" fillId="2" borderId="0" xfId="0" applyNumberFormat="1" applyFont="1" applyFill="1"/>
    <xf numFmtId="164" fontId="30" fillId="2" borderId="0" xfId="0" applyNumberFormat="1" applyFont="1" applyFill="1"/>
    <xf numFmtId="0" fontId="30" fillId="2" borderId="18" xfId="0" applyFont="1" applyFill="1" applyBorder="1"/>
    <xf numFmtId="0" fontId="3" fillId="2" borderId="0" xfId="0" applyFont="1" applyFill="1"/>
    <xf numFmtId="0" fontId="23" fillId="2" borderId="15" xfId="0" applyFont="1" applyFill="1" applyBorder="1"/>
    <xf numFmtId="0" fontId="23" fillId="2" borderId="5" xfId="0" applyFont="1" applyFill="1" applyBorder="1"/>
    <xf numFmtId="0" fontId="24" fillId="2" borderId="19" xfId="0" applyFont="1" applyFill="1" applyBorder="1"/>
    <xf numFmtId="0" fontId="24" fillId="2" borderId="5" xfId="0" applyFont="1" applyFill="1" applyBorder="1"/>
    <xf numFmtId="0" fontId="23" fillId="4" borderId="5" xfId="0" applyFont="1" applyFill="1" applyBorder="1" applyAlignment="1">
      <alignment vertical="top"/>
    </xf>
    <xf numFmtId="164" fontId="23" fillId="2" borderId="0" xfId="0" applyNumberFormat="1" applyFont="1" applyFill="1" applyAlignment="1">
      <alignment vertical="center"/>
    </xf>
    <xf numFmtId="0" fontId="15" fillId="0" borderId="5" xfId="183" applyBorder="1" applyAlignment="1" applyProtection="1"/>
    <xf numFmtId="0" fontId="23" fillId="2" borderId="10" xfId="0" applyFont="1" applyFill="1" applyBorder="1"/>
    <xf numFmtId="0" fontId="23" fillId="2" borderId="11" xfId="0" applyFont="1" applyFill="1" applyBorder="1"/>
    <xf numFmtId="14" fontId="23" fillId="2" borderId="11" xfId="0" applyNumberFormat="1" applyFont="1" applyFill="1" applyBorder="1"/>
    <xf numFmtId="49" fontId="23" fillId="2" borderId="11" xfId="0" applyNumberFormat="1" applyFont="1" applyFill="1" applyBorder="1"/>
    <xf numFmtId="0" fontId="23" fillId="2" borderId="12" xfId="0" applyFont="1" applyFill="1" applyBorder="1"/>
    <xf numFmtId="0" fontId="15" fillId="4" borderId="5" xfId="183" applyFill="1" applyBorder="1" applyAlignment="1" applyProtection="1">
      <alignment vertical="top"/>
    </xf>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3" fillId="2" borderId="18" xfId="0" applyFont="1" applyFill="1" applyBorder="1"/>
    <xf numFmtId="0" fontId="2" fillId="0" borderId="0" xfId="0" applyFont="1" applyAlignment="1">
      <alignment horizontal="left" indent="2"/>
    </xf>
    <xf numFmtId="0" fontId="2" fillId="2" borderId="0" xfId="0" applyFont="1" applyFill="1"/>
    <xf numFmtId="0" fontId="12" fillId="0" borderId="5" xfId="0" applyFont="1" applyBorder="1"/>
    <xf numFmtId="0" fontId="7" fillId="0" borderId="5" xfId="0" applyFont="1" applyBorder="1"/>
    <xf numFmtId="2" fontId="2" fillId="0" borderId="5" xfId="0" applyNumberFormat="1" applyFont="1" applyBorder="1" applyAlignment="1">
      <alignment vertical="center"/>
    </xf>
    <xf numFmtId="168" fontId="12" fillId="2" borderId="18" xfId="0" applyNumberFormat="1" applyFont="1" applyFill="1" applyBorder="1"/>
    <xf numFmtId="2" fontId="2" fillId="2" borderId="18" xfId="0" applyNumberFormat="1" applyFont="1" applyFill="1" applyBorder="1" applyAlignment="1">
      <alignment horizontal="right" vertical="center"/>
    </xf>
    <xf numFmtId="166" fontId="2" fillId="2" borderId="18" xfId="0" applyNumberFormat="1" applyFont="1" applyFill="1" applyBorder="1" applyAlignment="1">
      <alignment horizontal="right" vertical="center"/>
    </xf>
    <xf numFmtId="0" fontId="15" fillId="0" borderId="0" xfId="183" applyBorder="1" applyAlignment="1" applyProtection="1"/>
    <xf numFmtId="0" fontId="1" fillId="2" borderId="0" xfId="0" applyFont="1" applyFill="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3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 cent" xfId="34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375477</xdr:colOff>
      <xdr:row>5</xdr:row>
      <xdr:rowOff>0</xdr:rowOff>
    </xdr:from>
    <xdr:to>
      <xdr:col>17</xdr:col>
      <xdr:colOff>121478</xdr:colOff>
      <xdr:row>18</xdr:row>
      <xdr:rowOff>161075</xdr:rowOff>
    </xdr:to>
    <xdr:pic>
      <xdr:nvPicPr>
        <xdr:cNvPr id="6" name="Picture 5">
          <a:extLst>
            <a:ext uri="{FF2B5EF4-FFF2-40B4-BE49-F238E27FC236}">
              <a16:creationId xmlns:a16="http://schemas.microsoft.com/office/drawing/2014/main" id="{ECD3879C-91F1-1A4C-FD9B-840CC0424E5B}"/>
            </a:ext>
          </a:extLst>
        </xdr:cNvPr>
        <xdr:cNvPicPr>
          <a:picLocks noChangeAspect="1"/>
        </xdr:cNvPicPr>
      </xdr:nvPicPr>
      <xdr:blipFill>
        <a:blip xmlns:r="http://schemas.openxmlformats.org/officeDocument/2006/relationships" r:embed="rId1"/>
        <a:stretch>
          <a:fillRect/>
        </a:stretch>
      </xdr:blipFill>
      <xdr:spPr>
        <a:xfrm>
          <a:off x="8602868" y="1016000"/>
          <a:ext cx="6769653" cy="2789423"/>
        </a:xfrm>
        <a:prstGeom prst="rect">
          <a:avLst/>
        </a:prstGeom>
      </xdr:spPr>
    </xdr:pic>
    <xdr:clientData/>
  </xdr:twoCellAnchor>
  <xdr:twoCellAnchor editAs="oneCell">
    <xdr:from>
      <xdr:col>7</xdr:col>
      <xdr:colOff>153504</xdr:colOff>
      <xdr:row>20</xdr:row>
      <xdr:rowOff>10491</xdr:rowOff>
    </xdr:from>
    <xdr:to>
      <xdr:col>18</xdr:col>
      <xdr:colOff>364987</xdr:colOff>
      <xdr:row>36</xdr:row>
      <xdr:rowOff>67317</xdr:rowOff>
    </xdr:to>
    <xdr:pic>
      <xdr:nvPicPr>
        <xdr:cNvPr id="7" name="Picture 6">
          <a:extLst>
            <a:ext uri="{FF2B5EF4-FFF2-40B4-BE49-F238E27FC236}">
              <a16:creationId xmlns:a16="http://schemas.microsoft.com/office/drawing/2014/main" id="{F0335142-8E98-035D-7996-84CABAD51EF2}"/>
            </a:ext>
          </a:extLst>
        </xdr:cNvPr>
        <xdr:cNvPicPr>
          <a:picLocks noChangeAspect="1"/>
        </xdr:cNvPicPr>
      </xdr:nvPicPr>
      <xdr:blipFill>
        <a:blip xmlns:r="http://schemas.openxmlformats.org/officeDocument/2006/relationships" r:embed="rId2"/>
        <a:stretch>
          <a:fillRect/>
        </a:stretch>
      </xdr:blipFill>
      <xdr:spPr>
        <a:xfrm>
          <a:off x="10135704" y="4112591"/>
          <a:ext cx="9050683" cy="4006526"/>
        </a:xfrm>
        <a:prstGeom prst="rect">
          <a:avLst/>
        </a:prstGeom>
      </xdr:spPr>
    </xdr:pic>
    <xdr:clientData/>
  </xdr:twoCellAnchor>
  <xdr:twoCellAnchor editAs="oneCell">
    <xdr:from>
      <xdr:col>7</xdr:col>
      <xdr:colOff>209826</xdr:colOff>
      <xdr:row>37</xdr:row>
      <xdr:rowOff>0</xdr:rowOff>
    </xdr:from>
    <xdr:to>
      <xdr:col>15</xdr:col>
      <xdr:colOff>408392</xdr:colOff>
      <xdr:row>41</xdr:row>
      <xdr:rowOff>96701</xdr:rowOff>
    </xdr:to>
    <xdr:pic>
      <xdr:nvPicPr>
        <xdr:cNvPr id="8" name="Picture 7">
          <a:extLst>
            <a:ext uri="{FF2B5EF4-FFF2-40B4-BE49-F238E27FC236}">
              <a16:creationId xmlns:a16="http://schemas.microsoft.com/office/drawing/2014/main" id="{3CEE6A23-30C6-A0F6-0374-3757158436CF}"/>
            </a:ext>
          </a:extLst>
        </xdr:cNvPr>
        <xdr:cNvPicPr>
          <a:picLocks noChangeAspect="1"/>
        </xdr:cNvPicPr>
      </xdr:nvPicPr>
      <xdr:blipFill>
        <a:blip xmlns:r="http://schemas.openxmlformats.org/officeDocument/2006/relationships" r:embed="rId3"/>
        <a:stretch>
          <a:fillRect/>
        </a:stretch>
      </xdr:blipFill>
      <xdr:spPr>
        <a:xfrm>
          <a:off x="8437217" y="8757478"/>
          <a:ext cx="6162044" cy="887414"/>
        </a:xfrm>
        <a:prstGeom prst="rect">
          <a:avLst/>
        </a:prstGeom>
      </xdr:spPr>
    </xdr:pic>
    <xdr:clientData/>
  </xdr:twoCellAnchor>
  <xdr:twoCellAnchor>
    <xdr:from>
      <xdr:col>9</xdr:col>
      <xdr:colOff>220870</xdr:colOff>
      <xdr:row>13</xdr:row>
      <xdr:rowOff>99391</xdr:rowOff>
    </xdr:from>
    <xdr:to>
      <xdr:col>10</xdr:col>
      <xdr:colOff>508000</xdr:colOff>
      <xdr:row>15</xdr:row>
      <xdr:rowOff>22087</xdr:rowOff>
    </xdr:to>
    <xdr:sp macro="" textlink="">
      <xdr:nvSpPr>
        <xdr:cNvPr id="9" name="Frame 8">
          <a:extLst>
            <a:ext uri="{FF2B5EF4-FFF2-40B4-BE49-F238E27FC236}">
              <a16:creationId xmlns:a16="http://schemas.microsoft.com/office/drawing/2014/main" id="{E6C76643-99E8-4F2B-D269-9D70C061EF3F}"/>
            </a:ext>
          </a:extLst>
        </xdr:cNvPr>
        <xdr:cNvSpPr/>
      </xdr:nvSpPr>
      <xdr:spPr>
        <a:xfrm>
          <a:off x="11584609" y="2705652"/>
          <a:ext cx="817217" cy="320261"/>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xdr:from>
      <xdr:col>16</xdr:col>
      <xdr:colOff>231913</xdr:colOff>
      <xdr:row>25</xdr:row>
      <xdr:rowOff>119270</xdr:rowOff>
    </xdr:from>
    <xdr:to>
      <xdr:col>17</xdr:col>
      <xdr:colOff>611256</xdr:colOff>
      <xdr:row>27</xdr:row>
      <xdr:rowOff>41966</xdr:rowOff>
    </xdr:to>
    <xdr:sp macro="" textlink="">
      <xdr:nvSpPr>
        <xdr:cNvPr id="10" name="Frame 9">
          <a:extLst>
            <a:ext uri="{FF2B5EF4-FFF2-40B4-BE49-F238E27FC236}">
              <a16:creationId xmlns:a16="http://schemas.microsoft.com/office/drawing/2014/main" id="{454371A7-3453-C847-9E82-85C3AC09F2DB}"/>
            </a:ext>
          </a:extLst>
        </xdr:cNvPr>
        <xdr:cNvSpPr/>
      </xdr:nvSpPr>
      <xdr:spPr>
        <a:xfrm>
          <a:off x="17808713" y="5250070"/>
          <a:ext cx="1001643" cy="329096"/>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xdr:from>
      <xdr:col>10</xdr:col>
      <xdr:colOff>446710</xdr:colOff>
      <xdr:row>37</xdr:row>
      <xdr:rowOff>25400</xdr:rowOff>
    </xdr:from>
    <xdr:to>
      <xdr:col>11</xdr:col>
      <xdr:colOff>336275</xdr:colOff>
      <xdr:row>38</xdr:row>
      <xdr:rowOff>124791</xdr:rowOff>
    </xdr:to>
    <xdr:sp macro="" textlink="">
      <xdr:nvSpPr>
        <xdr:cNvPr id="12" name="Frame 11">
          <a:extLst>
            <a:ext uri="{FF2B5EF4-FFF2-40B4-BE49-F238E27FC236}">
              <a16:creationId xmlns:a16="http://schemas.microsoft.com/office/drawing/2014/main" id="{9B9D6DDF-0869-C541-AEB2-CFDBE578889D}"/>
            </a:ext>
          </a:extLst>
        </xdr:cNvPr>
        <xdr:cNvSpPr/>
      </xdr:nvSpPr>
      <xdr:spPr>
        <a:xfrm>
          <a:off x="14289710" y="8280400"/>
          <a:ext cx="511865" cy="302591"/>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xdr:from>
      <xdr:col>7</xdr:col>
      <xdr:colOff>1937027</xdr:colOff>
      <xdr:row>38</xdr:row>
      <xdr:rowOff>80065</xdr:rowOff>
    </xdr:from>
    <xdr:to>
      <xdr:col>7</xdr:col>
      <xdr:colOff>2356679</xdr:colOff>
      <xdr:row>39</xdr:row>
      <xdr:rowOff>201544</xdr:rowOff>
    </xdr:to>
    <xdr:sp macro="" textlink="">
      <xdr:nvSpPr>
        <xdr:cNvPr id="13" name="Frame 12">
          <a:extLst>
            <a:ext uri="{FF2B5EF4-FFF2-40B4-BE49-F238E27FC236}">
              <a16:creationId xmlns:a16="http://schemas.microsoft.com/office/drawing/2014/main" id="{DA710893-4376-FE44-8638-69BA1F20B3B4}"/>
            </a:ext>
          </a:extLst>
        </xdr:cNvPr>
        <xdr:cNvSpPr/>
      </xdr:nvSpPr>
      <xdr:spPr>
        <a:xfrm>
          <a:off x="11919227" y="8538265"/>
          <a:ext cx="419652" cy="324679"/>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editAs="oneCell">
    <xdr:from>
      <xdr:col>7</xdr:col>
      <xdr:colOff>397565</xdr:colOff>
      <xdr:row>46</xdr:row>
      <xdr:rowOff>20387</xdr:rowOff>
    </xdr:from>
    <xdr:to>
      <xdr:col>15</xdr:col>
      <xdr:colOff>375479</xdr:colOff>
      <xdr:row>55</xdr:row>
      <xdr:rowOff>160129</xdr:rowOff>
    </xdr:to>
    <xdr:pic>
      <xdr:nvPicPr>
        <xdr:cNvPr id="2" name="Picture 1">
          <a:extLst>
            <a:ext uri="{FF2B5EF4-FFF2-40B4-BE49-F238E27FC236}">
              <a16:creationId xmlns:a16="http://schemas.microsoft.com/office/drawing/2014/main" id="{7AD30B36-E54E-2FA8-8486-965E3203B00F}"/>
            </a:ext>
          </a:extLst>
        </xdr:cNvPr>
        <xdr:cNvPicPr>
          <a:picLocks noChangeAspect="1"/>
        </xdr:cNvPicPr>
      </xdr:nvPicPr>
      <xdr:blipFill>
        <a:blip xmlns:r="http://schemas.openxmlformats.org/officeDocument/2006/relationships" r:embed="rId4"/>
        <a:stretch>
          <a:fillRect/>
        </a:stretch>
      </xdr:blipFill>
      <xdr:spPr>
        <a:xfrm>
          <a:off x="8978348" y="9893257"/>
          <a:ext cx="5941392" cy="2856438"/>
        </a:xfrm>
        <a:prstGeom prst="rect">
          <a:avLst/>
        </a:prstGeom>
      </xdr:spPr>
    </xdr:pic>
    <xdr:clientData/>
  </xdr:twoCellAnchor>
  <xdr:twoCellAnchor>
    <xdr:from>
      <xdr:col>12</xdr:col>
      <xdr:colOff>373270</xdr:colOff>
      <xdr:row>49</xdr:row>
      <xdr:rowOff>1080051</xdr:rowOff>
    </xdr:from>
    <xdr:to>
      <xdr:col>13</xdr:col>
      <xdr:colOff>342346</xdr:colOff>
      <xdr:row>51</xdr:row>
      <xdr:rowOff>119268</xdr:rowOff>
    </xdr:to>
    <xdr:sp macro="" textlink="">
      <xdr:nvSpPr>
        <xdr:cNvPr id="3" name="Frame 2">
          <a:extLst>
            <a:ext uri="{FF2B5EF4-FFF2-40B4-BE49-F238E27FC236}">
              <a16:creationId xmlns:a16="http://schemas.microsoft.com/office/drawing/2014/main" id="{83D345CE-0511-8546-9BBD-21AB80EF5BEA}"/>
            </a:ext>
          </a:extLst>
        </xdr:cNvPr>
        <xdr:cNvSpPr/>
      </xdr:nvSpPr>
      <xdr:spPr>
        <a:xfrm>
          <a:off x="13327270" y="11549268"/>
          <a:ext cx="499163" cy="320261"/>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xdr:from>
      <xdr:col>16</xdr:col>
      <xdr:colOff>181113</xdr:colOff>
      <xdr:row>28</xdr:row>
      <xdr:rowOff>93870</xdr:rowOff>
    </xdr:from>
    <xdr:to>
      <xdr:col>17</xdr:col>
      <xdr:colOff>560456</xdr:colOff>
      <xdr:row>30</xdr:row>
      <xdr:rowOff>16566</xdr:rowOff>
    </xdr:to>
    <xdr:sp macro="" textlink="">
      <xdr:nvSpPr>
        <xdr:cNvPr id="5" name="Frame 4">
          <a:extLst>
            <a:ext uri="{FF2B5EF4-FFF2-40B4-BE49-F238E27FC236}">
              <a16:creationId xmlns:a16="http://schemas.microsoft.com/office/drawing/2014/main" id="{80AD3795-D5DF-074A-A3AB-7D0EB006F883}"/>
            </a:ext>
          </a:extLst>
        </xdr:cNvPr>
        <xdr:cNvSpPr/>
      </xdr:nvSpPr>
      <xdr:spPr>
        <a:xfrm>
          <a:off x="17757913" y="5834270"/>
          <a:ext cx="1001643" cy="329096"/>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refman.energytransitionmodel.com/publications/2159" TargetMode="External"/><Relationship Id="rId2" Type="http://schemas.openxmlformats.org/officeDocument/2006/relationships/hyperlink" Target="https://iea.blob.core.windows.net/assets/6ee41bb9-8e81-4b64-8701-2acc064ff6e4/AmmoniaTechnologyRoadmap.pdf" TargetMode="External"/><Relationship Id="rId1" Type="http://schemas.openxmlformats.org/officeDocument/2006/relationships/hyperlink" Target="https://ihsmarkit.com/products/fertilizers-ammonia.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6" customWidth="1"/>
    <col min="2" max="2" width="9.140625" style="19" customWidth="1"/>
    <col min="3" max="3" width="44.140625" style="19" customWidth="1"/>
    <col min="4" max="4" width="2.28515625" style="19" customWidth="1"/>
    <col min="5" max="16384" width="10.7109375" style="19"/>
  </cols>
  <sheetData>
    <row r="1" spans="1:4" s="24" customFormat="1">
      <c r="A1" s="22"/>
      <c r="B1" s="23"/>
      <c r="C1" s="23"/>
    </row>
    <row r="2" spans="1:4" ht="21">
      <c r="A2" s="6"/>
      <c r="B2" s="25" t="s">
        <v>5</v>
      </c>
      <c r="C2" s="25"/>
    </row>
    <row r="3" spans="1:4">
      <c r="A3" s="6"/>
      <c r="B3" s="13"/>
      <c r="C3" s="13"/>
    </row>
    <row r="4" spans="1:4">
      <c r="A4" s="6"/>
      <c r="B4" s="7" t="s">
        <v>36</v>
      </c>
      <c r="C4" s="8" t="s">
        <v>86</v>
      </c>
    </row>
    <row r="5" spans="1:4">
      <c r="A5" s="6"/>
      <c r="B5" s="9" t="s">
        <v>12</v>
      </c>
      <c r="C5" s="10" t="s">
        <v>43</v>
      </c>
    </row>
    <row r="6" spans="1:4">
      <c r="A6" s="6"/>
      <c r="B6" s="11" t="s">
        <v>7</v>
      </c>
      <c r="C6" s="12" t="s">
        <v>8</v>
      </c>
    </row>
    <row r="7" spans="1:4">
      <c r="A7" s="6"/>
      <c r="B7" s="13"/>
      <c r="C7" s="13"/>
    </row>
    <row r="8" spans="1:4">
      <c r="A8" s="6"/>
      <c r="B8" s="13"/>
      <c r="C8" s="13"/>
    </row>
    <row r="9" spans="1:4">
      <c r="A9" s="6"/>
      <c r="B9" s="61" t="s">
        <v>13</v>
      </c>
      <c r="C9" s="62"/>
      <c r="D9" s="83"/>
    </row>
    <row r="10" spans="1:4">
      <c r="A10" s="6"/>
      <c r="B10" s="63"/>
      <c r="C10" s="64"/>
      <c r="D10" s="84"/>
    </row>
    <row r="11" spans="1:4">
      <c r="A11" s="6"/>
      <c r="B11" s="63" t="s">
        <v>14</v>
      </c>
      <c r="C11" s="65" t="s">
        <v>15</v>
      </c>
      <c r="D11" s="84"/>
    </row>
    <row r="12" spans="1:4" ht="17" thickBot="1">
      <c r="A12" s="6"/>
      <c r="B12" s="63"/>
      <c r="C12" s="16" t="s">
        <v>16</v>
      </c>
      <c r="D12" s="84"/>
    </row>
    <row r="13" spans="1:4" ht="17" thickBot="1">
      <c r="A13" s="6"/>
      <c r="B13" s="63"/>
      <c r="C13" s="66" t="s">
        <v>17</v>
      </c>
      <c r="D13" s="84"/>
    </row>
    <row r="14" spans="1:4">
      <c r="A14" s="6"/>
      <c r="B14" s="63"/>
      <c r="C14" s="64" t="s">
        <v>18</v>
      </c>
      <c r="D14" s="84"/>
    </row>
    <row r="15" spans="1:4">
      <c r="A15" s="6"/>
      <c r="B15" s="63"/>
      <c r="C15" s="64"/>
      <c r="D15" s="84"/>
    </row>
    <row r="16" spans="1:4">
      <c r="A16" s="6"/>
      <c r="B16" s="63" t="s">
        <v>19</v>
      </c>
      <c r="C16" s="67" t="s">
        <v>20</v>
      </c>
      <c r="D16" s="84"/>
    </row>
    <row r="17" spans="1:4">
      <c r="A17" s="6"/>
      <c r="B17" s="63"/>
      <c r="C17" s="68" t="s">
        <v>21</v>
      </c>
      <c r="D17" s="84"/>
    </row>
    <row r="18" spans="1:4">
      <c r="A18" s="6"/>
      <c r="B18" s="63"/>
      <c r="C18" s="69" t="s">
        <v>22</v>
      </c>
      <c r="D18" s="84"/>
    </row>
    <row r="19" spans="1:4">
      <c r="A19" s="6"/>
      <c r="B19" s="63"/>
      <c r="C19" s="70" t="s">
        <v>23</v>
      </c>
      <c r="D19" s="84"/>
    </row>
    <row r="20" spans="1:4">
      <c r="A20" s="6"/>
      <c r="B20" s="71"/>
      <c r="C20" s="72" t="s">
        <v>24</v>
      </c>
      <c r="D20" s="84"/>
    </row>
    <row r="21" spans="1:4">
      <c r="A21" s="6"/>
      <c r="B21" s="71"/>
      <c r="C21" s="73" t="s">
        <v>25</v>
      </c>
      <c r="D21" s="84"/>
    </row>
    <row r="22" spans="1:4">
      <c r="A22" s="6"/>
      <c r="B22" s="71"/>
      <c r="C22" s="74" t="s">
        <v>26</v>
      </c>
      <c r="D22" s="84"/>
    </row>
    <row r="23" spans="1:4">
      <c r="B23" s="71"/>
      <c r="C23" s="75" t="s">
        <v>27</v>
      </c>
      <c r="D23" s="84"/>
    </row>
    <row r="24" spans="1:4">
      <c r="B24" s="85"/>
      <c r="C24" s="86"/>
      <c r="D24" s="8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1"/>
  <sheetViews>
    <sheetView tabSelected="1" workbookViewId="0">
      <selection activeCell="C15" sqref="C15"/>
    </sheetView>
  </sheetViews>
  <sheetFormatPr baseColWidth="10" defaultColWidth="10.7109375" defaultRowHeight="16"/>
  <cols>
    <col min="1" max="1" width="3.28515625" style="30" customWidth="1"/>
    <col min="2" max="2" width="3.7109375" style="30" customWidth="1"/>
    <col min="3" max="3" width="46" style="30" customWidth="1"/>
    <col min="4" max="4" width="12.7109375" style="30" customWidth="1"/>
    <col min="5" max="5" width="17.42578125" style="30" customWidth="1"/>
    <col min="6" max="6" width="4.42578125" style="30" customWidth="1"/>
    <col min="7" max="7" width="45" style="30" customWidth="1"/>
    <col min="8" max="8" width="5.140625" style="30" customWidth="1"/>
    <col min="9" max="9" width="51.42578125" style="30" customWidth="1"/>
    <col min="10" max="10" width="5.42578125" style="30" customWidth="1"/>
    <col min="11" max="16384" width="10.7109375" style="30"/>
  </cols>
  <sheetData>
    <row r="2" spans="2:10" ht="15" customHeight="1">
      <c r="B2" s="150" t="s">
        <v>38</v>
      </c>
      <c r="C2" s="151"/>
      <c r="D2" s="151"/>
      <c r="E2" s="151"/>
      <c r="F2" s="151"/>
      <c r="G2" s="152"/>
    </row>
    <row r="3" spans="2:10">
      <c r="B3" s="153"/>
      <c r="C3" s="154"/>
      <c r="D3" s="154"/>
      <c r="E3" s="154"/>
      <c r="F3" s="154"/>
      <c r="G3" s="155"/>
    </row>
    <row r="4" spans="2:10" ht="36" customHeight="1">
      <c r="B4" s="156"/>
      <c r="C4" s="157"/>
      <c r="D4" s="157"/>
      <c r="E4" s="157"/>
      <c r="F4" s="157"/>
      <c r="G4" s="158"/>
    </row>
    <row r="5" spans="2:10" ht="17" thickBot="1"/>
    <row r="6" spans="2:10">
      <c r="B6" s="32"/>
      <c r="C6" s="18"/>
      <c r="D6" s="18"/>
      <c r="E6" s="18"/>
      <c r="F6" s="18"/>
      <c r="G6" s="18"/>
      <c r="H6" s="18"/>
      <c r="I6" s="18"/>
      <c r="J6" s="33"/>
    </row>
    <row r="7" spans="2:10" s="37" customFormat="1" ht="19">
      <c r="B7" s="76"/>
      <c r="C7" s="17" t="s">
        <v>11</v>
      </c>
      <c r="D7" s="77" t="s">
        <v>3</v>
      </c>
      <c r="E7" s="17" t="s">
        <v>1</v>
      </c>
      <c r="F7" s="17"/>
      <c r="G7" s="17" t="s">
        <v>2</v>
      </c>
      <c r="H7" s="17"/>
      <c r="I7" s="17" t="s">
        <v>0</v>
      </c>
      <c r="J7" s="78"/>
    </row>
    <row r="8" spans="2:10" s="37" customFormat="1" ht="19">
      <c r="B8" s="21"/>
      <c r="C8" s="16"/>
      <c r="D8" s="28"/>
      <c r="E8" s="16"/>
      <c r="F8" s="16"/>
      <c r="G8" s="16"/>
      <c r="H8" s="16"/>
      <c r="I8" s="16"/>
      <c r="J8" s="38"/>
    </row>
    <row r="9" spans="2:10" s="37" customFormat="1" ht="20" thickBot="1">
      <c r="B9" s="21"/>
      <c r="C9" s="16" t="s">
        <v>37</v>
      </c>
      <c r="D9" s="28"/>
      <c r="E9" s="16"/>
      <c r="F9" s="16"/>
      <c r="G9" s="16"/>
      <c r="H9" s="16"/>
      <c r="I9" s="16"/>
      <c r="J9" s="38"/>
    </row>
    <row r="10" spans="2:10" s="37" customFormat="1" ht="20" thickBot="1">
      <c r="B10" s="21"/>
      <c r="C10" s="94" t="s">
        <v>39</v>
      </c>
      <c r="D10" s="20" t="s">
        <v>40</v>
      </c>
      <c r="E10" s="92">
        <f>'Research data'!E6</f>
        <v>18.600000000000001</v>
      </c>
      <c r="F10" s="31"/>
      <c r="G10" s="91"/>
      <c r="H10" s="27"/>
      <c r="I10" s="139" t="s">
        <v>44</v>
      </c>
      <c r="J10" s="38"/>
    </row>
    <row r="11" spans="2:10" ht="20" customHeight="1" thickBot="1">
      <c r="B11" s="34"/>
      <c r="C11" s="35"/>
      <c r="D11" s="35"/>
      <c r="E11" s="35"/>
      <c r="F11" s="35"/>
      <c r="G11" s="35"/>
      <c r="H11" s="35"/>
      <c r="I11" s="35"/>
      <c r="J11" s="36"/>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9"/>
  <sheetViews>
    <sheetView workbookViewId="0">
      <selection activeCell="J12" sqref="J12:K12"/>
    </sheetView>
  </sheetViews>
  <sheetFormatPr baseColWidth="10" defaultColWidth="10.7109375" defaultRowHeight="16"/>
  <cols>
    <col min="1" max="2" width="3.42578125" style="52" customWidth="1"/>
    <col min="3" max="3" width="35.85546875" style="52" customWidth="1"/>
    <col min="4" max="4" width="12.42578125" style="52" customWidth="1"/>
    <col min="5" max="5" width="17.140625" style="52" customWidth="1"/>
    <col min="6" max="6" width="4.7109375" style="52" customWidth="1"/>
    <col min="7" max="7" width="20.7109375" style="53" customWidth="1"/>
    <col min="8" max="8" width="2.7109375" style="53" customWidth="1"/>
    <col min="9" max="9" width="22.42578125" style="53" customWidth="1"/>
    <col min="10" max="10" width="2.7109375" style="53" customWidth="1"/>
    <col min="11" max="11" width="60" style="52" customWidth="1"/>
    <col min="12" max="16384" width="10.7109375" style="52"/>
  </cols>
  <sheetData>
    <row r="1" spans="2:20" ht="17" thickBot="1"/>
    <row r="2" spans="2:20">
      <c r="B2" s="54"/>
      <c r="C2" s="55"/>
      <c r="D2" s="55"/>
      <c r="E2" s="55"/>
      <c r="F2" s="55"/>
      <c r="G2" s="56"/>
      <c r="H2" s="56"/>
      <c r="I2" s="56"/>
      <c r="J2" s="56"/>
      <c r="K2" s="57"/>
    </row>
    <row r="3" spans="2:20" s="16" customFormat="1">
      <c r="B3" s="21"/>
      <c r="C3" s="81" t="s">
        <v>28</v>
      </c>
      <c r="D3" s="81" t="s">
        <v>3</v>
      </c>
      <c r="E3" s="81" t="s">
        <v>24</v>
      </c>
      <c r="F3" s="81"/>
      <c r="G3" s="51" t="s">
        <v>44</v>
      </c>
      <c r="H3" s="51"/>
      <c r="I3" s="51" t="s">
        <v>83</v>
      </c>
      <c r="J3" s="51"/>
      <c r="K3" s="1" t="s">
        <v>29</v>
      </c>
    </row>
    <row r="4" spans="2:20">
      <c r="B4" s="58"/>
      <c r="C4" s="59"/>
      <c r="D4" s="59"/>
      <c r="E4" s="60"/>
      <c r="F4" s="60"/>
      <c r="G4" s="79"/>
      <c r="H4" s="80"/>
      <c r="I4" s="80"/>
      <c r="J4" s="80"/>
      <c r="K4" s="2"/>
    </row>
    <row r="5" spans="2:20" ht="17" thickBot="1">
      <c r="B5" s="58"/>
      <c r="C5" s="16" t="s">
        <v>35</v>
      </c>
      <c r="D5" s="29"/>
      <c r="E5" s="14"/>
      <c r="F5" s="14"/>
      <c r="G5" s="14"/>
      <c r="H5" s="14"/>
      <c r="I5" s="14"/>
      <c r="J5" s="14"/>
      <c r="K5" s="142"/>
    </row>
    <row r="6" spans="2:20" s="5" customFormat="1" ht="17" thickBot="1">
      <c r="B6" s="4"/>
      <c r="C6" s="93" t="s">
        <v>39</v>
      </c>
      <c r="D6" s="20" t="s">
        <v>40</v>
      </c>
      <c r="E6" s="39">
        <f>G6</f>
        <v>18.600000000000001</v>
      </c>
      <c r="F6" s="3"/>
      <c r="G6" s="146">
        <f>Notes!E7</f>
        <v>18.600000000000001</v>
      </c>
      <c r="H6" s="14"/>
      <c r="I6" s="14"/>
      <c r="J6" s="14"/>
      <c r="K6" s="143"/>
    </row>
    <row r="7" spans="2:20" s="5" customFormat="1" ht="17" thickBot="1">
      <c r="B7" s="4"/>
      <c r="C7" s="93" t="s">
        <v>33</v>
      </c>
      <c r="D7" s="20" t="s">
        <v>34</v>
      </c>
      <c r="E7" s="104"/>
      <c r="F7" s="89"/>
      <c r="G7" s="147">
        <f>Notes!E33</f>
        <v>9.6774193548387094E-2</v>
      </c>
      <c r="H7" s="15"/>
      <c r="I7" s="15"/>
      <c r="J7" s="15"/>
      <c r="K7" s="144" t="s">
        <v>82</v>
      </c>
      <c r="P7" s="52"/>
      <c r="Q7" s="52"/>
      <c r="R7" s="52"/>
      <c r="S7" s="52"/>
      <c r="T7" s="52"/>
    </row>
    <row r="8" spans="2:20" s="90" customFormat="1" ht="17" thickBot="1">
      <c r="B8" s="88"/>
      <c r="C8" s="140" t="s">
        <v>81</v>
      </c>
      <c r="D8" s="141" t="s">
        <v>80</v>
      </c>
      <c r="E8" s="104"/>
      <c r="F8" s="52"/>
      <c r="H8" s="53"/>
      <c r="I8" s="145">
        <f>Notes!E53</f>
        <v>1.2004032258064515E-2</v>
      </c>
      <c r="J8" s="53"/>
      <c r="K8" s="144" t="s">
        <v>82</v>
      </c>
      <c r="L8" s="15"/>
      <c r="M8" s="15"/>
      <c r="N8" s="15"/>
      <c r="O8" s="14"/>
      <c r="P8" s="52"/>
      <c r="Q8" s="52"/>
      <c r="R8" s="52"/>
      <c r="S8" s="52"/>
      <c r="T8" s="52"/>
    </row>
    <row r="9" spans="2:20" ht="17" thickBot="1">
      <c r="B9" s="135"/>
      <c r="C9" s="136"/>
      <c r="D9" s="136"/>
      <c r="E9" s="136"/>
      <c r="F9" s="136"/>
      <c r="G9" s="137"/>
      <c r="H9" s="137"/>
      <c r="I9" s="137"/>
      <c r="J9" s="137"/>
      <c r="K9" s="13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O12"/>
  <sheetViews>
    <sheetView workbookViewId="0">
      <selection activeCell="H29" sqref="H29:H30"/>
    </sheetView>
  </sheetViews>
  <sheetFormatPr baseColWidth="10" defaultColWidth="33.140625" defaultRowHeight="16"/>
  <cols>
    <col min="1" max="1" width="3.28515625" style="40" customWidth="1"/>
    <col min="2" max="2" width="3.42578125" style="40" customWidth="1"/>
    <col min="3" max="3" width="45.42578125" style="40" customWidth="1"/>
    <col min="4" max="4" width="16.140625" style="40" customWidth="1"/>
    <col min="5" max="5" width="10.28515625" style="40" customWidth="1"/>
    <col min="6" max="7" width="12.140625" style="40" customWidth="1"/>
    <col min="8" max="8" width="13.140625" style="40" bestFit="1" customWidth="1"/>
    <col min="9" max="9" width="33.140625" style="41" customWidth="1"/>
    <col min="10" max="10" width="87.28515625" style="40" customWidth="1"/>
    <col min="11" max="16384" width="33.140625" style="40"/>
  </cols>
  <sheetData>
    <row r="1" spans="2:15" ht="17" thickBot="1"/>
    <row r="2" spans="2:15">
      <c r="B2" s="42"/>
      <c r="C2" s="43"/>
      <c r="D2" s="43"/>
      <c r="E2" s="43"/>
      <c r="F2" s="43"/>
      <c r="G2" s="43"/>
      <c r="H2" s="43"/>
      <c r="I2" s="44"/>
      <c r="J2" s="122"/>
    </row>
    <row r="3" spans="2:15">
      <c r="B3" s="45"/>
      <c r="C3" s="46" t="s">
        <v>9</v>
      </c>
      <c r="D3" s="46"/>
      <c r="E3" s="46"/>
      <c r="F3" s="46"/>
      <c r="G3" s="46"/>
      <c r="H3" s="46"/>
      <c r="I3" s="47"/>
      <c r="J3" s="123"/>
    </row>
    <row r="4" spans="2:15">
      <c r="B4" s="45"/>
      <c r="J4" s="123"/>
    </row>
    <row r="5" spans="2:15">
      <c r="B5" s="48"/>
      <c r="C5" s="49" t="s">
        <v>63</v>
      </c>
      <c r="D5" s="49" t="s">
        <v>12</v>
      </c>
      <c r="E5" s="49" t="s">
        <v>6</v>
      </c>
      <c r="F5" s="49" t="s">
        <v>10</v>
      </c>
      <c r="G5" s="49" t="s">
        <v>30</v>
      </c>
      <c r="H5" s="49" t="s">
        <v>32</v>
      </c>
      <c r="I5" s="50" t="s">
        <v>31</v>
      </c>
      <c r="J5" s="124" t="s">
        <v>4</v>
      </c>
    </row>
    <row r="6" spans="2:15">
      <c r="B6" s="45"/>
      <c r="C6" s="46"/>
      <c r="D6" s="82"/>
      <c r="E6" s="46"/>
      <c r="F6" s="46"/>
      <c r="G6" s="46"/>
      <c r="H6" s="46"/>
      <c r="I6" s="47"/>
      <c r="J6" s="125"/>
    </row>
    <row r="7" spans="2:15">
      <c r="B7" s="45"/>
      <c r="C7" s="121" t="s">
        <v>64</v>
      </c>
      <c r="D7" s="121" t="s">
        <v>44</v>
      </c>
      <c r="F7" s="41" t="s">
        <v>56</v>
      </c>
      <c r="G7" s="41" t="s">
        <v>56</v>
      </c>
      <c r="H7" s="41" t="s">
        <v>57</v>
      </c>
      <c r="I7" s="148" t="s">
        <v>84</v>
      </c>
      <c r="J7" s="134" t="s">
        <v>62</v>
      </c>
      <c r="L7" s="40" t="s">
        <v>58</v>
      </c>
      <c r="M7" s="40" t="s">
        <v>59</v>
      </c>
      <c r="N7" s="40" t="s">
        <v>60</v>
      </c>
      <c r="O7" s="40" t="s">
        <v>61</v>
      </c>
    </row>
    <row r="8" spans="2:15">
      <c r="B8" s="45"/>
      <c r="C8" s="127"/>
      <c r="D8" s="103"/>
      <c r="F8" s="41"/>
      <c r="G8" s="41"/>
      <c r="H8" s="41"/>
      <c r="J8" s="126"/>
    </row>
    <row r="9" spans="2:15">
      <c r="B9" s="45"/>
      <c r="C9" s="127" t="s">
        <v>68</v>
      </c>
      <c r="D9" s="127" t="s">
        <v>83</v>
      </c>
      <c r="E9" s="127"/>
      <c r="F9" s="41" t="s">
        <v>69</v>
      </c>
      <c r="G9" s="41" t="s">
        <v>70</v>
      </c>
      <c r="H9" s="41" t="s">
        <v>57</v>
      </c>
      <c r="I9" s="127" t="s">
        <v>71</v>
      </c>
      <c r="J9" s="128" t="s">
        <v>75</v>
      </c>
      <c r="L9" s="40" t="s">
        <v>72</v>
      </c>
      <c r="M9" s="40" t="s">
        <v>73</v>
      </c>
      <c r="N9" s="40" t="s">
        <v>74</v>
      </c>
    </row>
    <row r="10" spans="2:15">
      <c r="B10" s="45"/>
      <c r="D10" s="127"/>
      <c r="E10" s="127"/>
      <c r="F10" s="127"/>
      <c r="G10" s="127"/>
      <c r="H10" s="127"/>
      <c r="I10" s="127"/>
      <c r="J10" s="123"/>
    </row>
    <row r="11" spans="2:15">
      <c r="B11" s="45"/>
      <c r="J11" s="123"/>
    </row>
    <row r="12" spans="2:15" ht="17" thickBot="1">
      <c r="B12" s="129"/>
      <c r="C12" s="130"/>
      <c r="D12" s="130"/>
      <c r="E12" s="130"/>
      <c r="F12" s="131"/>
      <c r="G12" s="130"/>
      <c r="H12" s="131"/>
      <c r="I12" s="132"/>
      <c r="J12" s="133"/>
    </row>
  </sheetData>
  <hyperlinks>
    <hyperlink ref="J9" r:id="rId1" xr:uid="{33A43E90-7516-8944-BA13-746C0C2D4360}"/>
    <hyperlink ref="J7" r:id="rId2" xr:uid="{3EBE11F2-7ADE-D145-8754-EF90B6556FA0}"/>
    <hyperlink ref="I7" r:id="rId3" xr:uid="{0774E425-008D-B541-A786-2B8DC328CE1D}"/>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83"/>
  <sheetViews>
    <sheetView zoomScaleNormal="100" zoomScalePageLayoutView="115" workbookViewId="0">
      <selection activeCell="F43" sqref="F43"/>
    </sheetView>
  </sheetViews>
  <sheetFormatPr baseColWidth="10" defaultColWidth="7" defaultRowHeight="16"/>
  <cols>
    <col min="1" max="1" width="5.42578125" style="95" customWidth="1"/>
    <col min="2" max="2" width="5" style="95" customWidth="1"/>
    <col min="3" max="3" width="11.85546875" style="95" customWidth="1"/>
    <col min="4" max="4" width="24.140625" style="95" customWidth="1"/>
    <col min="5" max="5" width="14" style="95" customWidth="1"/>
    <col min="6" max="6" width="10.85546875" style="95" bestFit="1" customWidth="1"/>
    <col min="7" max="7" width="41" style="95" customWidth="1"/>
    <col min="8" max="8" width="29.42578125" style="95" customWidth="1"/>
    <col min="9" max="16384" width="7" style="95"/>
  </cols>
  <sheetData>
    <row r="1" spans="2:25" ht="17" thickBot="1"/>
    <row r="2" spans="2:25" s="16" customFormat="1">
      <c r="B2" s="96"/>
      <c r="C2" s="97" t="s">
        <v>23</v>
      </c>
      <c r="D2" s="97" t="s">
        <v>11</v>
      </c>
      <c r="E2" s="97" t="s">
        <v>1</v>
      </c>
      <c r="F2" s="97" t="s">
        <v>3</v>
      </c>
      <c r="G2" s="97" t="s">
        <v>29</v>
      </c>
      <c r="H2" s="115"/>
      <c r="I2" s="97"/>
      <c r="J2" s="97"/>
      <c r="K2" s="97"/>
      <c r="L2" s="97"/>
      <c r="M2" s="97"/>
      <c r="N2" s="97"/>
      <c r="O2" s="97"/>
      <c r="P2" s="97"/>
      <c r="Q2" s="97"/>
      <c r="R2" s="97"/>
      <c r="S2" s="97"/>
      <c r="T2" s="97"/>
      <c r="U2" s="107"/>
      <c r="V2" s="98"/>
      <c r="W2" s="98"/>
      <c r="X2" s="98"/>
      <c r="Y2" s="98"/>
    </row>
    <row r="3" spans="2:25">
      <c r="B3" s="99"/>
      <c r="C3" s="100"/>
      <c r="D3" s="100"/>
      <c r="E3" s="100"/>
      <c r="F3" s="100"/>
      <c r="G3" s="100"/>
      <c r="H3" s="100"/>
      <c r="I3" s="100"/>
      <c r="J3" s="100"/>
      <c r="K3" s="100"/>
      <c r="L3" s="100"/>
      <c r="M3" s="100"/>
      <c r="N3" s="100"/>
      <c r="O3" s="100"/>
      <c r="P3" s="100"/>
      <c r="Q3" s="100"/>
      <c r="R3" s="100"/>
      <c r="S3" s="100"/>
      <c r="T3" s="100"/>
      <c r="U3" s="108"/>
      <c r="V3" s="100"/>
      <c r="W3" s="100"/>
      <c r="X3" s="100"/>
      <c r="Y3" s="100"/>
    </row>
    <row r="4" spans="2:25" s="104" customFormat="1">
      <c r="B4" s="99"/>
      <c r="C4" s="101"/>
      <c r="D4" s="102"/>
      <c r="E4" s="102"/>
      <c r="F4" s="102"/>
      <c r="G4" s="102"/>
      <c r="H4" s="102"/>
      <c r="I4" s="102"/>
      <c r="J4" s="103"/>
      <c r="K4" s="103"/>
      <c r="L4" s="103"/>
      <c r="M4" s="103"/>
      <c r="N4" s="103"/>
      <c r="O4" s="103"/>
      <c r="P4" s="103"/>
      <c r="Q4" s="103"/>
      <c r="R4" s="103"/>
      <c r="S4" s="103"/>
      <c r="T4" s="103"/>
      <c r="U4" s="109"/>
      <c r="V4" s="103"/>
      <c r="W4" s="103"/>
      <c r="X4" s="103"/>
      <c r="Y4" s="103"/>
    </row>
    <row r="5" spans="2:25">
      <c r="B5" s="99"/>
      <c r="C5" s="102" t="s">
        <v>44</v>
      </c>
      <c r="D5" s="102"/>
      <c r="E5" s="102"/>
      <c r="F5" s="102"/>
      <c r="G5" s="105"/>
      <c r="H5" s="102"/>
      <c r="I5" s="102"/>
      <c r="J5" s="103"/>
      <c r="K5" s="103"/>
      <c r="L5" s="103"/>
      <c r="M5" s="103"/>
      <c r="N5" s="103"/>
      <c r="O5" s="103"/>
      <c r="P5" s="103"/>
      <c r="Q5" s="103"/>
      <c r="R5" s="103"/>
      <c r="S5" s="103"/>
      <c r="T5" s="103"/>
      <c r="U5" s="109"/>
      <c r="V5" s="103"/>
      <c r="W5" s="103"/>
      <c r="X5" s="103"/>
      <c r="Y5" s="103"/>
    </row>
    <row r="6" spans="2:25" ht="17" thickBot="1">
      <c r="B6" s="99"/>
      <c r="C6" s="102"/>
      <c r="D6" s="102" t="s">
        <v>45</v>
      </c>
      <c r="E6" s="102">
        <f>18.6</f>
        <v>18.600000000000001</v>
      </c>
      <c r="F6" s="102" t="s">
        <v>46</v>
      </c>
      <c r="G6" s="102" t="s">
        <v>47</v>
      </c>
      <c r="H6" s="102"/>
      <c r="I6" s="102"/>
      <c r="J6" s="103"/>
      <c r="K6" s="103"/>
      <c r="L6" s="103"/>
      <c r="M6" s="103"/>
      <c r="N6" s="103"/>
      <c r="O6" s="103"/>
      <c r="P6" s="103"/>
      <c r="Q6" s="103"/>
      <c r="R6" s="103"/>
      <c r="S6" s="103"/>
      <c r="T6" s="103"/>
      <c r="U6" s="109"/>
      <c r="V6" s="103"/>
      <c r="W6" s="103"/>
      <c r="X6" s="103"/>
      <c r="Y6" s="103"/>
    </row>
    <row r="7" spans="2:25" ht="17" thickBot="1">
      <c r="B7" s="99"/>
      <c r="C7" s="102"/>
      <c r="D7" s="102"/>
      <c r="E7" s="120">
        <f>E6</f>
        <v>18.600000000000001</v>
      </c>
      <c r="F7" s="102" t="s">
        <v>40</v>
      </c>
      <c r="G7" s="102"/>
      <c r="H7" s="102"/>
      <c r="I7" s="102"/>
      <c r="J7" s="102"/>
      <c r="K7" s="102"/>
      <c r="L7" s="102"/>
      <c r="M7" s="102"/>
      <c r="N7" s="102"/>
      <c r="O7" s="102"/>
      <c r="P7" s="102"/>
      <c r="Q7" s="102"/>
      <c r="R7" s="102"/>
      <c r="S7" s="102"/>
      <c r="T7" s="102"/>
      <c r="U7" s="109"/>
      <c r="V7" s="103"/>
      <c r="W7" s="103"/>
      <c r="X7" s="103"/>
      <c r="Y7" s="103"/>
    </row>
    <row r="8" spans="2:25">
      <c r="B8" s="99"/>
      <c r="C8" s="102"/>
      <c r="D8" s="102"/>
      <c r="E8" s="102"/>
      <c r="F8" s="102"/>
      <c r="G8" s="102"/>
      <c r="H8" s="102"/>
      <c r="I8" s="102"/>
      <c r="J8" s="102"/>
      <c r="K8" s="102"/>
      <c r="L8" s="102"/>
      <c r="M8" s="102"/>
      <c r="N8" s="102"/>
      <c r="O8" s="102"/>
      <c r="P8" s="102"/>
      <c r="Q8" s="102"/>
      <c r="R8" s="102"/>
      <c r="S8" s="102"/>
      <c r="T8" s="102"/>
      <c r="U8" s="109"/>
      <c r="V8" s="103"/>
      <c r="W8" s="103"/>
      <c r="X8" s="103"/>
      <c r="Y8" s="103"/>
    </row>
    <row r="9" spans="2:25">
      <c r="B9" s="99"/>
      <c r="C9" s="102"/>
      <c r="D9" s="102"/>
      <c r="E9" s="102"/>
      <c r="F9" s="102"/>
      <c r="G9" s="102"/>
      <c r="H9" s="102"/>
      <c r="I9" s="102"/>
      <c r="J9" s="102"/>
      <c r="K9" s="102"/>
      <c r="L9" s="102"/>
      <c r="M9" s="102"/>
      <c r="N9" s="102"/>
      <c r="O9" s="102"/>
      <c r="P9" s="102"/>
      <c r="Q9" s="102"/>
      <c r="R9" s="102"/>
      <c r="S9" s="102"/>
      <c r="T9" s="102"/>
      <c r="U9" s="109"/>
      <c r="V9" s="103"/>
      <c r="W9" s="103"/>
      <c r="X9" s="103"/>
      <c r="Y9" s="103"/>
    </row>
    <row r="10" spans="2:25">
      <c r="B10" s="99"/>
      <c r="C10" s="102"/>
      <c r="D10" s="102"/>
      <c r="E10" s="102"/>
      <c r="F10" s="102"/>
      <c r="G10" s="102"/>
      <c r="H10" s="102"/>
      <c r="I10" s="102"/>
      <c r="J10" s="102"/>
      <c r="K10" s="102"/>
      <c r="L10" s="102"/>
      <c r="M10" s="102"/>
      <c r="N10" s="102"/>
      <c r="O10" s="102"/>
      <c r="P10" s="102"/>
      <c r="Q10" s="102"/>
      <c r="R10" s="102"/>
      <c r="S10" s="102"/>
      <c r="T10" s="102"/>
      <c r="U10" s="109"/>
      <c r="V10" s="103"/>
      <c r="W10" s="103"/>
      <c r="X10" s="103"/>
      <c r="Y10" s="103"/>
    </row>
    <row r="11" spans="2:25">
      <c r="B11" s="99"/>
      <c r="C11" s="102"/>
      <c r="D11" s="102"/>
      <c r="E11" s="102"/>
      <c r="F11" s="102"/>
      <c r="G11" s="102"/>
      <c r="H11" s="102"/>
      <c r="I11" s="102"/>
      <c r="J11" s="102"/>
      <c r="K11" s="102"/>
      <c r="L11" s="102"/>
      <c r="M11" s="102"/>
      <c r="N11" s="102"/>
      <c r="O11" s="102"/>
      <c r="P11" s="102"/>
      <c r="Q11" s="102"/>
      <c r="R11" s="102"/>
      <c r="S11" s="102"/>
      <c r="T11" s="102"/>
      <c r="U11" s="109"/>
      <c r="V11" s="103"/>
      <c r="W11" s="103"/>
      <c r="X11" s="103"/>
      <c r="Y11" s="103"/>
    </row>
    <row r="12" spans="2:25">
      <c r="B12" s="99"/>
      <c r="C12" s="102"/>
      <c r="D12" s="102"/>
      <c r="E12" s="102"/>
      <c r="F12" s="102"/>
      <c r="G12" s="102"/>
      <c r="H12" s="102"/>
      <c r="I12" s="102"/>
      <c r="J12" s="102"/>
      <c r="K12" s="102"/>
      <c r="L12" s="102"/>
      <c r="M12" s="102"/>
      <c r="N12" s="102"/>
      <c r="O12" s="102"/>
      <c r="P12" s="102"/>
      <c r="Q12" s="102"/>
      <c r="R12" s="102"/>
      <c r="S12" s="102"/>
      <c r="T12" s="102"/>
      <c r="U12" s="109"/>
      <c r="V12" s="103"/>
      <c r="W12" s="103"/>
      <c r="X12" s="103"/>
      <c r="Y12" s="103"/>
    </row>
    <row r="13" spans="2:25">
      <c r="B13" s="99"/>
      <c r="C13" s="102"/>
      <c r="D13" s="102"/>
      <c r="E13" s="102"/>
      <c r="F13" s="102"/>
      <c r="G13" s="102"/>
      <c r="H13" s="102"/>
      <c r="I13" s="102"/>
      <c r="J13" s="102"/>
      <c r="K13" s="102"/>
      <c r="L13" s="102"/>
      <c r="M13" s="102"/>
      <c r="N13" s="102"/>
      <c r="O13" s="102"/>
      <c r="P13" s="102"/>
      <c r="Q13" s="102"/>
      <c r="R13" s="102"/>
      <c r="S13" s="102"/>
      <c r="T13" s="102"/>
      <c r="U13" s="109"/>
      <c r="V13" s="103"/>
      <c r="W13" s="103"/>
      <c r="X13" s="103"/>
      <c r="Y13" s="103"/>
    </row>
    <row r="14" spans="2:25">
      <c r="B14" s="99"/>
      <c r="C14" s="102"/>
      <c r="D14" s="102"/>
      <c r="E14" s="102"/>
      <c r="F14" s="102"/>
      <c r="G14" s="102"/>
      <c r="H14" s="102"/>
      <c r="I14" s="102"/>
      <c r="J14" s="102"/>
      <c r="K14" s="102"/>
      <c r="L14" s="102"/>
      <c r="M14" s="102"/>
      <c r="N14" s="102"/>
      <c r="O14" s="102"/>
      <c r="P14" s="102"/>
      <c r="Q14" s="102"/>
      <c r="R14" s="102"/>
      <c r="S14" s="102"/>
      <c r="T14" s="102"/>
      <c r="U14" s="109"/>
      <c r="V14" s="103"/>
      <c r="W14" s="103"/>
      <c r="X14" s="103"/>
      <c r="Y14" s="103"/>
    </row>
    <row r="15" spans="2:25">
      <c r="B15" s="99"/>
      <c r="C15" s="102"/>
      <c r="D15" s="102"/>
      <c r="E15" s="102"/>
      <c r="F15" s="102"/>
      <c r="G15" s="102"/>
      <c r="H15" s="102"/>
      <c r="I15" s="102"/>
      <c r="J15" s="102"/>
      <c r="K15" s="102"/>
      <c r="L15" s="102"/>
      <c r="M15" s="102"/>
      <c r="N15" s="102"/>
      <c r="O15" s="102"/>
      <c r="P15" s="102"/>
      <c r="Q15" s="102"/>
      <c r="R15" s="102"/>
      <c r="S15" s="102"/>
      <c r="T15" s="102"/>
      <c r="U15" s="109"/>
      <c r="V15" s="103"/>
      <c r="W15" s="103"/>
      <c r="X15" s="103"/>
      <c r="Y15" s="103"/>
    </row>
    <row r="16" spans="2:25">
      <c r="B16" s="99"/>
      <c r="C16" s="102"/>
      <c r="D16" s="102"/>
      <c r="E16" s="102"/>
      <c r="F16" s="102"/>
      <c r="G16" s="102"/>
      <c r="H16" s="102"/>
      <c r="I16" s="102"/>
      <c r="J16" s="102"/>
      <c r="K16" s="102"/>
      <c r="L16" s="102"/>
      <c r="M16" s="102"/>
      <c r="N16" s="102"/>
      <c r="O16" s="102"/>
      <c r="P16" s="102"/>
      <c r="Q16" s="102"/>
      <c r="R16" s="102"/>
      <c r="S16" s="102"/>
      <c r="T16" s="102"/>
      <c r="U16" s="109"/>
      <c r="V16" s="103"/>
      <c r="W16" s="103"/>
      <c r="X16" s="103"/>
      <c r="Y16" s="103"/>
    </row>
    <row r="17" spans="2:25">
      <c r="B17" s="99"/>
      <c r="C17" s="102"/>
      <c r="D17" s="102"/>
      <c r="E17" s="102"/>
      <c r="F17" s="102"/>
      <c r="G17" s="102"/>
      <c r="H17" s="102"/>
      <c r="I17" s="102"/>
      <c r="J17" s="102"/>
      <c r="K17" s="102"/>
      <c r="L17" s="102"/>
      <c r="M17" s="102"/>
      <c r="N17" s="102"/>
      <c r="O17" s="102"/>
      <c r="P17" s="102"/>
      <c r="Q17" s="102"/>
      <c r="R17" s="102"/>
      <c r="S17" s="102"/>
      <c r="T17" s="102"/>
      <c r="U17" s="109"/>
      <c r="V17" s="103"/>
      <c r="W17" s="103"/>
      <c r="X17" s="103"/>
      <c r="Y17" s="103"/>
    </row>
    <row r="18" spans="2:25">
      <c r="B18" s="99"/>
      <c r="C18" s="102"/>
      <c r="D18" s="102"/>
      <c r="E18" s="102"/>
      <c r="F18" s="102"/>
      <c r="G18" s="102"/>
      <c r="H18" s="102"/>
      <c r="I18" s="102"/>
      <c r="J18" s="102"/>
      <c r="K18" s="102"/>
      <c r="L18" s="102"/>
      <c r="M18" s="102"/>
      <c r="N18" s="102"/>
      <c r="O18" s="102"/>
      <c r="P18" s="102"/>
      <c r="Q18" s="102"/>
      <c r="R18" s="102"/>
      <c r="S18" s="102"/>
      <c r="T18" s="102"/>
      <c r="U18" s="109"/>
      <c r="V18" s="103"/>
      <c r="W18" s="103"/>
      <c r="X18" s="103"/>
      <c r="Y18" s="103"/>
    </row>
    <row r="19" spans="2:25">
      <c r="B19" s="99"/>
      <c r="C19" s="102"/>
      <c r="D19" s="102"/>
      <c r="E19" s="102"/>
      <c r="F19" s="102"/>
      <c r="G19" s="102"/>
      <c r="H19" s="102"/>
      <c r="I19" s="102"/>
      <c r="J19" s="102"/>
      <c r="K19" s="102"/>
      <c r="L19" s="102"/>
      <c r="M19" s="102"/>
      <c r="N19" s="102"/>
      <c r="O19" s="102"/>
      <c r="P19" s="102"/>
      <c r="Q19" s="102"/>
      <c r="R19" s="102"/>
      <c r="S19" s="102"/>
      <c r="T19" s="102"/>
      <c r="U19" s="109"/>
      <c r="V19" s="103"/>
      <c r="W19" s="103"/>
      <c r="X19" s="103"/>
      <c r="Y19" s="103"/>
    </row>
    <row r="20" spans="2:25">
      <c r="B20" s="99"/>
      <c r="C20" s="102"/>
      <c r="D20" s="102"/>
      <c r="E20" s="102"/>
      <c r="F20" s="102"/>
      <c r="G20" s="102"/>
      <c r="H20" s="102"/>
      <c r="I20" s="102"/>
      <c r="J20" s="102"/>
      <c r="K20" s="102"/>
      <c r="L20" s="102"/>
      <c r="M20" s="102"/>
      <c r="N20" s="102"/>
      <c r="O20" s="102"/>
      <c r="P20" s="102"/>
      <c r="Q20" s="102"/>
      <c r="R20" s="102"/>
      <c r="S20" s="102"/>
      <c r="T20" s="102"/>
      <c r="U20" s="109"/>
      <c r="V20" s="103"/>
      <c r="W20" s="103"/>
      <c r="X20" s="103"/>
      <c r="Y20" s="103"/>
    </row>
    <row r="21" spans="2:25">
      <c r="B21" s="99"/>
      <c r="C21" s="102"/>
      <c r="D21" s="102"/>
      <c r="E21" s="102"/>
      <c r="F21" s="102"/>
      <c r="G21" s="102"/>
      <c r="H21" s="102"/>
      <c r="I21" s="102"/>
      <c r="J21" s="102"/>
      <c r="K21" s="102"/>
      <c r="L21" s="102"/>
      <c r="M21" s="102"/>
      <c r="N21" s="102"/>
      <c r="O21" s="102"/>
      <c r="P21" s="102"/>
      <c r="Q21" s="102"/>
      <c r="R21" s="102"/>
      <c r="S21" s="102"/>
      <c r="T21" s="102"/>
      <c r="U21" s="109"/>
      <c r="V21" s="103"/>
      <c r="W21" s="103"/>
      <c r="X21" s="103"/>
      <c r="Y21" s="103"/>
    </row>
    <row r="22" spans="2:25" ht="17">
      <c r="B22" s="99"/>
      <c r="C22" s="102"/>
      <c r="D22" s="102" t="s">
        <v>50</v>
      </c>
      <c r="E22" s="102">
        <v>1.8</v>
      </c>
      <c r="F22" s="102" t="s">
        <v>48</v>
      </c>
      <c r="G22" s="116" t="s">
        <v>49</v>
      </c>
      <c r="H22" s="102"/>
      <c r="I22" s="102"/>
      <c r="J22" s="102"/>
      <c r="K22" s="102"/>
      <c r="L22" s="102"/>
      <c r="M22" s="102"/>
      <c r="N22" s="102"/>
      <c r="O22" s="102"/>
      <c r="P22" s="102"/>
      <c r="Q22" s="102"/>
      <c r="R22" s="102"/>
      <c r="S22" s="102"/>
      <c r="T22" s="102"/>
      <c r="U22" s="109"/>
      <c r="V22" s="103"/>
      <c r="W22" s="103"/>
      <c r="X22" s="103"/>
      <c r="Y22" s="103"/>
    </row>
    <row r="23" spans="2:25">
      <c r="B23" s="99"/>
      <c r="C23" s="102"/>
      <c r="D23" s="102" t="s">
        <v>50</v>
      </c>
      <c r="E23" s="102">
        <v>3.2</v>
      </c>
      <c r="F23" s="102" t="s">
        <v>48</v>
      </c>
      <c r="G23" s="102" t="s">
        <v>42</v>
      </c>
      <c r="H23" s="102"/>
      <c r="I23" s="102"/>
      <c r="J23" s="102"/>
      <c r="K23" s="102"/>
      <c r="L23" s="102"/>
      <c r="M23" s="102"/>
      <c r="N23" s="102"/>
      <c r="O23" s="102"/>
      <c r="P23" s="102"/>
      <c r="Q23" s="102"/>
      <c r="R23" s="102"/>
      <c r="S23" s="102"/>
      <c r="T23" s="102"/>
      <c r="U23" s="109"/>
      <c r="V23" s="103"/>
      <c r="W23" s="103"/>
      <c r="X23" s="103"/>
      <c r="Y23" s="103"/>
    </row>
    <row r="24" spans="2:25">
      <c r="B24" s="99"/>
      <c r="C24" s="102"/>
      <c r="D24" s="102"/>
      <c r="E24" s="102"/>
      <c r="F24" s="102"/>
      <c r="G24" s="102"/>
      <c r="H24" s="102"/>
      <c r="I24" s="102"/>
      <c r="J24" s="102"/>
      <c r="K24" s="102"/>
      <c r="L24" s="102"/>
      <c r="M24" s="102"/>
      <c r="N24" s="102"/>
      <c r="O24" s="102"/>
      <c r="P24" s="102"/>
      <c r="Q24" s="102"/>
      <c r="R24" s="102"/>
      <c r="S24" s="102"/>
      <c r="T24" s="102"/>
      <c r="U24" s="109"/>
      <c r="V24" s="103"/>
      <c r="W24" s="103"/>
      <c r="X24" s="103"/>
      <c r="Y24" s="103"/>
    </row>
    <row r="25" spans="2:25">
      <c r="B25" s="99"/>
      <c r="C25" s="102"/>
      <c r="D25" s="102" t="s">
        <v>51</v>
      </c>
      <c r="E25" s="117">
        <v>0.72</v>
      </c>
      <c r="F25" s="102"/>
      <c r="G25" s="102" t="s">
        <v>49</v>
      </c>
      <c r="H25" s="102"/>
      <c r="I25" s="102"/>
      <c r="J25" s="102"/>
      <c r="K25" s="102"/>
      <c r="L25" s="102"/>
      <c r="M25" s="102"/>
      <c r="N25" s="102"/>
      <c r="O25" s="102"/>
      <c r="P25" s="102"/>
      <c r="Q25" s="102"/>
      <c r="R25" s="102"/>
      <c r="S25" s="102"/>
      <c r="T25" s="102"/>
      <c r="U25" s="109"/>
      <c r="V25" s="103"/>
      <c r="W25" s="103"/>
      <c r="X25" s="103"/>
      <c r="Y25" s="103"/>
    </row>
    <row r="26" spans="2:25">
      <c r="B26" s="99"/>
      <c r="C26" s="102"/>
      <c r="D26" s="102" t="s">
        <v>51</v>
      </c>
      <c r="E26" s="117">
        <v>0.26</v>
      </c>
      <c r="F26" s="102"/>
      <c r="G26" s="102" t="s">
        <v>42</v>
      </c>
      <c r="H26" s="102"/>
      <c r="I26" s="102"/>
      <c r="J26" s="102"/>
      <c r="K26" s="102"/>
      <c r="L26" s="102"/>
      <c r="M26" s="102"/>
      <c r="N26" s="102"/>
      <c r="O26" s="102"/>
      <c r="P26" s="102"/>
      <c r="Q26" s="102"/>
      <c r="R26" s="102"/>
      <c r="S26" s="102"/>
      <c r="T26" s="102"/>
      <c r="U26" s="109"/>
      <c r="V26" s="103"/>
      <c r="W26" s="103"/>
      <c r="X26" s="103"/>
      <c r="Y26" s="103"/>
    </row>
    <row r="27" spans="2:25">
      <c r="B27" s="99"/>
      <c r="C27" s="102"/>
      <c r="D27" s="102"/>
      <c r="E27" s="102"/>
      <c r="F27" s="102"/>
      <c r="G27" s="102"/>
      <c r="H27" s="102"/>
      <c r="I27" s="102"/>
      <c r="J27" s="102"/>
      <c r="K27" s="102"/>
      <c r="L27" s="102"/>
      <c r="M27" s="102"/>
      <c r="N27" s="102"/>
      <c r="O27" s="102"/>
      <c r="P27" s="102"/>
      <c r="Q27" s="102"/>
      <c r="R27" s="102"/>
      <c r="S27" s="102"/>
      <c r="T27" s="102"/>
      <c r="U27" s="109"/>
      <c r="V27" s="103"/>
      <c r="W27" s="103"/>
      <c r="X27" s="103"/>
      <c r="Y27" s="103"/>
    </row>
    <row r="28" spans="2:25">
      <c r="B28" s="99"/>
      <c r="C28" s="102"/>
      <c r="D28" s="102" t="s">
        <v>52</v>
      </c>
      <c r="E28" s="118">
        <f>E25/SUM(E25:E26)</f>
        <v>0.73469387755102045</v>
      </c>
      <c r="F28" s="102"/>
      <c r="G28" s="149" t="s">
        <v>49</v>
      </c>
      <c r="H28" s="102"/>
      <c r="I28" s="102"/>
      <c r="J28" s="102"/>
      <c r="K28" s="102"/>
      <c r="L28" s="102"/>
      <c r="M28" s="102"/>
      <c r="N28" s="102"/>
      <c r="O28" s="102"/>
      <c r="P28" s="102"/>
      <c r="Q28" s="102"/>
      <c r="R28" s="102"/>
      <c r="S28" s="102"/>
      <c r="T28" s="102"/>
      <c r="U28" s="109"/>
      <c r="V28" s="103"/>
      <c r="W28" s="103"/>
      <c r="X28" s="103"/>
      <c r="Y28" s="103"/>
    </row>
    <row r="29" spans="2:25">
      <c r="B29" s="99"/>
      <c r="C29" s="102"/>
      <c r="D29" s="102" t="s">
        <v>52</v>
      </c>
      <c r="E29" s="118">
        <f>1-E28</f>
        <v>0.26530612244897955</v>
      </c>
      <c r="F29" s="102"/>
      <c r="G29" s="102" t="s">
        <v>42</v>
      </c>
      <c r="H29" s="102"/>
      <c r="I29" s="102"/>
      <c r="J29" s="102"/>
      <c r="K29" s="102"/>
      <c r="L29" s="102"/>
      <c r="M29" s="102"/>
      <c r="N29" s="102"/>
      <c r="O29" s="102"/>
      <c r="P29" s="102"/>
      <c r="S29" s="102"/>
      <c r="T29" s="102"/>
      <c r="U29" s="109"/>
      <c r="V29" s="103"/>
      <c r="W29" s="103"/>
      <c r="X29" s="103"/>
      <c r="Y29" s="103"/>
    </row>
    <row r="30" spans="2:25">
      <c r="B30" s="99"/>
      <c r="C30" s="102"/>
      <c r="D30" s="102"/>
      <c r="E30" s="102"/>
      <c r="F30" s="102"/>
      <c r="G30" s="102"/>
      <c r="H30" s="102"/>
      <c r="I30" s="102"/>
      <c r="J30" s="102"/>
      <c r="K30" s="102"/>
      <c r="L30" s="102"/>
      <c r="M30" s="102"/>
      <c r="N30" s="102"/>
      <c r="O30" s="102"/>
      <c r="P30" s="102"/>
      <c r="Q30" s="102"/>
      <c r="R30" s="102"/>
      <c r="S30" s="102"/>
      <c r="T30" s="102"/>
      <c r="U30" s="109"/>
      <c r="V30" s="103"/>
      <c r="W30" s="103"/>
      <c r="X30" s="103"/>
      <c r="Y30" s="103"/>
    </row>
    <row r="31" spans="2:25" ht="68">
      <c r="B31" s="99"/>
      <c r="C31" s="102"/>
      <c r="D31" s="102" t="s">
        <v>53</v>
      </c>
      <c r="E31" s="119">
        <f>E22</f>
        <v>1.8</v>
      </c>
      <c r="F31" s="102" t="s">
        <v>48</v>
      </c>
      <c r="G31" s="116" t="s">
        <v>85</v>
      </c>
      <c r="H31" s="102"/>
      <c r="I31" s="102"/>
      <c r="J31" s="102"/>
      <c r="K31" s="102"/>
      <c r="L31" s="102"/>
      <c r="M31" s="102"/>
      <c r="N31" s="102"/>
      <c r="O31" s="102"/>
      <c r="P31" s="102"/>
      <c r="Q31" s="102"/>
      <c r="R31" s="102"/>
      <c r="S31" s="102"/>
      <c r="T31" s="102"/>
      <c r="U31" s="109"/>
      <c r="V31" s="103"/>
      <c r="W31" s="103"/>
      <c r="X31" s="103"/>
      <c r="Y31" s="103"/>
    </row>
    <row r="32" spans="2:25" ht="17" thickBot="1">
      <c r="B32" s="99"/>
      <c r="C32" s="102"/>
      <c r="D32" s="102"/>
      <c r="E32" s="119">
        <f>E31</f>
        <v>1.8</v>
      </c>
      <c r="F32" s="102" t="s">
        <v>55</v>
      </c>
      <c r="G32" s="102"/>
      <c r="H32" s="102"/>
      <c r="I32" s="102"/>
      <c r="J32" s="102"/>
      <c r="K32" s="102"/>
      <c r="L32" s="102"/>
      <c r="M32" s="102"/>
      <c r="N32" s="102"/>
      <c r="O32" s="102"/>
      <c r="P32" s="102"/>
      <c r="Q32" s="102"/>
      <c r="R32" s="102"/>
      <c r="T32" s="102"/>
      <c r="U32" s="109"/>
      <c r="V32" s="103"/>
      <c r="W32" s="103"/>
      <c r="X32" s="103"/>
      <c r="Y32" s="103"/>
    </row>
    <row r="33" spans="2:25" ht="17" thickBot="1">
      <c r="B33" s="99"/>
      <c r="C33" s="102"/>
      <c r="D33" s="102"/>
      <c r="E33" s="120">
        <f>E32/E7</f>
        <v>9.6774193548387094E-2</v>
      </c>
      <c r="F33" s="102" t="s">
        <v>41</v>
      </c>
      <c r="G33" s="102" t="s">
        <v>54</v>
      </c>
      <c r="H33" s="102"/>
      <c r="I33" s="102"/>
      <c r="J33" s="102"/>
      <c r="K33" s="102"/>
      <c r="L33" s="102"/>
      <c r="M33" s="102"/>
      <c r="N33" s="102"/>
      <c r="O33" s="102"/>
      <c r="P33" s="102"/>
      <c r="Q33" s="102"/>
      <c r="R33" s="102"/>
      <c r="T33" s="102"/>
      <c r="U33" s="109"/>
      <c r="V33" s="103"/>
      <c r="W33" s="103"/>
      <c r="X33" s="103"/>
      <c r="Y33" s="103"/>
    </row>
    <row r="34" spans="2:25">
      <c r="B34" s="99"/>
      <c r="C34" s="102"/>
      <c r="D34" s="102"/>
      <c r="E34" s="102"/>
      <c r="F34" s="102"/>
      <c r="G34" s="102"/>
      <c r="H34" s="102"/>
      <c r="I34" s="102"/>
      <c r="J34" s="102"/>
      <c r="K34" s="102"/>
      <c r="L34" s="102"/>
      <c r="M34" s="102"/>
      <c r="N34" s="102"/>
      <c r="O34" s="102"/>
      <c r="P34" s="102"/>
      <c r="Q34" s="102"/>
      <c r="R34" s="104"/>
      <c r="S34" s="104"/>
      <c r="T34" s="104"/>
      <c r="U34" s="109"/>
      <c r="V34" s="103"/>
      <c r="W34" s="103"/>
      <c r="X34" s="103"/>
      <c r="Y34" s="103"/>
    </row>
    <row r="35" spans="2:25">
      <c r="B35" s="99"/>
      <c r="C35" s="102"/>
      <c r="D35" s="102"/>
      <c r="E35" s="102"/>
      <c r="F35" s="102"/>
      <c r="G35" s="102"/>
      <c r="H35" s="102"/>
      <c r="I35" s="102"/>
      <c r="J35" s="102"/>
      <c r="K35" s="102"/>
      <c r="L35" s="102"/>
      <c r="M35" s="102"/>
      <c r="N35" s="102"/>
      <c r="O35" s="102"/>
      <c r="P35" s="102"/>
      <c r="Q35" s="102"/>
      <c r="R35" s="104"/>
      <c r="S35" s="104"/>
      <c r="T35" s="104"/>
      <c r="U35" s="109"/>
      <c r="V35" s="103"/>
      <c r="W35" s="103"/>
      <c r="X35" s="103"/>
      <c r="Y35" s="103"/>
    </row>
    <row r="36" spans="2:25">
      <c r="B36" s="99"/>
      <c r="C36" s="102"/>
      <c r="D36" s="102"/>
      <c r="E36" s="102"/>
      <c r="F36" s="102"/>
      <c r="G36" s="102"/>
      <c r="H36" s="102"/>
      <c r="I36" s="102"/>
      <c r="J36" s="102"/>
      <c r="K36" s="102"/>
      <c r="L36" s="102"/>
      <c r="M36" s="102"/>
      <c r="N36" s="102"/>
      <c r="O36" s="102"/>
      <c r="P36" s="102"/>
      <c r="Q36" s="102"/>
      <c r="R36" s="102"/>
      <c r="S36" s="102"/>
      <c r="T36" s="102"/>
      <c r="U36" s="109"/>
      <c r="V36" s="103"/>
      <c r="W36" s="103"/>
      <c r="X36" s="103"/>
      <c r="Y36" s="103"/>
    </row>
    <row r="37" spans="2:25">
      <c r="B37" s="99"/>
      <c r="C37" s="102"/>
      <c r="D37" s="102"/>
      <c r="E37" s="102"/>
      <c r="F37" s="102"/>
      <c r="G37" s="102"/>
      <c r="H37" s="102"/>
      <c r="I37" s="102"/>
      <c r="J37" s="102"/>
      <c r="K37" s="102"/>
      <c r="L37" s="102"/>
      <c r="M37" s="102"/>
      <c r="N37" s="102"/>
      <c r="O37" s="102"/>
      <c r="P37" s="102"/>
      <c r="Q37" s="102"/>
      <c r="R37" s="102"/>
      <c r="S37" s="102"/>
      <c r="T37" s="102"/>
      <c r="U37" s="109"/>
      <c r="V37" s="103"/>
      <c r="W37" s="103"/>
      <c r="X37" s="103"/>
      <c r="Y37" s="103"/>
    </row>
    <row r="38" spans="2:25">
      <c r="B38" s="99"/>
      <c r="C38" s="102"/>
      <c r="D38" s="102"/>
      <c r="E38" s="102"/>
      <c r="F38" s="102"/>
      <c r="G38" s="102"/>
      <c r="H38" s="102"/>
      <c r="I38" s="102"/>
      <c r="J38" s="102"/>
      <c r="K38" s="102"/>
      <c r="L38" s="102"/>
      <c r="M38" s="102"/>
      <c r="N38" s="102"/>
      <c r="O38" s="102"/>
      <c r="P38" s="102"/>
      <c r="Q38" s="102"/>
      <c r="R38" s="102"/>
      <c r="S38" s="102"/>
      <c r="T38" s="102"/>
      <c r="U38" s="109"/>
      <c r="V38" s="103"/>
      <c r="W38" s="103"/>
      <c r="X38" s="103"/>
      <c r="Y38" s="103"/>
    </row>
    <row r="39" spans="2:25">
      <c r="B39" s="99"/>
      <c r="C39" s="102"/>
      <c r="D39" s="102"/>
      <c r="E39" s="102"/>
      <c r="F39" s="102"/>
      <c r="G39" s="102"/>
      <c r="H39" s="102"/>
      <c r="I39" s="102"/>
      <c r="J39" s="102"/>
      <c r="K39" s="102"/>
      <c r="L39" s="102"/>
      <c r="M39" s="102"/>
      <c r="N39" s="102"/>
      <c r="O39" s="102"/>
      <c r="P39" s="102"/>
      <c r="Q39" s="102"/>
      <c r="R39" s="102"/>
      <c r="S39" s="102"/>
      <c r="T39" s="102"/>
      <c r="U39" s="109"/>
      <c r="V39" s="103"/>
      <c r="W39" s="103"/>
      <c r="X39" s="103"/>
      <c r="Y39" s="103"/>
    </row>
    <row r="40" spans="2:25">
      <c r="B40" s="99"/>
      <c r="C40" s="102"/>
      <c r="D40" s="102"/>
      <c r="E40" s="102"/>
      <c r="F40" s="102"/>
      <c r="G40" s="102"/>
      <c r="H40" s="102"/>
      <c r="I40" s="102"/>
      <c r="J40" s="102"/>
      <c r="K40" s="102"/>
      <c r="L40" s="102"/>
      <c r="M40" s="102"/>
      <c r="N40" s="102"/>
      <c r="O40" s="102"/>
      <c r="P40" s="102"/>
      <c r="Q40" s="102"/>
      <c r="R40" s="102"/>
      <c r="S40" s="102"/>
      <c r="T40" s="102"/>
      <c r="U40" s="109"/>
      <c r="V40" s="103"/>
      <c r="W40" s="103"/>
      <c r="X40" s="103"/>
      <c r="Y40" s="103"/>
    </row>
    <row r="41" spans="2:25">
      <c r="B41" s="99"/>
      <c r="C41" s="102"/>
      <c r="D41" s="102"/>
      <c r="E41" s="102"/>
      <c r="F41" s="102"/>
      <c r="G41" s="102"/>
      <c r="H41" s="102"/>
      <c r="I41" s="102"/>
      <c r="J41" s="102"/>
      <c r="K41" s="102"/>
      <c r="L41" s="102"/>
      <c r="M41" s="102"/>
      <c r="N41" s="102"/>
      <c r="O41" s="102"/>
      <c r="P41" s="102"/>
      <c r="Q41" s="102"/>
      <c r="R41" s="102"/>
      <c r="S41" s="102"/>
      <c r="T41" s="102"/>
      <c r="U41" s="109"/>
      <c r="V41" s="103"/>
      <c r="W41" s="103"/>
      <c r="X41" s="103"/>
      <c r="Y41" s="103"/>
    </row>
    <row r="42" spans="2:25">
      <c r="B42" s="99"/>
      <c r="C42" s="102"/>
      <c r="D42" s="102"/>
      <c r="E42" s="102"/>
      <c r="F42" s="102"/>
      <c r="G42" s="102"/>
      <c r="H42" s="102"/>
      <c r="I42" s="102"/>
      <c r="J42" s="102"/>
      <c r="K42" s="102"/>
      <c r="L42" s="102"/>
      <c r="M42" s="102"/>
      <c r="N42" s="102"/>
      <c r="O42" s="102"/>
      <c r="P42" s="102"/>
      <c r="Q42" s="102"/>
      <c r="R42" s="102"/>
      <c r="S42" s="102"/>
      <c r="T42" s="102"/>
      <c r="U42" s="109"/>
      <c r="V42" s="103"/>
      <c r="W42" s="103"/>
      <c r="X42" s="103"/>
      <c r="Y42" s="103"/>
    </row>
    <row r="43" spans="2:25">
      <c r="B43" s="99"/>
      <c r="C43" s="102"/>
      <c r="D43" s="102"/>
      <c r="E43" s="102"/>
      <c r="F43" s="102"/>
      <c r="G43" s="102"/>
      <c r="H43" s="102"/>
      <c r="I43" s="102"/>
      <c r="J43" s="102"/>
      <c r="K43" s="102"/>
      <c r="L43" s="102"/>
      <c r="M43" s="102"/>
      <c r="N43" s="102"/>
      <c r="O43" s="102"/>
      <c r="P43" s="102"/>
      <c r="Q43" s="102"/>
      <c r="R43" s="102"/>
      <c r="S43" s="102"/>
      <c r="T43" s="102"/>
      <c r="U43" s="109"/>
      <c r="V43" s="103"/>
      <c r="W43" s="103"/>
      <c r="X43" s="103"/>
      <c r="Y43" s="103"/>
    </row>
    <row r="44" spans="2:25">
      <c r="B44" s="99"/>
      <c r="C44" s="102"/>
      <c r="D44" s="102"/>
      <c r="E44" s="102"/>
      <c r="F44" s="102"/>
      <c r="G44" s="102"/>
      <c r="H44" s="102"/>
      <c r="I44" s="102"/>
      <c r="J44" s="102"/>
      <c r="K44" s="102"/>
      <c r="L44" s="102"/>
      <c r="M44" s="102"/>
      <c r="N44" s="102"/>
      <c r="O44" s="102"/>
      <c r="P44" s="102"/>
      <c r="Q44" s="102"/>
      <c r="R44" s="102"/>
      <c r="S44" s="102"/>
      <c r="T44" s="102"/>
      <c r="U44" s="109"/>
      <c r="V44" s="103"/>
      <c r="W44" s="103"/>
      <c r="X44" s="103"/>
      <c r="Y44" s="103"/>
    </row>
    <row r="45" spans="2:25">
      <c r="B45" s="99"/>
      <c r="C45" s="102"/>
      <c r="D45" s="102"/>
      <c r="E45" s="102"/>
      <c r="F45" s="102"/>
      <c r="G45" s="102"/>
      <c r="H45" s="102"/>
      <c r="I45" s="102"/>
      <c r="J45" s="102"/>
      <c r="K45" s="102"/>
      <c r="L45" s="102"/>
      <c r="M45" s="102"/>
      <c r="N45" s="102"/>
      <c r="O45" s="102"/>
      <c r="P45" s="102"/>
      <c r="Q45" s="102"/>
      <c r="R45" s="102"/>
      <c r="S45" s="102"/>
      <c r="T45" s="102"/>
      <c r="U45" s="109"/>
      <c r="V45" s="103"/>
      <c r="W45" s="103"/>
      <c r="X45" s="103"/>
      <c r="Y45" s="103"/>
    </row>
    <row r="46" spans="2:25">
      <c r="B46" s="99"/>
      <c r="C46" s="102"/>
      <c r="D46" s="102"/>
      <c r="E46" s="102"/>
      <c r="F46" s="102"/>
      <c r="G46" s="102"/>
      <c r="H46" s="102"/>
      <c r="I46" s="102"/>
      <c r="J46" s="102"/>
      <c r="K46" s="102"/>
      <c r="L46" s="102"/>
      <c r="M46" s="102"/>
      <c r="N46" s="102"/>
      <c r="O46" s="102"/>
      <c r="P46" s="102"/>
      <c r="Q46" s="102"/>
      <c r="R46" s="102"/>
      <c r="S46" s="102"/>
      <c r="T46" s="102"/>
      <c r="U46" s="109"/>
      <c r="V46" s="103"/>
      <c r="W46" s="103"/>
      <c r="X46" s="103"/>
      <c r="Y46" s="103"/>
    </row>
    <row r="47" spans="2:25">
      <c r="B47" s="99"/>
      <c r="C47" s="102" t="s">
        <v>83</v>
      </c>
      <c r="D47" s="102"/>
      <c r="E47" s="102"/>
      <c r="F47" s="102"/>
      <c r="G47" s="102"/>
      <c r="H47" s="102"/>
      <c r="I47" s="102"/>
      <c r="J47" s="102"/>
      <c r="K47" s="102"/>
      <c r="L47" s="102"/>
      <c r="M47" s="102"/>
      <c r="N47" s="102"/>
      <c r="O47" s="102"/>
      <c r="P47" s="102"/>
      <c r="Q47" s="102"/>
      <c r="R47" s="102"/>
      <c r="S47" s="102"/>
      <c r="T47" s="102"/>
      <c r="U47" s="109"/>
      <c r="V47" s="103"/>
      <c r="W47" s="103"/>
      <c r="X47" s="103"/>
      <c r="Y47" s="103"/>
    </row>
    <row r="48" spans="2:25">
      <c r="B48" s="99"/>
      <c r="C48" s="102"/>
      <c r="D48" s="102" t="s">
        <v>65</v>
      </c>
      <c r="E48" s="102">
        <v>250</v>
      </c>
      <c r="F48" s="102" t="s">
        <v>66</v>
      </c>
      <c r="G48" s="102" t="s">
        <v>67</v>
      </c>
      <c r="H48" s="102"/>
      <c r="I48" s="102"/>
      <c r="J48" s="102"/>
      <c r="K48" s="102"/>
      <c r="L48" s="102"/>
      <c r="M48" s="102"/>
      <c r="N48" s="102"/>
      <c r="O48" s="102"/>
      <c r="P48" s="102"/>
      <c r="Q48" s="102"/>
      <c r="R48" s="102"/>
      <c r="S48" s="102"/>
      <c r="T48" s="102"/>
      <c r="U48" s="109"/>
      <c r="V48" s="103"/>
      <c r="W48" s="103"/>
      <c r="X48" s="103"/>
      <c r="Y48" s="103"/>
    </row>
    <row r="49" spans="2:25">
      <c r="B49" s="99"/>
      <c r="C49" s="102"/>
      <c r="D49" s="102"/>
      <c r="E49" s="102"/>
      <c r="F49" s="102"/>
      <c r="G49" s="102"/>
      <c r="H49" s="102"/>
      <c r="I49" s="102"/>
      <c r="J49" s="102"/>
      <c r="K49" s="102"/>
      <c r="L49" s="102"/>
      <c r="M49" s="102"/>
      <c r="N49" s="102"/>
      <c r="O49" s="102"/>
      <c r="P49" s="102"/>
      <c r="Q49" s="102"/>
      <c r="R49" s="102"/>
      <c r="S49" s="102"/>
      <c r="T49" s="102"/>
      <c r="U49" s="109"/>
      <c r="V49" s="103"/>
      <c r="W49" s="103"/>
      <c r="X49" s="103"/>
      <c r="Y49" s="103"/>
    </row>
    <row r="50" spans="2:25" ht="85">
      <c r="B50" s="99"/>
      <c r="C50" s="102"/>
      <c r="D50" s="102" t="s">
        <v>76</v>
      </c>
      <c r="E50" s="102">
        <v>0.8931</v>
      </c>
      <c r="F50" s="102" t="s">
        <v>78</v>
      </c>
      <c r="G50" s="116" t="s">
        <v>77</v>
      </c>
      <c r="H50" s="102"/>
      <c r="I50" s="102"/>
      <c r="J50" s="102"/>
      <c r="K50" s="102"/>
      <c r="L50" s="102"/>
      <c r="M50" s="102"/>
      <c r="N50" s="102"/>
      <c r="O50" s="102"/>
      <c r="P50" s="102"/>
      <c r="Q50" s="102"/>
      <c r="R50" s="102"/>
      <c r="S50" s="102"/>
      <c r="T50" s="102"/>
      <c r="U50" s="109"/>
      <c r="V50" s="103"/>
      <c r="W50" s="103"/>
      <c r="X50" s="103"/>
      <c r="Y50" s="103"/>
    </row>
    <row r="51" spans="2:25">
      <c r="B51" s="99"/>
      <c r="C51" s="102"/>
      <c r="D51" s="102"/>
      <c r="E51" s="102"/>
      <c r="F51" s="102"/>
      <c r="G51" s="102"/>
      <c r="H51" s="102"/>
      <c r="I51" s="102"/>
      <c r="J51" s="102"/>
      <c r="K51" s="102"/>
      <c r="L51" s="102"/>
      <c r="M51" s="102"/>
      <c r="N51" s="102"/>
      <c r="O51" s="102"/>
      <c r="P51" s="102"/>
      <c r="Q51" s="102"/>
      <c r="R51" s="102"/>
      <c r="S51" s="102"/>
      <c r="T51" s="102"/>
      <c r="U51" s="109"/>
      <c r="V51" s="103"/>
      <c r="W51" s="103"/>
      <c r="X51" s="103"/>
      <c r="Y51" s="103"/>
    </row>
    <row r="52" spans="2:25" ht="17" thickBot="1">
      <c r="B52" s="99"/>
      <c r="C52" s="102"/>
      <c r="D52" s="102" t="s">
        <v>65</v>
      </c>
      <c r="E52" s="102">
        <f>E50*E48</f>
        <v>223.27500000000001</v>
      </c>
      <c r="F52" s="102" t="s">
        <v>79</v>
      </c>
      <c r="G52" s="102"/>
      <c r="H52" s="102"/>
      <c r="I52" s="102"/>
      <c r="J52" s="102"/>
      <c r="K52" s="102"/>
      <c r="L52" s="102"/>
      <c r="M52" s="102"/>
      <c r="N52" s="102"/>
      <c r="O52" s="102"/>
      <c r="P52" s="102"/>
      <c r="Q52" s="102"/>
      <c r="R52" s="102"/>
      <c r="S52" s="102"/>
      <c r="T52" s="102"/>
      <c r="U52" s="109"/>
      <c r="V52" s="103"/>
      <c r="W52" s="103"/>
      <c r="X52" s="103"/>
      <c r="Y52" s="103"/>
    </row>
    <row r="53" spans="2:25" ht="17" thickBot="1">
      <c r="B53" s="99"/>
      <c r="C53" s="102"/>
      <c r="D53" s="102"/>
      <c r="E53" s="120">
        <f>E52/1000/E7</f>
        <v>1.2004032258064515E-2</v>
      </c>
      <c r="F53" s="102" t="s">
        <v>80</v>
      </c>
      <c r="G53" s="102"/>
      <c r="H53" s="102"/>
      <c r="I53" s="102"/>
      <c r="J53" s="102"/>
      <c r="K53" s="102"/>
      <c r="L53" s="102"/>
      <c r="M53" s="102"/>
      <c r="N53" s="102"/>
      <c r="O53" s="102"/>
      <c r="P53" s="102"/>
      <c r="Q53" s="102"/>
      <c r="R53" s="102"/>
      <c r="S53" s="102"/>
      <c r="T53" s="102"/>
      <c r="U53" s="109"/>
      <c r="V53" s="103"/>
      <c r="W53" s="103"/>
      <c r="X53" s="103"/>
      <c r="Y53" s="103"/>
    </row>
    <row r="54" spans="2:25">
      <c r="B54" s="99"/>
      <c r="C54" s="102"/>
      <c r="D54" s="102"/>
      <c r="E54" s="102"/>
      <c r="F54" s="102"/>
      <c r="G54" s="102"/>
      <c r="H54" s="102"/>
      <c r="I54" s="102"/>
      <c r="J54" s="102"/>
      <c r="K54" s="102"/>
      <c r="L54" s="102"/>
      <c r="M54" s="102"/>
      <c r="N54" s="102"/>
      <c r="O54" s="102"/>
      <c r="P54" s="102"/>
      <c r="Q54" s="102"/>
      <c r="R54" s="102"/>
      <c r="S54" s="102"/>
      <c r="T54" s="102"/>
      <c r="U54" s="109"/>
      <c r="V54" s="103"/>
      <c r="W54" s="103"/>
      <c r="X54" s="103"/>
      <c r="Y54" s="103"/>
    </row>
    <row r="55" spans="2:25">
      <c r="B55" s="99"/>
      <c r="C55" s="102"/>
      <c r="D55" s="102"/>
      <c r="E55" s="102"/>
      <c r="F55" s="102"/>
      <c r="G55" s="102"/>
      <c r="H55" s="102"/>
      <c r="I55" s="102"/>
      <c r="J55" s="102"/>
      <c r="K55" s="102"/>
      <c r="L55" s="102"/>
      <c r="M55" s="102"/>
      <c r="N55" s="102"/>
      <c r="O55" s="102"/>
      <c r="P55" s="102"/>
      <c r="Q55" s="102"/>
      <c r="R55" s="102"/>
      <c r="S55" s="102"/>
      <c r="T55" s="102"/>
      <c r="U55" s="109"/>
      <c r="V55" s="103"/>
      <c r="W55" s="103"/>
      <c r="X55" s="103"/>
      <c r="Y55" s="103"/>
    </row>
    <row r="56" spans="2:25">
      <c r="B56" s="99"/>
      <c r="C56" s="102"/>
      <c r="D56" s="102"/>
      <c r="E56" s="102"/>
      <c r="F56" s="102"/>
      <c r="G56" s="102"/>
      <c r="H56" s="102"/>
      <c r="I56" s="102"/>
      <c r="J56" s="102"/>
      <c r="K56" s="102"/>
      <c r="L56" s="102"/>
      <c r="M56" s="102"/>
      <c r="N56" s="102"/>
      <c r="O56" s="102"/>
      <c r="P56" s="102"/>
      <c r="Q56" s="102"/>
      <c r="R56" s="102"/>
      <c r="S56" s="102"/>
      <c r="T56" s="102"/>
      <c r="U56" s="109"/>
      <c r="V56" s="103"/>
      <c r="W56" s="103"/>
      <c r="X56" s="103"/>
      <c r="Y56" s="103"/>
    </row>
    <row r="57" spans="2:25">
      <c r="B57" s="99"/>
      <c r="C57" s="102"/>
      <c r="D57" s="102"/>
      <c r="E57" s="102"/>
      <c r="F57" s="102"/>
      <c r="G57" s="102"/>
      <c r="H57" s="102"/>
      <c r="I57" s="102"/>
      <c r="J57" s="102"/>
      <c r="K57" s="102"/>
      <c r="L57" s="102"/>
      <c r="M57" s="102"/>
      <c r="N57" s="102"/>
      <c r="O57" s="102"/>
      <c r="P57" s="102"/>
      <c r="Q57" s="102"/>
      <c r="R57" s="102"/>
      <c r="S57" s="102"/>
      <c r="T57" s="102"/>
      <c r="U57" s="109"/>
      <c r="V57" s="103"/>
      <c r="W57" s="103"/>
      <c r="X57" s="103"/>
      <c r="Y57" s="103"/>
    </row>
    <row r="58" spans="2:25">
      <c r="B58" s="99"/>
      <c r="C58" s="102"/>
      <c r="D58" s="102"/>
      <c r="E58" s="102"/>
      <c r="F58" s="102"/>
      <c r="G58" s="102"/>
      <c r="H58" s="102"/>
      <c r="I58" s="102"/>
      <c r="J58" s="102"/>
      <c r="K58" s="102"/>
      <c r="L58" s="102"/>
      <c r="M58" s="102"/>
      <c r="N58" s="102"/>
      <c r="O58" s="102"/>
      <c r="P58" s="102"/>
      <c r="Q58" s="102"/>
      <c r="R58" s="102"/>
      <c r="S58" s="102"/>
      <c r="T58" s="102"/>
      <c r="U58" s="109"/>
      <c r="V58" s="103"/>
      <c r="W58" s="103"/>
      <c r="X58" s="103"/>
      <c r="Y58" s="103"/>
    </row>
    <row r="59" spans="2:25">
      <c r="B59" s="99"/>
      <c r="C59" s="102"/>
      <c r="D59" s="102"/>
      <c r="E59" s="102"/>
      <c r="F59" s="102"/>
      <c r="G59" s="102"/>
      <c r="H59" s="102"/>
      <c r="I59" s="102"/>
      <c r="J59" s="102"/>
      <c r="K59" s="102"/>
      <c r="L59" s="102"/>
      <c r="M59" s="102"/>
      <c r="N59" s="102"/>
      <c r="O59" s="102"/>
      <c r="P59" s="102"/>
      <c r="Q59" s="102"/>
      <c r="R59" s="102"/>
      <c r="S59" s="102"/>
      <c r="T59" s="102"/>
      <c r="U59" s="109"/>
      <c r="V59" s="103"/>
      <c r="W59" s="103"/>
      <c r="X59" s="103"/>
      <c r="Y59" s="103"/>
    </row>
    <row r="60" spans="2:25">
      <c r="B60" s="99"/>
      <c r="C60" s="102"/>
      <c r="D60" s="102"/>
      <c r="E60" s="102"/>
      <c r="F60" s="102"/>
      <c r="G60" s="102"/>
      <c r="H60" s="102"/>
      <c r="I60" s="102"/>
      <c r="J60" s="102"/>
      <c r="K60" s="102"/>
      <c r="L60" s="102"/>
      <c r="M60" s="102"/>
      <c r="N60" s="102"/>
      <c r="O60" s="102"/>
      <c r="P60" s="102"/>
      <c r="Q60" s="102"/>
      <c r="R60" s="102"/>
      <c r="S60" s="102"/>
      <c r="T60" s="102"/>
      <c r="U60" s="109"/>
      <c r="V60" s="103"/>
      <c r="W60" s="103"/>
      <c r="X60" s="103"/>
      <c r="Y60" s="103"/>
    </row>
    <row r="61" spans="2:25">
      <c r="B61" s="99"/>
      <c r="C61" s="102"/>
      <c r="D61" s="102"/>
      <c r="E61" s="102"/>
      <c r="F61" s="102"/>
      <c r="G61" s="102"/>
      <c r="H61" s="102"/>
      <c r="I61" s="102"/>
      <c r="J61" s="102"/>
      <c r="K61" s="102"/>
      <c r="L61" s="102"/>
      <c r="M61" s="102"/>
      <c r="N61" s="102"/>
      <c r="O61" s="102"/>
      <c r="P61" s="102"/>
      <c r="Q61" s="102"/>
      <c r="R61" s="102"/>
      <c r="S61" s="102"/>
      <c r="T61" s="102"/>
      <c r="U61" s="109"/>
      <c r="V61" s="103"/>
      <c r="W61" s="103"/>
      <c r="X61" s="103"/>
      <c r="Y61" s="103"/>
    </row>
    <row r="62" spans="2:25">
      <c r="B62" s="99"/>
      <c r="C62" s="102"/>
      <c r="D62" s="102"/>
      <c r="E62" s="102"/>
      <c r="F62" s="102"/>
      <c r="G62" s="102"/>
      <c r="H62" s="102"/>
      <c r="I62" s="102"/>
      <c r="J62" s="102"/>
      <c r="K62" s="102"/>
      <c r="L62" s="102"/>
      <c r="M62" s="102"/>
      <c r="N62" s="102"/>
      <c r="O62" s="102"/>
      <c r="P62" s="102"/>
      <c r="Q62" s="102"/>
      <c r="R62" s="102"/>
      <c r="S62" s="102"/>
      <c r="T62" s="102"/>
      <c r="U62" s="109"/>
      <c r="V62" s="103"/>
      <c r="W62" s="103"/>
      <c r="X62" s="103"/>
      <c r="Y62" s="103"/>
    </row>
    <row r="63" spans="2:25">
      <c r="B63" s="99"/>
      <c r="C63" s="102"/>
      <c r="D63" s="102"/>
      <c r="E63" s="102"/>
      <c r="F63" s="102"/>
      <c r="G63" s="102"/>
      <c r="H63" s="102"/>
      <c r="I63" s="102"/>
      <c r="J63" s="102"/>
      <c r="K63" s="102"/>
      <c r="L63" s="102"/>
      <c r="M63" s="102"/>
      <c r="N63" s="102"/>
      <c r="O63" s="102"/>
      <c r="P63" s="102"/>
      <c r="Q63" s="102"/>
      <c r="R63" s="102"/>
      <c r="S63" s="102"/>
      <c r="T63" s="102"/>
      <c r="U63" s="109"/>
      <c r="V63" s="103"/>
      <c r="W63" s="103"/>
      <c r="X63" s="103"/>
      <c r="Y63" s="103"/>
    </row>
    <row r="64" spans="2:25">
      <c r="B64" s="99"/>
      <c r="C64" s="102"/>
      <c r="D64" s="102"/>
      <c r="E64" s="102"/>
      <c r="F64" s="102"/>
      <c r="G64" s="102"/>
      <c r="H64" s="102"/>
      <c r="I64" s="102"/>
      <c r="J64" s="102"/>
      <c r="K64" s="102"/>
      <c r="L64" s="102"/>
      <c r="M64" s="102"/>
      <c r="N64" s="102"/>
      <c r="O64" s="102"/>
      <c r="P64" s="102"/>
      <c r="Q64" s="102"/>
      <c r="R64" s="102"/>
      <c r="S64" s="102"/>
      <c r="T64" s="102"/>
      <c r="U64" s="110"/>
      <c r="V64" s="106"/>
      <c r="W64" s="106"/>
      <c r="X64" s="106"/>
      <c r="Y64" s="106"/>
    </row>
    <row r="65" spans="2:25">
      <c r="B65" s="99"/>
      <c r="C65" s="102"/>
      <c r="D65" s="102"/>
      <c r="E65" s="102"/>
      <c r="F65" s="102"/>
      <c r="G65" s="102"/>
      <c r="H65" s="102"/>
      <c r="I65" s="102"/>
      <c r="J65" s="102"/>
      <c r="K65" s="102"/>
      <c r="L65" s="102"/>
      <c r="M65" s="102"/>
      <c r="N65" s="102"/>
      <c r="O65" s="102"/>
      <c r="P65" s="102"/>
      <c r="Q65" s="102"/>
      <c r="R65" s="102"/>
      <c r="S65" s="102"/>
      <c r="T65" s="102"/>
      <c r="U65" s="110"/>
      <c r="V65" s="106"/>
      <c r="W65" s="106"/>
      <c r="X65" s="106"/>
      <c r="Y65" s="106"/>
    </row>
    <row r="66" spans="2:25">
      <c r="B66" s="99"/>
      <c r="C66" s="102"/>
      <c r="D66" s="102"/>
      <c r="E66" s="102"/>
      <c r="F66" s="102"/>
      <c r="G66" s="102"/>
      <c r="H66" s="102"/>
      <c r="I66" s="102"/>
      <c r="J66" s="102"/>
      <c r="K66" s="102"/>
      <c r="L66" s="102"/>
      <c r="M66" s="102"/>
      <c r="N66" s="102"/>
      <c r="O66" s="102"/>
      <c r="P66" s="102"/>
      <c r="Q66" s="102"/>
      <c r="R66" s="102"/>
      <c r="S66" s="102"/>
      <c r="T66" s="102"/>
      <c r="U66" s="110"/>
      <c r="V66" s="106"/>
      <c r="W66" s="106"/>
      <c r="X66" s="106"/>
      <c r="Y66" s="106"/>
    </row>
    <row r="67" spans="2:25">
      <c r="B67" s="99"/>
      <c r="C67" s="102"/>
      <c r="D67" s="102"/>
      <c r="E67" s="102"/>
      <c r="F67" s="102"/>
      <c r="G67" s="102"/>
      <c r="H67" s="102"/>
      <c r="I67" s="102"/>
      <c r="J67" s="102"/>
      <c r="K67" s="102"/>
      <c r="L67" s="102"/>
      <c r="M67" s="102"/>
      <c r="N67" s="102"/>
      <c r="O67" s="102"/>
      <c r="P67" s="102"/>
      <c r="Q67" s="102"/>
      <c r="R67" s="102"/>
      <c r="S67" s="102"/>
      <c r="T67" s="102"/>
      <c r="U67" s="110"/>
      <c r="V67" s="106"/>
      <c r="W67" s="106"/>
      <c r="X67" s="106"/>
      <c r="Y67" s="106"/>
    </row>
    <row r="68" spans="2:25">
      <c r="B68" s="99"/>
      <c r="C68" s="102"/>
      <c r="D68" s="102"/>
      <c r="E68" s="102"/>
      <c r="F68" s="102"/>
      <c r="G68" s="102"/>
      <c r="H68" s="102"/>
      <c r="I68" s="102"/>
      <c r="J68" s="102"/>
      <c r="K68" s="102"/>
      <c r="L68" s="102"/>
      <c r="M68" s="102"/>
      <c r="N68" s="102"/>
      <c r="O68" s="102"/>
      <c r="P68" s="102"/>
      <c r="Q68" s="102"/>
      <c r="R68" s="102"/>
      <c r="S68" s="102"/>
      <c r="T68" s="102"/>
      <c r="U68" s="110"/>
      <c r="V68" s="106"/>
      <c r="W68" s="106"/>
      <c r="X68" s="106"/>
      <c r="Y68" s="106"/>
    </row>
    <row r="69" spans="2:25">
      <c r="B69" s="99"/>
      <c r="C69" s="102"/>
      <c r="D69" s="102"/>
      <c r="E69" s="102"/>
      <c r="F69" s="102"/>
      <c r="G69" s="102"/>
      <c r="H69" s="102"/>
      <c r="I69" s="102"/>
      <c r="J69" s="102"/>
      <c r="K69" s="102"/>
      <c r="L69" s="102"/>
      <c r="M69" s="102"/>
      <c r="N69" s="102"/>
      <c r="O69" s="102"/>
      <c r="P69" s="102"/>
      <c r="Q69" s="102"/>
      <c r="R69" s="102"/>
      <c r="S69" s="102"/>
      <c r="T69" s="102"/>
      <c r="U69" s="110"/>
      <c r="V69" s="106"/>
      <c r="W69" s="106"/>
      <c r="X69" s="106"/>
      <c r="Y69" s="106"/>
    </row>
    <row r="70" spans="2:25">
      <c r="B70" s="99"/>
      <c r="C70" s="102"/>
      <c r="D70" s="102"/>
      <c r="E70" s="102"/>
      <c r="F70" s="102"/>
      <c r="G70" s="102"/>
      <c r="H70" s="102"/>
      <c r="I70" s="102"/>
      <c r="J70" s="102"/>
      <c r="K70" s="102"/>
      <c r="L70" s="102"/>
      <c r="M70" s="102"/>
      <c r="N70" s="102"/>
      <c r="O70" s="102"/>
      <c r="P70" s="102"/>
      <c r="Q70" s="102"/>
      <c r="R70" s="102"/>
      <c r="S70" s="102"/>
      <c r="T70" s="102"/>
      <c r="U70" s="110"/>
      <c r="V70" s="106"/>
      <c r="W70" s="106"/>
      <c r="X70" s="106"/>
      <c r="Y70" s="106"/>
    </row>
    <row r="71" spans="2:25">
      <c r="B71" s="99"/>
      <c r="C71" s="102"/>
      <c r="D71" s="102"/>
      <c r="E71" s="102"/>
      <c r="F71" s="102"/>
      <c r="G71" s="102"/>
      <c r="H71" s="102"/>
      <c r="I71" s="102"/>
      <c r="J71" s="102"/>
      <c r="K71" s="102"/>
      <c r="L71" s="102"/>
      <c r="M71" s="102"/>
      <c r="N71" s="102"/>
      <c r="O71" s="102"/>
      <c r="P71" s="102"/>
      <c r="Q71" s="102"/>
      <c r="R71" s="102"/>
      <c r="S71" s="102"/>
      <c r="T71" s="102"/>
      <c r="U71" s="110"/>
      <c r="V71" s="106"/>
      <c r="W71" s="106"/>
      <c r="X71" s="106"/>
      <c r="Y71" s="106"/>
    </row>
    <row r="72" spans="2:25">
      <c r="B72" s="99"/>
      <c r="C72" s="102"/>
      <c r="D72" s="102"/>
      <c r="E72" s="102"/>
      <c r="F72" s="102"/>
      <c r="G72" s="102"/>
      <c r="H72" s="102"/>
      <c r="I72" s="102"/>
      <c r="J72" s="102"/>
      <c r="K72" s="102"/>
      <c r="L72" s="102"/>
      <c r="M72" s="102"/>
      <c r="N72" s="102"/>
      <c r="O72" s="102"/>
      <c r="P72" s="102"/>
      <c r="Q72" s="102"/>
      <c r="R72" s="102"/>
      <c r="S72" s="102"/>
      <c r="T72" s="102"/>
      <c r="U72" s="110"/>
      <c r="V72" s="106"/>
      <c r="W72" s="106"/>
      <c r="X72" s="106"/>
      <c r="Y72" s="106"/>
    </row>
    <row r="73" spans="2:25">
      <c r="B73" s="99"/>
      <c r="C73" s="106"/>
      <c r="D73" s="106"/>
      <c r="E73" s="106"/>
      <c r="F73" s="106"/>
      <c r="G73" s="106"/>
      <c r="H73" s="106"/>
      <c r="I73" s="106"/>
      <c r="J73" s="106"/>
      <c r="K73" s="106"/>
      <c r="L73" s="106"/>
      <c r="M73" s="106"/>
      <c r="N73" s="106"/>
      <c r="O73" s="106"/>
      <c r="P73" s="106"/>
      <c r="Q73" s="106"/>
      <c r="R73" s="106"/>
      <c r="S73" s="106"/>
      <c r="T73" s="106"/>
      <c r="U73" s="110"/>
      <c r="V73" s="106"/>
      <c r="W73" s="106"/>
      <c r="X73" s="106"/>
      <c r="Y73" s="106"/>
    </row>
    <row r="74" spans="2:25">
      <c r="B74" s="99"/>
      <c r="C74" s="106"/>
      <c r="D74" s="106"/>
      <c r="E74" s="106"/>
      <c r="F74" s="106"/>
      <c r="G74" s="106"/>
      <c r="H74" s="106"/>
      <c r="I74" s="106"/>
      <c r="J74" s="106"/>
      <c r="K74" s="106"/>
      <c r="L74" s="106"/>
      <c r="M74" s="106"/>
      <c r="N74" s="106"/>
      <c r="O74" s="106"/>
      <c r="P74" s="106"/>
      <c r="Q74" s="106"/>
      <c r="R74" s="106"/>
      <c r="S74" s="106"/>
      <c r="T74" s="106"/>
      <c r="U74" s="110"/>
      <c r="V74" s="106"/>
      <c r="W74" s="106"/>
      <c r="X74" s="106"/>
      <c r="Y74" s="106"/>
    </row>
    <row r="75" spans="2:25">
      <c r="B75" s="99"/>
      <c r="C75" s="106"/>
      <c r="D75" s="102"/>
      <c r="E75" s="106"/>
      <c r="F75" s="106"/>
      <c r="G75" s="102"/>
      <c r="H75" s="106"/>
      <c r="I75" s="106"/>
      <c r="J75" s="106"/>
      <c r="K75" s="106"/>
      <c r="L75" s="106"/>
      <c r="M75" s="106"/>
      <c r="N75" s="106"/>
      <c r="O75" s="106"/>
      <c r="P75" s="106"/>
      <c r="Q75" s="106"/>
      <c r="R75" s="106"/>
      <c r="S75" s="106"/>
      <c r="T75" s="106"/>
      <c r="U75" s="110"/>
      <c r="V75" s="106"/>
      <c r="W75" s="106"/>
      <c r="X75" s="106"/>
      <c r="Y75" s="106"/>
    </row>
    <row r="76" spans="2:25">
      <c r="B76" s="99"/>
      <c r="C76" s="106"/>
      <c r="D76" s="106"/>
      <c r="E76" s="106"/>
      <c r="F76" s="106"/>
      <c r="G76" s="102"/>
      <c r="H76" s="102"/>
      <c r="I76" s="102"/>
      <c r="J76" s="106"/>
      <c r="K76" s="106"/>
      <c r="L76" s="106"/>
      <c r="M76" s="106"/>
      <c r="N76" s="106"/>
      <c r="O76" s="106"/>
      <c r="P76" s="106"/>
      <c r="Q76" s="106"/>
      <c r="R76" s="106"/>
      <c r="S76" s="106"/>
      <c r="T76" s="106"/>
      <c r="U76" s="110"/>
      <c r="V76" s="106"/>
      <c r="W76" s="106"/>
      <c r="X76" s="106"/>
      <c r="Y76" s="106"/>
    </row>
    <row r="77" spans="2:25">
      <c r="B77" s="99"/>
      <c r="C77" s="106"/>
      <c r="D77" s="106"/>
      <c r="E77" s="106"/>
      <c r="F77" s="106"/>
      <c r="G77" s="102"/>
      <c r="H77" s="102"/>
      <c r="I77" s="106"/>
      <c r="J77" s="106"/>
      <c r="K77" s="106"/>
      <c r="L77" s="106"/>
      <c r="M77" s="106"/>
      <c r="N77" s="106"/>
      <c r="O77" s="106"/>
      <c r="P77" s="106"/>
      <c r="Q77" s="106"/>
      <c r="R77" s="106"/>
      <c r="S77" s="106"/>
      <c r="T77" s="106"/>
      <c r="U77" s="110"/>
      <c r="V77" s="106"/>
      <c r="W77" s="106"/>
      <c r="X77" s="106"/>
      <c r="Y77" s="106"/>
    </row>
    <row r="78" spans="2:25">
      <c r="B78" s="99"/>
      <c r="C78" s="106"/>
      <c r="D78" s="106"/>
      <c r="E78" s="106"/>
      <c r="F78" s="106"/>
      <c r="G78" s="106"/>
      <c r="H78" s="102"/>
      <c r="I78" s="106"/>
      <c r="J78" s="106"/>
      <c r="K78" s="106"/>
      <c r="L78" s="106"/>
      <c r="M78" s="106"/>
      <c r="N78" s="106"/>
      <c r="O78" s="106"/>
      <c r="P78" s="106"/>
      <c r="Q78" s="106"/>
      <c r="R78" s="106"/>
      <c r="S78" s="106"/>
      <c r="T78" s="106"/>
      <c r="U78" s="110"/>
      <c r="V78" s="106"/>
      <c r="W78" s="106"/>
      <c r="X78" s="106"/>
      <c r="Y78" s="106"/>
    </row>
    <row r="79" spans="2:25">
      <c r="B79" s="99"/>
      <c r="C79" s="106"/>
      <c r="D79" s="106"/>
      <c r="E79" s="106"/>
      <c r="F79" s="106"/>
      <c r="G79" s="106"/>
      <c r="H79" s="106"/>
      <c r="I79" s="106"/>
      <c r="J79" s="106"/>
      <c r="K79" s="106"/>
      <c r="L79" s="106"/>
      <c r="M79" s="106"/>
      <c r="N79" s="106"/>
      <c r="O79" s="106"/>
      <c r="P79" s="106"/>
      <c r="Q79" s="106"/>
      <c r="R79" s="106"/>
      <c r="S79" s="106"/>
      <c r="T79" s="106"/>
      <c r="U79" s="110"/>
      <c r="V79" s="106"/>
      <c r="W79" s="106"/>
      <c r="X79" s="106"/>
      <c r="Y79" s="106"/>
    </row>
    <row r="80" spans="2:25">
      <c r="B80" s="99"/>
      <c r="C80" s="106"/>
      <c r="D80" s="106"/>
      <c r="E80" s="106"/>
      <c r="F80" s="106"/>
      <c r="G80" s="106"/>
      <c r="H80" s="106"/>
      <c r="I80" s="106"/>
      <c r="J80" s="106"/>
      <c r="K80" s="106"/>
      <c r="L80" s="106"/>
      <c r="M80" s="106"/>
      <c r="N80" s="106"/>
      <c r="O80" s="106"/>
      <c r="P80" s="106"/>
      <c r="Q80" s="106"/>
      <c r="R80" s="106"/>
      <c r="S80" s="106"/>
      <c r="T80" s="106"/>
      <c r="U80" s="110"/>
      <c r="V80" s="106"/>
      <c r="W80" s="106"/>
      <c r="X80" s="106"/>
      <c r="Y80" s="106"/>
    </row>
    <row r="81" spans="2:25">
      <c r="B81" s="99"/>
      <c r="C81" s="106"/>
      <c r="D81" s="106"/>
      <c r="E81" s="106"/>
      <c r="F81" s="106"/>
      <c r="G81" s="106"/>
      <c r="H81" s="106"/>
      <c r="I81" s="106"/>
      <c r="J81" s="106"/>
      <c r="K81" s="106"/>
      <c r="L81" s="106"/>
      <c r="M81" s="106"/>
      <c r="N81" s="106"/>
      <c r="O81" s="106"/>
      <c r="P81" s="106"/>
      <c r="Q81" s="106"/>
      <c r="R81" s="106"/>
      <c r="S81" s="106"/>
      <c r="T81" s="106"/>
      <c r="U81" s="110"/>
      <c r="V81" s="106"/>
      <c r="W81" s="106"/>
      <c r="X81" s="106"/>
      <c r="Y81" s="106"/>
    </row>
    <row r="82" spans="2:25">
      <c r="B82" s="99"/>
      <c r="C82" s="106"/>
      <c r="D82" s="106"/>
      <c r="E82" s="106"/>
      <c r="F82" s="106"/>
      <c r="G82" s="106"/>
      <c r="H82" s="106"/>
      <c r="I82" s="106"/>
      <c r="J82" s="106"/>
      <c r="K82" s="106"/>
      <c r="L82" s="106"/>
      <c r="M82" s="106"/>
      <c r="N82" s="106"/>
      <c r="O82" s="106"/>
      <c r="P82" s="106"/>
      <c r="Q82" s="106"/>
      <c r="R82" s="106"/>
      <c r="S82" s="106"/>
      <c r="T82" s="106"/>
      <c r="U82" s="110"/>
      <c r="V82" s="106"/>
      <c r="W82" s="106"/>
      <c r="X82" s="106"/>
      <c r="Y82" s="106"/>
    </row>
    <row r="83" spans="2:25" ht="17" thickBot="1">
      <c r="B83" s="111"/>
      <c r="C83" s="112"/>
      <c r="D83" s="112"/>
      <c r="E83" s="112"/>
      <c r="F83" s="112"/>
      <c r="G83" s="112"/>
      <c r="H83" s="113"/>
      <c r="I83" s="113"/>
      <c r="J83" s="113"/>
      <c r="K83" s="113"/>
      <c r="L83" s="113"/>
      <c r="M83" s="113"/>
      <c r="N83" s="113"/>
      <c r="O83" s="113"/>
      <c r="P83" s="113"/>
      <c r="Q83" s="113"/>
      <c r="R83" s="113"/>
      <c r="S83" s="113"/>
      <c r="T83" s="113"/>
      <c r="U83" s="114"/>
      <c r="V83" s="106"/>
      <c r="W83" s="106"/>
      <c r="X83" s="106"/>
      <c r="Y83" s="10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2022-10-18T07:21:58Z</dcterms:modified>
</cp:coreProperties>
</file>