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22460" yWindow="460" windowWidth="25600" windowHeight="2690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68" i="16" l="1"/>
  <c r="G105" i="16"/>
  <c r="G106" i="16"/>
  <c r="G77" i="16"/>
  <c r="G115" i="16"/>
  <c r="G116" i="16"/>
  <c r="G78" i="16"/>
  <c r="G118" i="16"/>
  <c r="G119" i="16"/>
  <c r="G79" i="16"/>
  <c r="G80" i="16"/>
  <c r="P10" i="13"/>
  <c r="G10" i="13"/>
  <c r="E14" i="12"/>
  <c r="E13" i="12"/>
  <c r="K8" i="13"/>
  <c r="G8" i="13"/>
  <c r="E12" i="12"/>
  <c r="F69" i="16"/>
  <c r="I7" i="13"/>
  <c r="G7" i="13"/>
  <c r="E11" i="12"/>
  <c r="G39" i="16"/>
  <c r="G41" i="16"/>
  <c r="K11" i="13"/>
  <c r="G43" i="16"/>
  <c r="G42" i="16"/>
  <c r="G11" i="13"/>
  <c r="E15" i="12"/>
  <c r="E10" i="12"/>
</calcChain>
</file>

<file path=xl/sharedStrings.xml><?xml version="1.0" encoding="utf-8"?>
<sst xmlns="http://schemas.openxmlformats.org/spreadsheetml/2006/main" count="191" uniqueCount="116">
  <si>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</si>
  <si>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</si>
  <si>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</si>
  <si>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</si>
  <si>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</si>
  <si>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</si>
  <si>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</si>
  <si>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</si>
  <si>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</si>
  <si>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</si>
  <si>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</si>
  <si>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</si>
  <si>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</si>
  <si>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</si>
  <si>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</si>
  <si>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</si>
  <si>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</si>
  <si>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</si>
  <si>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</si>
  <si>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</si>
  <si>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</si>
  <si>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</si>
  <si>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</si>
  <si>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</si>
  <si>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</si>
  <si>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</si>
  <si>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</si>
  <si>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</si>
  <si>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</si>
  <si>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</si>
  <si>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</si>
  <si>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</si>
  <si>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</si>
  <si>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</si>
  <si>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</si>
  <si>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</si>
  <si>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</si>
  <si>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</si>
  <si>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</si>
  <si>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</si>
  <si>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</si>
  <si>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</si>
  <si>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</si>
  <si>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kg/MJ</t>
  </si>
  <si>
    <t>energy content</t>
  </si>
  <si>
    <t>MJ/kg</t>
  </si>
  <si>
    <t>EUR/MJ</t>
  </si>
  <si>
    <t>Carrier (gobal properties)</t>
  </si>
  <si>
    <t>MJ/km2</t>
  </si>
  <si>
    <t>Source 4</t>
  </si>
  <si>
    <t>Page</t>
  </si>
  <si>
    <t>EU JRC_201111_Well-to-wheel analysis of future automotive fuels and powertrains in the European context (version 3c) WTT Appendix 1</t>
  </si>
  <si>
    <t>Density</t>
  </si>
  <si>
    <t>MJ/KG</t>
  </si>
  <si>
    <t>LHV</t>
  </si>
  <si>
    <t>transform to kg/Liter</t>
  </si>
  <si>
    <t>MJ/L</t>
  </si>
  <si>
    <t>Borjesson_2010_Agricultural crop-based biofuels.pdf</t>
  </si>
  <si>
    <t>GJ/ha/yr</t>
  </si>
  <si>
    <t>MJ/ha/yr</t>
  </si>
  <si>
    <t>MJ/km2/yr</t>
  </si>
  <si>
    <t>CE_Delft_201109_Toelichting_ketenkentallen_incl_biodiesel_bio-ethanol_(LCA).pdf</t>
  </si>
  <si>
    <t>Source 3</t>
  </si>
  <si>
    <t>http://en.wikipedia.org/wiki/Oil_palm</t>
  </si>
  <si>
    <t>ha</t>
  </si>
  <si>
    <t>kg</t>
  </si>
  <si>
    <t>pericarp oil</t>
  </si>
  <si>
    <t>palm kernel oil</t>
  </si>
  <si>
    <t xml:space="preserve">RERIC international Energy journal_1998_Oil palm plantations-A plausible renewable source of energy_RERIC international Energy Journal_vol20 </t>
  </si>
  <si>
    <t>http://www.thaiscience.info/journals/Article/Oil%20palm%20plantations%20%E2%80%93%20a%20plausible%20renewable%20source%20of%20energy.pdf</t>
  </si>
  <si>
    <t>average yield in kg/ha</t>
  </si>
  <si>
    <t>kg/ha</t>
  </si>
  <si>
    <t>average yield  kg/km2</t>
  </si>
  <si>
    <t>kg/km2</t>
  </si>
  <si>
    <t>energy content Kg</t>
  </si>
  <si>
    <t>Yield in MJ/km2</t>
  </si>
  <si>
    <t>GJ/km2</t>
  </si>
  <si>
    <t>MJ/ha</t>
  </si>
  <si>
    <t>kJ/kg</t>
  </si>
  <si>
    <t>http://www.indexmundi.com/commodities/?commodity=palm-oil&amp;currency=eur</t>
  </si>
  <si>
    <t>Palm oil - Monthly Price (Euro per Metric Ton)</t>
  </si>
  <si>
    <t>Month</t>
  </si>
  <si>
    <t>Price</t>
  </si>
  <si>
    <t>Change</t>
  </si>
  <si>
    <t>Euro per Metric ton</t>
  </si>
  <si>
    <t>Indexmundi</t>
  </si>
  <si>
    <t>RERIC</t>
  </si>
  <si>
    <t>Global</t>
  </si>
  <si>
    <t>1998</t>
  </si>
  <si>
    <t>2015</t>
  </si>
  <si>
    <t>2014 and 2015</t>
  </si>
  <si>
    <t>IndexMundi</t>
  </si>
  <si>
    <t>Carrier (global properties)</t>
  </si>
  <si>
    <t>mj_per_kg</t>
  </si>
  <si>
    <t>bio_oil</t>
  </si>
  <si>
    <t>Document</t>
  </si>
  <si>
    <t>potential_co2_conversion_per_mj</t>
  </si>
  <si>
    <t>CO2 emission from biomass is defined as 0</t>
  </si>
  <si>
    <t>Actual CO2 emission from biomass</t>
  </si>
  <si>
    <t>IPCC</t>
  </si>
  <si>
    <t>http://refman.energytransitionmodel.com/publications/1710</t>
  </si>
  <si>
    <t>IPCC_2006_Guidelines for National Greenhouse Gas Inventories - Vol 2 Energy - Ch 1 Introduction.pdf</t>
  </si>
  <si>
    <t xml:space="preserve"> IPCC_2006_Guidelines for National Greenhouse Gas Inventories - Vol 2 Energy - Ch 1 Introduction.pdf</t>
  </si>
  <si>
    <r>
      <t>For each </t>
    </r>
    <r>
      <rPr>
        <sz val="12"/>
        <color rgb="FF0B0080"/>
        <rFont val="Calibri (Body)"/>
      </rPr>
      <t>hectare</t>
    </r>
    <r>
      <rPr>
        <sz val="12"/>
        <color rgb="FF000000"/>
        <rFont val="Calibri (Body)"/>
      </rPr>
      <t> of oil palm, which is harvested year-round, the annual production averages 10 tonnes of fruit yielding 3,000 kg of pericarp oil and 750 kg of </t>
    </r>
    <r>
      <rPr>
        <sz val="12"/>
        <color rgb="FF0B0080"/>
        <rFont val="Calibri (Body)"/>
      </rPr>
      <t>seed</t>
    </r>
    <r>
      <rPr>
        <sz val="12"/>
        <color rgb="FF000000"/>
        <rFont val="Calibri (Body)"/>
      </rPr>
      <t> kernels yielding 250 kg of high quality </t>
    </r>
    <r>
      <rPr>
        <sz val="12"/>
        <color rgb="FF0B0080"/>
        <rFont val="Calibri (Body)"/>
      </rPr>
      <t>palm kernel</t>
    </r>
    <r>
      <rPr>
        <sz val="12"/>
        <color rgb="FF000000"/>
        <rFont val="Calibri (Body)"/>
      </rPr>
      <t> oil as well as 500 kg of kernel meal. Palm fronds and kernel meal are processed for use as </t>
    </r>
    <r>
      <rPr>
        <sz val="12"/>
        <color rgb="FF0B0080"/>
        <rFont val="Calibri (Body)"/>
      </rPr>
      <t>livestock</t>
    </r>
    <r>
      <rPr>
        <sz val="12"/>
        <color rgb="FF000000"/>
        <rFont val="Calibri (Body)"/>
      </rPr>
      <t> feed.</t>
    </r>
    <r>
      <rPr>
        <vertAlign val="superscript"/>
        <sz val="12"/>
        <color rgb="FF0B0080"/>
        <rFont val="Calibri (Body)"/>
      </rPr>
      <t>[7]</t>
    </r>
  </si>
  <si>
    <r>
      <t>kg/m</t>
    </r>
    <r>
      <rPr>
        <vertAlign val="superscript"/>
        <sz val="12"/>
        <rFont val="Calibri (Body)"/>
      </rPr>
      <t>3</t>
    </r>
  </si>
  <si>
    <r>
      <t>kg/dm</t>
    </r>
    <r>
      <rPr>
        <vertAlign val="superscript"/>
        <sz val="12"/>
        <rFont val="Calibri (Body)"/>
      </rPr>
      <t>3</t>
    </r>
  </si>
  <si>
    <t>kg CO2/TJ</t>
  </si>
  <si>
    <t>TJ/MJ</t>
  </si>
  <si>
    <t>waste oils</t>
  </si>
  <si>
    <t>bio oil</t>
  </si>
  <si>
    <t>biodiesels</t>
  </si>
  <si>
    <t>other liquid biofuels</t>
  </si>
  <si>
    <t>average</t>
  </si>
  <si>
    <t>definition waste oils</t>
  </si>
  <si>
    <t>definition biodiesels and other liquid buifuels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</si>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</sst>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
    <numFmt numFmtId="167" formatCode="0.00000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u/>
      <sz val="9"/>
      <color theme="10"/>
      <name val="Arial"/>
      <family val="2"/>
    </font>
    <font>
      <b/>
      <sz val="12"/>
      <color rgb="FF000000"/>
      <name val="Calibri"/>
      <family val="2"/>
    </font>
    <font>
      <sz val="12"/>
      <color theme="1"/>
      <name val="Calibri (Body)"/>
    </font>
    <font>
      <b/>
      <sz val="12"/>
      <color theme="1"/>
      <name val="Calibri (Body)"/>
    </font>
    <font>
      <u/>
      <sz val="12"/>
      <color theme="10"/>
      <name val="Calibri (Body)"/>
    </font>
    <font>
      <b/>
      <sz val="12"/>
      <color rgb="FF000000"/>
      <name val="Calibri (Body)"/>
    </font>
    <font>
      <sz val="12"/>
      <color rgb="FF000000"/>
      <name val="Calibri (Body)"/>
    </font>
    <font>
      <sz val="12"/>
      <name val="Calibri (Body)"/>
    </font>
    <font>
      <sz val="12"/>
      <color rgb="FF0B0080"/>
      <name val="Calibri (Body)"/>
    </font>
    <font>
      <vertAlign val="superscript"/>
      <sz val="12"/>
      <color rgb="FF0B0080"/>
      <name val="Calibri (Body)"/>
    </font>
    <font>
      <b/>
      <sz val="12"/>
      <name val="Calibri (Body)"/>
    </font>
    <font>
      <sz val="12"/>
      <color rgb="FF474747"/>
      <name val="Calibri (Body)"/>
    </font>
    <font>
      <vertAlign val="superscript"/>
      <sz val="12"/>
      <name val="Calibri (Body)"/>
    </font>
    <font>
      <sz val="12"/>
      <color rgb="FF474747"/>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48">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6">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164" fontId="20" fillId="2" borderId="0" xfId="0" applyNumberFormat="1" applyFont="1" applyFill="1" applyAlignment="1">
      <alignment horizontal="left" vertical="center" indent="2"/>
    </xf>
    <xf numFmtId="2" fontId="14" fillId="2" borderId="9" xfId="0" applyNumberFormat="1" applyFont="1" applyFill="1" applyBorder="1" applyAlignment="1" applyProtection="1">
      <alignment vertical="center"/>
    </xf>
    <xf numFmtId="0" fontId="20" fillId="4" borderId="0" xfId="0" applyFont="1" applyFill="1" applyAlignment="1">
      <alignmen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2" fontId="9" fillId="2" borderId="0" xfId="0" applyNumberFormat="1" applyFont="1" applyFill="1" applyBorder="1" applyAlignment="1" applyProtection="1">
      <alignment horizontal="right" vertical="center"/>
    </xf>
    <xf numFmtId="0" fontId="9" fillId="2" borderId="10" xfId="0" applyFont="1" applyFill="1" applyBorder="1"/>
    <xf numFmtId="2" fontId="9" fillId="2" borderId="11" xfId="0" applyNumberFormat="1" applyFont="1" applyFill="1" applyBorder="1"/>
    <xf numFmtId="0" fontId="9" fillId="2" borderId="12" xfId="0" applyFont="1" applyFill="1" applyBorder="1"/>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0" fontId="10" fillId="2" borderId="5"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164" fontId="24" fillId="4" borderId="0" xfId="0" applyNumberFormat="1" applyFont="1" applyFill="1" applyAlignment="1">
      <alignment horizontal="left" vertical="center" indent="2"/>
    </xf>
    <xf numFmtId="0" fontId="5" fillId="0" borderId="0" xfId="0" applyFont="1" applyFill="1" applyBorder="1"/>
    <xf numFmtId="0" fontId="5" fillId="2" borderId="18"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5" fillId="0" borderId="0" xfId="0" applyFont="1" applyFill="1" applyBorder="1" applyAlignment="1">
      <alignment horizontal="left" indent="2"/>
    </xf>
    <xf numFmtId="0" fontId="10" fillId="0" borderId="0" xfId="0" applyFont="1" applyFill="1" applyBorder="1" applyAlignment="1">
      <alignment horizontal="left" indent="2"/>
    </xf>
    <xf numFmtId="0" fontId="25" fillId="0" borderId="0" xfId="0" applyFont="1"/>
    <xf numFmtId="0" fontId="26" fillId="0" borderId="0" xfId="183" applyFont="1" applyAlignment="1" applyProtection="1"/>
    <xf numFmtId="0" fontId="5" fillId="0" borderId="5" xfId="0" applyFont="1" applyFill="1" applyBorder="1"/>
    <xf numFmtId="0" fontId="5" fillId="2" borderId="0" xfId="0" applyFont="1" applyFill="1" applyBorder="1" applyAlignment="1">
      <alignment horizontal="left" indent="2"/>
    </xf>
    <xf numFmtId="0" fontId="5" fillId="2" borderId="0" xfId="0" applyFont="1" applyFill="1" applyBorder="1" applyAlignment="1"/>
    <xf numFmtId="0" fontId="20" fillId="2" borderId="0" xfId="0" applyFont="1" applyFill="1" applyAlignment="1"/>
    <xf numFmtId="0" fontId="5" fillId="0" borderId="0" xfId="0" applyFont="1" applyFill="1" applyBorder="1" applyAlignment="1"/>
    <xf numFmtId="0" fontId="10" fillId="0" borderId="0" xfId="0" applyFont="1" applyFill="1" applyBorder="1" applyAlignment="1"/>
    <xf numFmtId="0" fontId="12" fillId="0" borderId="0" xfId="183" applyAlignment="1" applyProtection="1"/>
    <xf numFmtId="166" fontId="10" fillId="2" borderId="18" xfId="0" applyNumberFormat="1" applyFont="1" applyFill="1" applyBorder="1"/>
    <xf numFmtId="167" fontId="10" fillId="2" borderId="18" xfId="0" applyNumberFormat="1" applyFont="1" applyFill="1" applyBorder="1"/>
    <xf numFmtId="0" fontId="4" fillId="2" borderId="18" xfId="0" applyFont="1" applyFill="1" applyBorder="1"/>
    <xf numFmtId="0" fontId="3" fillId="0" borderId="0" xfId="0" applyFont="1" applyFill="1" applyBorder="1"/>
    <xf numFmtId="0" fontId="27" fillId="4" borderId="0" xfId="0" applyFont="1" applyFill="1"/>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2" fillId="0" borderId="0" xfId="0" applyFont="1" applyFill="1" applyBorder="1"/>
    <xf numFmtId="0" fontId="2" fillId="0" borderId="0" xfId="0" applyFont="1" applyFill="1" applyBorder="1" applyAlignment="1">
      <alignment horizontal="left" indent="2"/>
    </xf>
    <xf numFmtId="0" fontId="22" fillId="0" borderId="0" xfId="0" applyFont="1"/>
    <xf numFmtId="0" fontId="28" fillId="2" borderId="0" xfId="0" applyFont="1" applyFill="1"/>
    <xf numFmtId="0" fontId="29" fillId="2" borderId="20" xfId="0" applyFont="1" applyFill="1" applyBorder="1"/>
    <xf numFmtId="0" fontId="29" fillId="2" borderId="21" xfId="0" applyFont="1" applyFill="1" applyBorder="1"/>
    <xf numFmtId="0" fontId="29" fillId="2" borderId="0" xfId="0" applyFont="1" applyFill="1"/>
    <xf numFmtId="0" fontId="28" fillId="2" borderId="6" xfId="0" applyFont="1" applyFill="1" applyBorder="1"/>
    <xf numFmtId="0" fontId="28" fillId="2" borderId="0" xfId="0" applyFont="1" applyFill="1" applyBorder="1"/>
    <xf numFmtId="0" fontId="30" fillId="0" borderId="0" xfId="183" applyFont="1" applyAlignment="1" applyProtection="1"/>
    <xf numFmtId="0" fontId="28" fillId="0" borderId="0" xfId="0" applyFont="1"/>
    <xf numFmtId="0" fontId="28" fillId="2" borderId="0" xfId="0" applyFont="1" applyFill="1" applyBorder="1" applyAlignment="1"/>
    <xf numFmtId="0" fontId="29" fillId="0" borderId="0" xfId="0" applyFont="1" applyFill="1" applyBorder="1" applyAlignment="1"/>
    <xf numFmtId="0" fontId="31" fillId="0" borderId="0" xfId="0" applyFont="1"/>
    <xf numFmtId="0" fontId="32" fillId="4" borderId="0" xfId="0" applyFont="1" applyFill="1"/>
    <xf numFmtId="0" fontId="33" fillId="0" borderId="0" xfId="0" applyFont="1"/>
    <xf numFmtId="0" fontId="32" fillId="0" borderId="0" xfId="0" applyFont="1"/>
    <xf numFmtId="0" fontId="36" fillId="0" borderId="0" xfId="0" applyFont="1"/>
    <xf numFmtId="1" fontId="36" fillId="0" borderId="0" xfId="0" applyNumberFormat="1" applyFont="1"/>
    <xf numFmtId="0" fontId="33" fillId="0" borderId="0" xfId="0" applyFont="1"/>
    <xf numFmtId="0" fontId="29" fillId="0" borderId="0" xfId="0" applyFont="1"/>
    <xf numFmtId="17" fontId="28" fillId="0" borderId="0" xfId="0" applyNumberFormat="1" applyFont="1"/>
    <xf numFmtId="10" fontId="28" fillId="0" borderId="0" xfId="0" applyNumberFormat="1" applyFont="1"/>
    <xf numFmtId="0" fontId="37" fillId="0" borderId="0" xfId="0" applyFont="1"/>
    <xf numFmtId="0" fontId="33" fillId="0" borderId="0" xfId="0" applyFont="1" applyAlignment="1">
      <alignment horizontal="left"/>
    </xf>
    <xf numFmtId="0" fontId="39" fillId="0" borderId="0" xfId="0" applyFont="1"/>
    <xf numFmtId="165" fontId="10" fillId="2" borderId="18" xfId="0" applyNumberFormat="1" applyFont="1" applyFill="1" applyBorder="1"/>
    <xf numFmtId="0" fontId="2" fillId="2" borderId="18" xfId="0" applyFont="1" applyFill="1" applyBorder="1"/>
    <xf numFmtId="0" fontId="10" fillId="2" borderId="0" xfId="0" applyFont="1" applyFill="1" applyBorder="1" applyAlignment="1"/>
    <xf numFmtId="0" fontId="33" fillId="0" borderId="0" xfId="0" applyFont="1"/>
    <xf numFmtId="0" fontId="33" fillId="0" borderId="0" xfId="0" applyFont="1" applyFill="1"/>
    <xf numFmtId="0" fontId="33" fillId="0" borderId="0" xfId="0" applyFont="1" applyFill="1" applyAlignment="1">
      <alignment horizontal="left"/>
    </xf>
    <xf numFmtId="0" fontId="28" fillId="0" borderId="0" xfId="0" applyFont="1" applyFill="1"/>
    <xf numFmtId="0" fontId="1" fillId="0" borderId="0" xfId="0" applyFont="1"/>
    <xf numFmtId="17" fontId="0" fillId="0" borderId="0" xfId="0" applyNumberFormat="1"/>
    <xf numFmtId="10" fontId="0" fillId="0" borderId="0" xfId="0" applyNumberFormat="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22"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23" xfId="0" applyFont="1" applyFill="1" applyBorder="1" applyAlignment="1">
      <alignment horizontal="left" vertical="top" wrapText="1"/>
    </xf>
    <xf numFmtId="0" fontId="22" fillId="4" borderId="24" xfId="0" applyFont="1" applyFill="1" applyBorder="1" applyAlignment="1">
      <alignment horizontal="left" vertical="top" wrapText="1"/>
    </xf>
    <xf numFmtId="0" fontId="22" fillId="4" borderId="25" xfId="0" applyFont="1" applyFill="1" applyBorder="1" applyAlignment="1">
      <alignment horizontal="left" vertical="top" wrapText="1"/>
    </xf>
    <xf numFmtId="0" fontId="22" fillId="4" borderId="26" xfId="0" applyFont="1" applyFill="1" applyBorder="1" applyAlignment="1">
      <alignment horizontal="left" vertical="top" wrapText="1"/>
    </xf>
    <xf numFmtId="0" fontId="28" fillId="0" borderId="0" xfId="0" applyFont="1" applyAlignment="1">
      <alignment horizontal="center"/>
    </xf>
    <xf numFmtId="0" fontId="33" fillId="0" borderId="0" xfId="0" applyFont="1"/>
  </cellXfs>
  <cellStyles count="3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132</xdr:row>
      <xdr:rowOff>66675</xdr:rowOff>
    </xdr:from>
    <xdr:to>
      <xdr:col>39</xdr:col>
      <xdr:colOff>152400</xdr:colOff>
      <xdr:row>187</xdr:row>
      <xdr:rowOff>12700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328</xdr:row>
      <xdr:rowOff>0</xdr:rowOff>
    </xdr:from>
    <xdr:to>
      <xdr:col>22</xdr:col>
      <xdr:colOff>19783</xdr:colOff>
      <xdr:row>350</xdr:row>
      <xdr:rowOff>111126</xdr:rowOff>
    </xdr:to>
    <xdr:pic>
      <xdr:nvPicPr>
        <xdr:cNvPr id="20" name="Picture 19"/>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193</xdr:row>
      <xdr:rowOff>0</xdr:rowOff>
    </xdr:from>
    <xdr:to>
      <xdr:col>32</xdr:col>
      <xdr:colOff>20320</xdr:colOff>
      <xdr:row>216</xdr:row>
      <xdr:rowOff>71120</xdr:rowOff>
    </xdr:to>
    <xdr:pic>
      <xdr:nvPicPr>
        <xdr:cNvPr id="22" name="Picture 21"/>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242</xdr:row>
      <xdr:rowOff>0</xdr:rowOff>
    </xdr:from>
    <xdr:to>
      <xdr:col>32</xdr:col>
      <xdr:colOff>365760</xdr:colOff>
      <xdr:row>263</xdr:row>
      <xdr:rowOff>172720</xdr:rowOff>
    </xdr:to>
    <xdr:pic>
      <xdr:nvPicPr>
        <xdr:cNvPr id="25" name="Picture 24"/>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266</xdr:row>
      <xdr:rowOff>0</xdr:rowOff>
    </xdr:from>
    <xdr:to>
      <xdr:col>32</xdr:col>
      <xdr:colOff>426720</xdr:colOff>
      <xdr:row>290</xdr:row>
      <xdr:rowOff>132080</xdr:rowOff>
    </xdr:to>
    <xdr:pic>
      <xdr:nvPicPr>
        <xdr:cNvPr id="26" name="Picture 25"/>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292</xdr:row>
      <xdr:rowOff>0</xdr:rowOff>
    </xdr:from>
    <xdr:to>
      <xdr:col>32</xdr:col>
      <xdr:colOff>223520</xdr:colOff>
      <xdr:row>323</xdr:row>
      <xdr:rowOff>142240</xdr:rowOff>
    </xdr:to>
    <xdr:pic>
      <xdr:nvPicPr>
        <xdr:cNvPr id="27" name="Picture 26"/>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332</xdr:row>
      <xdr:rowOff>0</xdr:rowOff>
    </xdr:from>
    <xdr:to>
      <xdr:col>30</xdr:col>
      <xdr:colOff>342900</xdr:colOff>
      <xdr:row>383</xdr:row>
      <xdr:rowOff>114300</xdr:rowOff>
    </xdr:to>
    <xdr:pic>
      <xdr:nvPicPr>
        <xdr:cNvPr id="30" name="Picture 29"/>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10</xdr:col>
      <xdr:colOff>0</xdr:colOff>
      <xdr:row>218</xdr:row>
      <xdr:rowOff>0</xdr:rowOff>
    </xdr:from>
    <xdr:to>
      <xdr:col>23</xdr:col>
      <xdr:colOff>478183</xdr:colOff>
      <xdr:row>241</xdr:row>
      <xdr:rowOff>119270</xdr:rowOff>
    </xdr:to>
    <xdr:pic>
      <xdr:nvPicPr>
        <xdr:cNvPr id="40" name="Picture 4"/>
        <xdr:cNvPicPr>
          <a:picLocks noChangeAspect="1" noChangeArrowheads="1"/>
        </xdr:cNvPicPr>
      </xdr:nvPicPr>
      <xdr:blipFill>
        <a:blip xmlns:r="http://schemas.openxmlformats.org/officeDocument/2006/relationships" r:embed="rId8"/>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9</xdr:col>
      <xdr:colOff>98425</xdr:colOff>
      <xdr:row>19</xdr:row>
      <xdr:rowOff>180975</xdr:rowOff>
    </xdr:from>
    <xdr:to>
      <xdr:col>18</xdr:col>
      <xdr:colOff>104775</xdr:colOff>
      <xdr:row>35</xdr:row>
      <xdr:rowOff>184150</xdr:rowOff>
    </xdr:to>
    <xdr:pic>
      <xdr:nvPicPr>
        <xdr:cNvPr id="15" name="Picture 14"/>
        <xdr:cNvPicPr>
          <a:picLocks noChangeAspect="1"/>
        </xdr:cNvPicPr>
      </xdr:nvPicPr>
      <xdr:blipFill>
        <a:blip xmlns:r="http://schemas.openxmlformats.org/officeDocument/2006/relationships" r:embed="rId9" cstate="print"/>
        <a:stretch>
          <a:fillRect/>
        </a:stretch>
      </xdr:blipFill>
      <xdr:spPr>
        <a:xfrm>
          <a:off x="6550025" y="4016375"/>
          <a:ext cx="6407150" cy="3254375"/>
        </a:xfrm>
        <a:prstGeom prst="rect">
          <a:avLst/>
        </a:prstGeom>
      </xdr:spPr>
    </xdr:pic>
    <xdr:clientData/>
  </xdr:twoCellAnchor>
  <xdr:twoCellAnchor editAs="oneCell">
    <xdr:from>
      <xdr:col>12</xdr:col>
      <xdr:colOff>698500</xdr:colOff>
      <xdr:row>87</xdr:row>
      <xdr:rowOff>12700</xdr:rowOff>
    </xdr:from>
    <xdr:to>
      <xdr:col>26</xdr:col>
      <xdr:colOff>520700</xdr:colOff>
      <xdr:row>127</xdr:row>
      <xdr:rowOff>177800</xdr:rowOff>
    </xdr:to>
    <xdr:pic>
      <xdr:nvPicPr>
        <xdr:cNvPr id="2" name="Picture 1"/>
        <xdr:cNvPicPr>
          <a:picLocks noChangeAspect="1"/>
        </xdr:cNvPicPr>
      </xdr:nvPicPr>
      <xdr:blipFill>
        <a:blip xmlns:r="http://schemas.openxmlformats.org/officeDocument/2006/relationships" r:embed="rId10"/>
        <a:stretch>
          <a:fillRect/>
        </a:stretch>
      </xdr:blipFill>
      <xdr:spPr>
        <a:xfrm>
          <a:off x="10490200" y="17767300"/>
          <a:ext cx="9779000" cy="8293100"/>
        </a:xfrm>
        <a:prstGeom prst="rect">
          <a:avLst/>
        </a:prstGeom>
      </xdr:spPr>
    </xdr:pic>
    <xdr:clientData/>
  </xdr:twoCellAnchor>
  <xdr:twoCellAnchor editAs="oneCell">
    <xdr:from>
      <xdr:col>13</xdr:col>
      <xdr:colOff>127000</xdr:colOff>
      <xdr:row>70</xdr:row>
      <xdr:rowOff>165100</xdr:rowOff>
    </xdr:from>
    <xdr:to>
      <xdr:col>25</xdr:col>
      <xdr:colOff>0</xdr:colOff>
      <xdr:row>72</xdr:row>
      <xdr:rowOff>190500</xdr:rowOff>
    </xdr:to>
    <xdr:pic>
      <xdr:nvPicPr>
        <xdr:cNvPr id="3" name="Picture 2"/>
        <xdr:cNvPicPr>
          <a:picLocks noChangeAspect="1"/>
        </xdr:cNvPicPr>
      </xdr:nvPicPr>
      <xdr:blipFill>
        <a:blip xmlns:r="http://schemas.openxmlformats.org/officeDocument/2006/relationships" r:embed="rId11"/>
        <a:stretch>
          <a:fillRect/>
        </a:stretch>
      </xdr:blipFill>
      <xdr:spPr>
        <a:xfrm>
          <a:off x="10629900" y="14465300"/>
          <a:ext cx="8382000" cy="431800"/>
        </a:xfrm>
        <a:prstGeom prst="rect">
          <a:avLst/>
        </a:prstGeom>
      </xdr:spPr>
    </xdr:pic>
    <xdr:clientData/>
  </xdr:twoCellAnchor>
  <xdr:twoCellAnchor editAs="oneCell">
    <xdr:from>
      <xdr:col>13</xdr:col>
      <xdr:colOff>12700</xdr:colOff>
      <xdr:row>74</xdr:row>
      <xdr:rowOff>76200</xdr:rowOff>
    </xdr:from>
    <xdr:to>
      <xdr:col>25</xdr:col>
      <xdr:colOff>368300</xdr:colOff>
      <xdr:row>87</xdr:row>
      <xdr:rowOff>50800</xdr:rowOff>
    </xdr:to>
    <xdr:pic>
      <xdr:nvPicPr>
        <xdr:cNvPr id="4" name="Picture 3"/>
        <xdr:cNvPicPr>
          <a:picLocks noChangeAspect="1"/>
        </xdr:cNvPicPr>
      </xdr:nvPicPr>
      <xdr:blipFill>
        <a:blip xmlns:r="http://schemas.openxmlformats.org/officeDocument/2006/relationships" r:embed="rId12"/>
        <a:stretch>
          <a:fillRect/>
        </a:stretch>
      </xdr:blipFill>
      <xdr:spPr>
        <a:xfrm>
          <a:off x="10515600" y="15189200"/>
          <a:ext cx="8890000" cy="2616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thaiscience.info/journals/Article/Oil%20palm%20plantations%20%E2%80%93%20a%20plausible%20renewable%20source%20of%20energy.pdf" TargetMode="External"/><Relationship Id="rId2" Type="http://schemas.openxmlformats.org/officeDocument/2006/relationships/hyperlink" Target="http://www.indexmundi.com/commodities/?commodity=palm-oil&amp;currency=eur" TargetMode="External"/><Relationship Id="rId3" Type="http://schemas.openxmlformats.org/officeDocument/2006/relationships/hyperlink" Target="http://www.indexmundi.com/commodities/?commodity=palm-oil&amp;currency=eu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indexmundi.com/commodities/?commodity=palm-oil&amp;currency=eur" TargetMode="External"/><Relationship Id="rId4" Type="http://schemas.openxmlformats.org/officeDocument/2006/relationships/drawing" Target="../drawings/drawing1.xml"/><Relationship Id="rId1" Type="http://schemas.openxmlformats.org/officeDocument/2006/relationships/hyperlink" Target="http://en.wikipedia.org/wiki/Oil_palm" TargetMode="External"/><Relationship Id="rId2" Type="http://schemas.openxmlformats.org/officeDocument/2006/relationships/hyperlink" Target="http://www.thaiscience.info/journals/Article/Oil%20palm%20plantations%20%E2%80%93%20a%20plausible%20renewable%20source%20of%20energ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5" style="29" customWidth="1"/>
    <col min="2" max="2" width="9.1640625" style="21" customWidth="1"/>
    <col min="3" max="3" width="44.1640625" style="21" customWidth="1"/>
    <col min="4" max="4" width="2.1640625" style="21" customWidth="1"/>
    <col min="5" max="16384" width="10.8320312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95</v>
      </c>
      <c r="C4" s="9" t="s">
        <v>94</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9" t="s">
        <v>14</v>
      </c>
      <c r="C9" s="80"/>
      <c r="D9" s="124"/>
    </row>
    <row r="10" spans="1:4" x14ac:dyDescent="0.2">
      <c r="A10" s="7"/>
      <c r="B10" s="81"/>
      <c r="C10" s="82"/>
      <c r="D10" s="125"/>
    </row>
    <row r="11" spans="1:4" x14ac:dyDescent="0.2">
      <c r="A11" s="7"/>
      <c r="B11" s="81" t="s">
        <v>15</v>
      </c>
      <c r="C11" s="83" t="s">
        <v>16</v>
      </c>
      <c r="D11" s="125"/>
    </row>
    <row r="12" spans="1:4" ht="17" thickBot="1" x14ac:dyDescent="0.25">
      <c r="A12" s="7"/>
      <c r="B12" s="81"/>
      <c r="C12" s="18" t="s">
        <v>17</v>
      </c>
      <c r="D12" s="125"/>
    </row>
    <row r="13" spans="1:4" ht="17" thickBot="1" x14ac:dyDescent="0.25">
      <c r="A13" s="7"/>
      <c r="B13" s="81"/>
      <c r="C13" s="84" t="s">
        <v>18</v>
      </c>
      <c r="D13" s="125"/>
    </row>
    <row r="14" spans="1:4" x14ac:dyDescent="0.2">
      <c r="A14" s="7"/>
      <c r="B14" s="81"/>
      <c r="C14" s="82" t="s">
        <v>19</v>
      </c>
      <c r="D14" s="125"/>
    </row>
    <row r="15" spans="1:4" x14ac:dyDescent="0.2">
      <c r="A15" s="7"/>
      <c r="B15" s="81"/>
      <c r="C15" s="82"/>
      <c r="D15" s="125"/>
    </row>
    <row r="16" spans="1:4" x14ac:dyDescent="0.2">
      <c r="A16" s="7"/>
      <c r="B16" s="81" t="s">
        <v>20</v>
      </c>
      <c r="C16" s="85" t="s">
        <v>21</v>
      </c>
      <c r="D16" s="125"/>
    </row>
    <row r="17" spans="1:4" x14ac:dyDescent="0.2">
      <c r="A17" s="7"/>
      <c r="B17" s="81"/>
      <c r="C17" s="86" t="s">
        <v>22</v>
      </c>
      <c r="D17" s="125"/>
    </row>
    <row r="18" spans="1:4" x14ac:dyDescent="0.2">
      <c r="A18" s="7"/>
      <c r="B18" s="81"/>
      <c r="C18" s="87" t="s">
        <v>23</v>
      </c>
      <c r="D18" s="125"/>
    </row>
    <row r="19" spans="1:4" x14ac:dyDescent="0.2">
      <c r="A19" s="7"/>
      <c r="B19" s="81"/>
      <c r="C19" s="88" t="s">
        <v>24</v>
      </c>
      <c r="D19" s="125"/>
    </row>
    <row r="20" spans="1:4" x14ac:dyDescent="0.2">
      <c r="A20" s="7"/>
      <c r="B20" s="89"/>
      <c r="C20" s="90" t="s">
        <v>25</v>
      </c>
      <c r="D20" s="125"/>
    </row>
    <row r="21" spans="1:4" x14ac:dyDescent="0.2">
      <c r="A21" s="7"/>
      <c r="B21" s="89"/>
      <c r="C21" s="91" t="s">
        <v>26</v>
      </c>
      <c r="D21" s="125"/>
    </row>
    <row r="22" spans="1:4" x14ac:dyDescent="0.2">
      <c r="A22" s="7"/>
      <c r="B22" s="89"/>
      <c r="C22" s="92" t="s">
        <v>27</v>
      </c>
      <c r="D22" s="125"/>
    </row>
    <row r="23" spans="1:4" x14ac:dyDescent="0.2">
      <c r="B23" s="89"/>
      <c r="C23" s="93" t="s">
        <v>28</v>
      </c>
      <c r="D23" s="125"/>
    </row>
    <row r="24" spans="1:4" x14ac:dyDescent="0.2">
      <c r="B24" s="126"/>
      <c r="C24" s="127"/>
      <c r="D24" s="128"/>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6"/>
  <sheetViews>
    <sheetView workbookViewId="0">
      <selection activeCell="E11" sqref="E11"/>
    </sheetView>
  </sheetViews>
  <sheetFormatPr baseColWidth="10" defaultRowHeight="16" x14ac:dyDescent="0.2"/>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83203125" style="35"/>
  </cols>
  <sheetData>
    <row r="1" spans="2:11" x14ac:dyDescent="0.2">
      <c r="D1" s="33"/>
      <c r="E1" s="33"/>
      <c r="F1" s="33"/>
      <c r="G1" s="33"/>
    </row>
    <row r="2" spans="2:11" ht="15" customHeight="1" x14ac:dyDescent="0.2">
      <c r="B2" s="165" t="s">
        <v>115</v>
      </c>
      <c r="C2" s="166"/>
      <c r="D2" s="166"/>
      <c r="E2" s="167"/>
      <c r="F2" s="33"/>
      <c r="G2" s="33"/>
    </row>
    <row r="3" spans="2:11" x14ac:dyDescent="0.2">
      <c r="B3" s="168"/>
      <c r="C3" s="169"/>
      <c r="D3" s="169"/>
      <c r="E3" s="170"/>
      <c r="F3" s="33"/>
      <c r="G3" s="33"/>
    </row>
    <row r="4" spans="2:11" ht="66" customHeight="1" x14ac:dyDescent="0.2">
      <c r="B4" s="171"/>
      <c r="C4" s="172"/>
      <c r="D4" s="172"/>
      <c r="E4" s="173"/>
      <c r="F4" s="33"/>
      <c r="G4" s="33"/>
    </row>
    <row r="5" spans="2:11" ht="17" thickBot="1" x14ac:dyDescent="0.25">
      <c r="D5" s="33"/>
    </row>
    <row r="6" spans="2:11" x14ac:dyDescent="0.2">
      <c r="B6" s="36"/>
      <c r="C6" s="20"/>
      <c r="D6" s="20"/>
      <c r="E6" s="20"/>
      <c r="F6" s="20"/>
      <c r="G6" s="20"/>
      <c r="H6" s="20"/>
      <c r="I6" s="20"/>
      <c r="J6" s="37"/>
    </row>
    <row r="7" spans="2:11" s="42" customFormat="1" ht="19" x14ac:dyDescent="0.25">
      <c r="B7" s="94"/>
      <c r="C7" s="19" t="s">
        <v>12</v>
      </c>
      <c r="D7" s="95" t="s">
        <v>4</v>
      </c>
      <c r="E7" s="19" t="s">
        <v>2</v>
      </c>
      <c r="F7" s="19"/>
      <c r="G7" s="19" t="s">
        <v>3</v>
      </c>
      <c r="H7" s="19"/>
      <c r="I7" s="19" t="s">
        <v>0</v>
      </c>
      <c r="J7" s="96"/>
    </row>
    <row r="8" spans="2:11" s="42" customFormat="1" ht="19" x14ac:dyDescent="0.25">
      <c r="B8" s="23"/>
      <c r="C8" s="18"/>
      <c r="D8" s="31"/>
      <c r="E8" s="18"/>
      <c r="F8" s="18"/>
      <c r="G8" s="18"/>
      <c r="H8" s="18"/>
      <c r="I8" s="18"/>
      <c r="J8" s="43"/>
    </row>
    <row r="9" spans="2:11" s="42" customFormat="1" ht="20" thickBot="1" x14ac:dyDescent="0.3">
      <c r="B9" s="23"/>
      <c r="C9" s="123" t="s">
        <v>92</v>
      </c>
      <c r="D9" s="31"/>
      <c r="E9" s="18"/>
      <c r="F9" s="18"/>
      <c r="G9" s="18"/>
      <c r="H9" s="18"/>
      <c r="I9" s="18"/>
      <c r="J9" s="43"/>
    </row>
    <row r="10" spans="2:11" s="42" customFormat="1" ht="20" thickBot="1" x14ac:dyDescent="0.3">
      <c r="B10" s="23"/>
      <c r="C10" s="102" t="s">
        <v>36</v>
      </c>
      <c r="D10" s="22" t="s">
        <v>1</v>
      </c>
      <c r="E10" s="106">
        <f>'Research data'!G6</f>
        <v>1</v>
      </c>
      <c r="F10" s="34"/>
      <c r="G10" s="104" t="s">
        <v>40</v>
      </c>
      <c r="H10" s="30"/>
      <c r="I10" s="105" t="s">
        <v>41</v>
      </c>
      <c r="J10" s="43"/>
    </row>
    <row r="11" spans="2:11" s="42" customFormat="1" ht="20" thickBot="1" x14ac:dyDescent="0.3">
      <c r="B11" s="23"/>
      <c r="C11" s="104" t="s">
        <v>37</v>
      </c>
      <c r="D11" s="22" t="s">
        <v>46</v>
      </c>
      <c r="E11" s="119">
        <f>'Research data'!G7</f>
        <v>1.5480927335489421E-2</v>
      </c>
      <c r="F11" s="34"/>
      <c r="G11" s="104"/>
      <c r="H11" s="30"/>
      <c r="I11" s="121" t="s">
        <v>91</v>
      </c>
      <c r="J11" s="43"/>
    </row>
    <row r="12" spans="2:11" s="42" customFormat="1" ht="20" thickBot="1" x14ac:dyDescent="0.3">
      <c r="B12" s="23"/>
      <c r="C12" s="122" t="s">
        <v>93</v>
      </c>
      <c r="D12" s="22" t="s">
        <v>45</v>
      </c>
      <c r="E12" s="44">
        <f>'Research data'!G8</f>
        <v>39.356999999999999</v>
      </c>
      <c r="F12" s="34"/>
      <c r="G12" s="104"/>
      <c r="H12" s="30"/>
      <c r="I12" s="121" t="s">
        <v>86</v>
      </c>
      <c r="J12" s="43"/>
    </row>
    <row r="13" spans="2:11" s="42" customFormat="1" ht="20" thickBot="1" x14ac:dyDescent="0.3">
      <c r="B13" s="23"/>
      <c r="C13" s="122" t="s">
        <v>38</v>
      </c>
      <c r="D13" s="22" t="s">
        <v>43</v>
      </c>
      <c r="E13" s="106">
        <f>'Research data'!G9</f>
        <v>0</v>
      </c>
      <c r="F13" s="34"/>
      <c r="G13" s="131" t="s">
        <v>97</v>
      </c>
      <c r="H13" s="30"/>
      <c r="I13" s="105" t="s">
        <v>42</v>
      </c>
      <c r="J13" s="43"/>
    </row>
    <row r="14" spans="2:11" s="42" customFormat="1" ht="20" thickBot="1" x14ac:dyDescent="0.3">
      <c r="B14" s="23"/>
      <c r="C14" s="129" t="s">
        <v>96</v>
      </c>
      <c r="D14" s="22" t="s">
        <v>43</v>
      </c>
      <c r="E14" s="155">
        <f>'Research data'!P10</f>
        <v>7.456666666666667E-2</v>
      </c>
      <c r="F14" s="34"/>
      <c r="G14" s="131" t="s">
        <v>98</v>
      </c>
      <c r="H14" s="30"/>
      <c r="I14" s="156" t="s">
        <v>99</v>
      </c>
      <c r="J14" s="43"/>
    </row>
    <row r="15" spans="2:11" ht="17" thickBot="1" x14ac:dyDescent="0.25">
      <c r="B15" s="38"/>
      <c r="C15" s="34" t="s">
        <v>39</v>
      </c>
      <c r="D15" s="22" t="s">
        <v>48</v>
      </c>
      <c r="E15" s="106">
        <f>'Research data'!G11</f>
        <v>15506658</v>
      </c>
      <c r="F15" s="34"/>
      <c r="G15" s="34"/>
      <c r="H15" s="34"/>
      <c r="I15" s="121" t="s">
        <v>86</v>
      </c>
      <c r="J15" s="97"/>
      <c r="K15" s="33"/>
    </row>
    <row r="16" spans="2:11" ht="20" customHeight="1" thickBot="1" x14ac:dyDescent="0.25">
      <c r="B16" s="39"/>
      <c r="C16" s="40"/>
      <c r="D16" s="40"/>
      <c r="E16" s="40"/>
      <c r="F16" s="40"/>
      <c r="G16" s="40"/>
      <c r="H16" s="40"/>
      <c r="I16" s="40"/>
      <c r="J16" s="41"/>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18"/>
  <sheetViews>
    <sheetView workbookViewId="0">
      <selection activeCell="I7" sqref="I7"/>
    </sheetView>
  </sheetViews>
  <sheetFormatPr baseColWidth="10" defaultRowHeight="16" x14ac:dyDescent="0.2"/>
  <cols>
    <col min="1" max="2" width="3.5" style="65" customWidth="1"/>
    <col min="3" max="3" width="35.83203125" style="65" customWidth="1"/>
    <col min="4" max="4" width="16.5" style="65" hidden="1" customWidth="1"/>
    <col min="5" max="5" width="13.83203125" style="65" hidden="1" customWidth="1"/>
    <col min="6" max="6" width="12.5" style="65" customWidth="1"/>
    <col min="7" max="7" width="10.6640625" style="65" customWidth="1"/>
    <col min="8" max="8" width="4.6640625" style="65" customWidth="1"/>
    <col min="9" max="9" width="16.1640625" style="66" customWidth="1"/>
    <col min="10" max="10" width="3" style="66" customWidth="1"/>
    <col min="11" max="11" width="8.6640625" style="66" customWidth="1"/>
    <col min="12" max="12" width="3.33203125" style="66" customWidth="1"/>
    <col min="13" max="13" width="8.5" style="66" customWidth="1"/>
    <col min="14" max="14" width="2.6640625" style="66" customWidth="1"/>
    <col min="15" max="16" width="8.5" style="66" customWidth="1"/>
    <col min="17" max="17" width="2.6640625" style="66" customWidth="1"/>
    <col min="18" max="18" width="60" style="65" customWidth="1"/>
    <col min="19" max="16384" width="10.83203125" style="65"/>
  </cols>
  <sheetData>
    <row r="1" spans="2:18" ht="17" thickBot="1" x14ac:dyDescent="0.25"/>
    <row r="2" spans="2:18" x14ac:dyDescent="0.2">
      <c r="B2" s="67"/>
      <c r="C2" s="68"/>
      <c r="D2" s="68"/>
      <c r="E2" s="68"/>
      <c r="F2" s="68"/>
      <c r="G2" s="68"/>
      <c r="H2" s="68"/>
      <c r="I2" s="69"/>
      <c r="J2" s="69"/>
      <c r="K2" s="69"/>
      <c r="L2" s="69"/>
      <c r="M2" s="69"/>
      <c r="N2" s="69"/>
      <c r="O2" s="69"/>
      <c r="P2" s="69"/>
      <c r="Q2" s="69"/>
      <c r="R2" s="70"/>
    </row>
    <row r="3" spans="2:18" s="24" customFormat="1" x14ac:dyDescent="0.2">
      <c r="B3" s="23"/>
      <c r="C3" s="101" t="s">
        <v>29</v>
      </c>
      <c r="D3" s="15"/>
      <c r="E3" s="15"/>
      <c r="F3" s="101" t="s">
        <v>4</v>
      </c>
      <c r="G3" s="101" t="s">
        <v>25</v>
      </c>
      <c r="H3" s="101"/>
      <c r="I3" s="63" t="s">
        <v>85</v>
      </c>
      <c r="J3" s="63"/>
      <c r="K3" s="63" t="s">
        <v>86</v>
      </c>
      <c r="L3" s="63"/>
      <c r="M3" s="63" t="s">
        <v>62</v>
      </c>
      <c r="N3" s="63"/>
      <c r="O3" s="63" t="s">
        <v>49</v>
      </c>
      <c r="P3" s="63" t="s">
        <v>99</v>
      </c>
      <c r="Q3" s="63"/>
      <c r="R3" s="1" t="s">
        <v>30</v>
      </c>
    </row>
    <row r="4" spans="2:18" x14ac:dyDescent="0.2">
      <c r="B4" s="71"/>
      <c r="C4" s="72"/>
      <c r="D4" s="72"/>
      <c r="E4" s="72"/>
      <c r="F4" s="72"/>
      <c r="G4" s="73"/>
      <c r="H4" s="73"/>
      <c r="I4" s="99"/>
      <c r="J4" s="99"/>
      <c r="K4" s="99"/>
      <c r="L4" s="99"/>
      <c r="M4" s="98"/>
      <c r="N4" s="100"/>
      <c r="O4" s="98"/>
      <c r="P4" s="98"/>
      <c r="Q4" s="100"/>
      <c r="R4" s="2"/>
    </row>
    <row r="5" spans="2:18" ht="17" thickBot="1" x14ac:dyDescent="0.25">
      <c r="B5" s="71"/>
      <c r="C5" s="18" t="s">
        <v>47</v>
      </c>
      <c r="D5" s="32"/>
      <c r="E5" s="32"/>
      <c r="F5" s="32"/>
      <c r="G5" s="16"/>
      <c r="H5" s="16"/>
      <c r="I5" s="16"/>
      <c r="J5" s="16"/>
      <c r="K5" s="16"/>
      <c r="L5" s="16"/>
      <c r="M5" s="16"/>
      <c r="N5" s="16"/>
      <c r="O5" s="16"/>
      <c r="P5" s="16"/>
      <c r="Q5" s="16"/>
      <c r="R5" s="3"/>
    </row>
    <row r="6" spans="2:18" ht="17" thickBot="1" x14ac:dyDescent="0.25">
      <c r="B6" s="71"/>
      <c r="C6" s="107" t="s">
        <v>36</v>
      </c>
      <c r="D6" s="107" t="s">
        <v>36</v>
      </c>
      <c r="E6" s="107" t="s">
        <v>36</v>
      </c>
      <c r="F6" s="22" t="s">
        <v>1</v>
      </c>
      <c r="G6" s="44">
        <v>1</v>
      </c>
      <c r="H6" s="74"/>
      <c r="I6" s="17"/>
      <c r="J6" s="17"/>
      <c r="K6" s="17"/>
      <c r="L6" s="17"/>
      <c r="M6" s="17"/>
      <c r="N6" s="17"/>
      <c r="O6" s="16"/>
      <c r="P6" s="16"/>
      <c r="Q6" s="16"/>
      <c r="R6" s="3"/>
    </row>
    <row r="7" spans="2:18" s="6" customFormat="1" ht="17" thickBot="1" x14ac:dyDescent="0.25">
      <c r="B7" s="5"/>
      <c r="C7" s="108" t="s">
        <v>37</v>
      </c>
      <c r="D7" s="108" t="s">
        <v>37</v>
      </c>
      <c r="E7" s="108" t="s">
        <v>37</v>
      </c>
      <c r="F7" s="22" t="s">
        <v>46</v>
      </c>
      <c r="G7" s="120">
        <f>I7</f>
        <v>1.5480927335489421E-2</v>
      </c>
      <c r="H7" s="4"/>
      <c r="I7" s="120">
        <f>Notes!F69</f>
        <v>1.5480927335489421E-2</v>
      </c>
      <c r="J7" s="17"/>
      <c r="K7" s="17"/>
      <c r="L7" s="17"/>
      <c r="M7" s="17"/>
      <c r="N7" s="17"/>
      <c r="O7" s="16"/>
      <c r="P7" s="16"/>
      <c r="Q7" s="16"/>
      <c r="R7" s="112"/>
    </row>
    <row r="8" spans="2:18" s="6" customFormat="1" ht="17" thickBot="1" x14ac:dyDescent="0.25">
      <c r="B8" s="5"/>
      <c r="C8" s="108" t="s">
        <v>93</v>
      </c>
      <c r="D8" s="108" t="s">
        <v>44</v>
      </c>
      <c r="E8" s="108" t="s">
        <v>44</v>
      </c>
      <c r="F8" s="22" t="s">
        <v>45</v>
      </c>
      <c r="G8" s="44">
        <f>K8</f>
        <v>39.356999999999999</v>
      </c>
      <c r="H8" s="4"/>
      <c r="I8" s="17"/>
      <c r="J8" s="17"/>
      <c r="K8" s="44">
        <f>Notes!G40</f>
        <v>39.356999999999999</v>
      </c>
      <c r="L8" s="17"/>
      <c r="M8" s="17"/>
      <c r="N8" s="17"/>
      <c r="O8" s="16"/>
      <c r="P8" s="16"/>
      <c r="Q8" s="16"/>
      <c r="R8" s="3"/>
    </row>
    <row r="9" spans="2:18" s="6" customFormat="1" ht="17" thickBot="1" x14ac:dyDescent="0.25">
      <c r="B9" s="5"/>
      <c r="C9" s="109" t="s">
        <v>38</v>
      </c>
      <c r="D9" s="109" t="s">
        <v>38</v>
      </c>
      <c r="E9" s="109" t="s">
        <v>38</v>
      </c>
      <c r="F9" s="22" t="s">
        <v>43</v>
      </c>
      <c r="G9" s="44">
        <v>0</v>
      </c>
      <c r="H9" s="4"/>
      <c r="I9" s="17"/>
      <c r="J9" s="17"/>
      <c r="K9" s="17"/>
      <c r="L9" s="17"/>
      <c r="M9" s="17"/>
      <c r="N9" s="17"/>
      <c r="O9" s="16"/>
      <c r="P9" s="16"/>
      <c r="Q9" s="16"/>
      <c r="R9" s="3"/>
    </row>
    <row r="10" spans="2:18" s="6" customFormat="1" ht="17" thickBot="1" x14ac:dyDescent="0.25">
      <c r="B10" s="5"/>
      <c r="C10" s="130" t="s">
        <v>96</v>
      </c>
      <c r="D10" s="109"/>
      <c r="E10" s="109"/>
      <c r="F10" s="22" t="s">
        <v>43</v>
      </c>
      <c r="G10" s="155">
        <f>P10</f>
        <v>7.456666666666667E-2</v>
      </c>
      <c r="H10" s="4"/>
      <c r="I10" s="17"/>
      <c r="J10" s="17"/>
      <c r="K10" s="17"/>
      <c r="L10" s="17"/>
      <c r="M10" s="17"/>
      <c r="N10" s="17"/>
      <c r="O10" s="16"/>
      <c r="P10" s="155">
        <f>Notes!G80</f>
        <v>7.456666666666667E-2</v>
      </c>
      <c r="Q10" s="16"/>
      <c r="R10" s="3"/>
    </row>
    <row r="11" spans="2:18" ht="17" thickBot="1" x14ac:dyDescent="0.25">
      <c r="B11" s="71"/>
      <c r="C11" s="109" t="s">
        <v>39</v>
      </c>
      <c r="D11" s="109" t="s">
        <v>39</v>
      </c>
      <c r="E11" s="109" t="s">
        <v>39</v>
      </c>
      <c r="F11" s="22" t="s">
        <v>48</v>
      </c>
      <c r="G11" s="106">
        <f>K11</f>
        <v>15506658</v>
      </c>
      <c r="H11" s="75"/>
      <c r="I11" s="17"/>
      <c r="J11" s="17"/>
      <c r="K11" s="106">
        <f>Notes!G41</f>
        <v>15506658</v>
      </c>
      <c r="L11" s="17"/>
      <c r="M11" s="17"/>
      <c r="N11" s="17"/>
      <c r="O11" s="16"/>
      <c r="P11" s="16"/>
      <c r="Q11" s="16"/>
      <c r="R11" s="112"/>
    </row>
    <row r="12" spans="2:18" ht="17" thickBot="1" x14ac:dyDescent="0.25">
      <c r="B12" s="76"/>
      <c r="C12" s="77"/>
      <c r="D12" s="77"/>
      <c r="E12" s="77"/>
      <c r="F12" s="77"/>
      <c r="G12" s="77"/>
      <c r="H12" s="77"/>
      <c r="I12" s="77"/>
      <c r="J12" s="77"/>
      <c r="K12" s="77"/>
      <c r="L12" s="77"/>
      <c r="M12" s="77"/>
      <c r="N12" s="77"/>
      <c r="O12" s="77"/>
      <c r="P12" s="77"/>
      <c r="Q12" s="77"/>
      <c r="R12" s="78"/>
    </row>
    <row r="13" spans="2:18" x14ac:dyDescent="0.2">
      <c r="O13" s="17"/>
      <c r="P13" s="17"/>
    </row>
    <row r="14" spans="2:18" x14ac:dyDescent="0.2">
      <c r="O14" s="17"/>
      <c r="P14" s="17"/>
    </row>
    <row r="15" spans="2:18" x14ac:dyDescent="0.2">
      <c r="O15" s="17"/>
      <c r="P15" s="17"/>
    </row>
    <row r="16" spans="2:18" x14ac:dyDescent="0.2">
      <c r="O16" s="17"/>
      <c r="P16" s="17"/>
    </row>
    <row r="17" spans="15:18" x14ac:dyDescent="0.2">
      <c r="O17" s="17"/>
      <c r="P17" s="17"/>
    </row>
    <row r="18" spans="15:18" x14ac:dyDescent="0.2">
      <c r="R18" s="11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7"/>
  <sheetViews>
    <sheetView workbookViewId="0">
      <selection activeCell="K8" sqref="K8"/>
    </sheetView>
  </sheetViews>
  <sheetFormatPr baseColWidth="10" defaultColWidth="33.1640625" defaultRowHeight="16" x14ac:dyDescent="0.2"/>
  <cols>
    <col min="1" max="1" width="3.33203125" style="45" customWidth="1"/>
    <col min="2" max="2" width="3.5" style="45" customWidth="1"/>
    <col min="3" max="3" width="28.6640625" style="45" customWidth="1"/>
    <col min="4" max="4" width="3.1640625" style="45" customWidth="1"/>
    <col min="5" max="5" width="16.1640625" style="45" customWidth="1"/>
    <col min="6" max="6" width="5" style="45" customWidth="1"/>
    <col min="7" max="7" width="10.33203125" style="45" customWidth="1"/>
    <col min="8" max="10" width="12.1640625" style="45" customWidth="1"/>
    <col min="11" max="11" width="33.1640625" style="46" customWidth="1"/>
    <col min="12" max="12" width="87.33203125" style="45" customWidth="1"/>
    <col min="13" max="16384" width="33.1640625" style="45"/>
  </cols>
  <sheetData>
    <row r="1" spans="2:12" ht="17" thickBot="1" x14ac:dyDescent="0.25"/>
    <row r="2" spans="2:12" x14ac:dyDescent="0.2">
      <c r="B2" s="47"/>
      <c r="C2" s="48"/>
      <c r="D2" s="48"/>
      <c r="E2" s="48"/>
      <c r="F2" s="48"/>
      <c r="G2" s="48"/>
      <c r="H2" s="48"/>
      <c r="I2" s="48"/>
      <c r="J2" s="48"/>
      <c r="K2" s="49"/>
      <c r="L2" s="48"/>
    </row>
    <row r="3" spans="2:12" x14ac:dyDescent="0.2">
      <c r="B3" s="50"/>
      <c r="C3" s="51" t="s">
        <v>10</v>
      </c>
      <c r="D3" s="51"/>
      <c r="E3" s="51"/>
      <c r="F3" s="51"/>
      <c r="G3" s="51"/>
      <c r="H3" s="51"/>
      <c r="I3" s="51"/>
      <c r="J3" s="51"/>
      <c r="K3" s="52"/>
      <c r="L3" s="53"/>
    </row>
    <row r="4" spans="2:12" x14ac:dyDescent="0.2">
      <c r="B4" s="50"/>
      <c r="C4" s="53"/>
      <c r="D4" s="53"/>
      <c r="E4" s="53"/>
      <c r="F4" s="53"/>
      <c r="G4" s="53"/>
      <c r="H4" s="53"/>
      <c r="I4" s="53"/>
      <c r="J4" s="53"/>
      <c r="K4" s="54"/>
      <c r="L4" s="53"/>
    </row>
    <row r="5" spans="2:12" x14ac:dyDescent="0.2">
      <c r="B5" s="55"/>
      <c r="C5" s="56" t="s">
        <v>12</v>
      </c>
      <c r="D5" s="56"/>
      <c r="E5" s="56" t="s">
        <v>0</v>
      </c>
      <c r="F5" s="56"/>
      <c r="G5" s="56" t="s">
        <v>7</v>
      </c>
      <c r="H5" s="56" t="s">
        <v>11</v>
      </c>
      <c r="I5" s="56" t="s">
        <v>32</v>
      </c>
      <c r="J5" s="56" t="s">
        <v>34</v>
      </c>
      <c r="K5" s="57" t="s">
        <v>33</v>
      </c>
      <c r="L5" s="56" t="s">
        <v>5</v>
      </c>
    </row>
    <row r="6" spans="2:12" x14ac:dyDescent="0.2">
      <c r="B6" s="50"/>
      <c r="C6" s="51"/>
      <c r="D6" s="51"/>
      <c r="E6" s="113"/>
      <c r="F6" s="113"/>
      <c r="G6" s="51"/>
      <c r="H6" s="51"/>
      <c r="I6" s="51"/>
      <c r="J6" s="51"/>
      <c r="K6" s="52"/>
      <c r="L6" s="51"/>
    </row>
    <row r="7" spans="2:12" x14ac:dyDescent="0.2">
      <c r="B7" s="50"/>
      <c r="C7" s="116" t="s">
        <v>93</v>
      </c>
      <c r="D7" s="58"/>
      <c r="E7" s="110" t="s">
        <v>68</v>
      </c>
      <c r="F7" s="114"/>
      <c r="G7" s="53" t="s">
        <v>87</v>
      </c>
      <c r="H7" s="54" t="s">
        <v>88</v>
      </c>
      <c r="I7" s="54"/>
      <c r="J7" s="54"/>
      <c r="K7" s="54"/>
      <c r="L7" s="118" t="s">
        <v>69</v>
      </c>
    </row>
    <row r="8" spans="2:12" x14ac:dyDescent="0.2">
      <c r="B8" s="50"/>
      <c r="C8" s="45" t="s">
        <v>96</v>
      </c>
      <c r="E8" s="115" t="s">
        <v>99</v>
      </c>
      <c r="F8" s="115"/>
      <c r="G8" s="45" t="s">
        <v>87</v>
      </c>
      <c r="H8" s="45">
        <v>2006</v>
      </c>
      <c r="K8" s="162" t="s">
        <v>100</v>
      </c>
      <c r="L8" s="154" t="s">
        <v>101</v>
      </c>
    </row>
    <row r="9" spans="2:12" x14ac:dyDescent="0.2">
      <c r="B9" s="50"/>
      <c r="C9" s="58"/>
      <c r="D9" s="59"/>
      <c r="E9" s="114"/>
      <c r="F9" s="114"/>
      <c r="G9" s="53"/>
      <c r="H9" s="54"/>
      <c r="I9" s="54"/>
      <c r="J9" s="54"/>
      <c r="K9" s="54"/>
      <c r="L9" s="64"/>
    </row>
    <row r="10" spans="2:12" x14ac:dyDescent="0.2">
      <c r="B10" s="50"/>
      <c r="C10" s="157" t="s">
        <v>39</v>
      </c>
      <c r="D10" s="59"/>
      <c r="E10" s="114"/>
      <c r="F10" s="114"/>
      <c r="G10" s="53"/>
      <c r="H10" s="54"/>
      <c r="I10" s="54"/>
      <c r="J10" s="54"/>
      <c r="K10" s="54"/>
      <c r="L10" s="64"/>
    </row>
    <row r="11" spans="2:12" x14ac:dyDescent="0.2">
      <c r="B11" s="50"/>
      <c r="C11" s="117"/>
      <c r="D11" s="59"/>
      <c r="E11" s="114"/>
      <c r="F11" s="114"/>
      <c r="G11" s="53"/>
      <c r="H11" s="54"/>
      <c r="I11" s="54"/>
      <c r="J11" s="54"/>
      <c r="K11" s="54"/>
      <c r="L11" s="64"/>
    </row>
    <row r="12" spans="2:12" x14ac:dyDescent="0.2">
      <c r="B12" s="50"/>
      <c r="C12" s="58"/>
      <c r="D12" s="62"/>
      <c r="E12" s="114"/>
      <c r="F12" s="114"/>
      <c r="G12" s="60"/>
      <c r="H12" s="61"/>
      <c r="I12" s="61"/>
      <c r="J12" s="61"/>
      <c r="K12" s="61"/>
      <c r="L12" s="58"/>
    </row>
    <row r="13" spans="2:12" ht="32" x14ac:dyDescent="0.2">
      <c r="B13" s="50"/>
      <c r="C13" s="116" t="s">
        <v>37</v>
      </c>
      <c r="D13" s="62"/>
      <c r="E13" s="111" t="s">
        <v>91</v>
      </c>
      <c r="F13" s="114"/>
      <c r="G13" s="60" t="s">
        <v>87</v>
      </c>
      <c r="H13" s="61" t="s">
        <v>89</v>
      </c>
      <c r="I13" s="61" t="s">
        <v>90</v>
      </c>
      <c r="J13" s="61" t="s">
        <v>89</v>
      </c>
      <c r="K13" s="61"/>
      <c r="L13" s="118" t="s">
        <v>79</v>
      </c>
    </row>
    <row r="15" spans="2:12" x14ac:dyDescent="0.2">
      <c r="B15" s="50"/>
      <c r="C15" s="62"/>
      <c r="E15" s="115"/>
      <c r="F15" s="115"/>
    </row>
    <row r="16" spans="2:12" x14ac:dyDescent="0.2">
      <c r="B16" s="50"/>
      <c r="C16" s="103"/>
      <c r="E16" s="115"/>
      <c r="F16" s="115"/>
    </row>
    <row r="17" spans="2:6" x14ac:dyDescent="0.2">
      <c r="B17" s="50"/>
      <c r="E17" s="115"/>
      <c r="F17" s="115"/>
    </row>
  </sheetData>
  <hyperlinks>
    <hyperlink ref="L7" r:id="rId1"/>
    <hyperlink ref="E13" r:id="rId2" display="http://www.indexmundi.com/commodities/?commodity=palm-oil&amp;currency=eur"/>
    <hyperlink ref="L13" r:id="rI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1:AS390"/>
  <sheetViews>
    <sheetView tabSelected="1" topLeftCell="A23" workbookViewId="0">
      <selection activeCell="K60" sqref="K60"/>
    </sheetView>
  </sheetViews>
  <sheetFormatPr baseColWidth="10" defaultColWidth="7" defaultRowHeight="16" x14ac:dyDescent="0.2"/>
  <cols>
    <col min="1" max="1" width="5.5" style="132" customWidth="1"/>
    <col min="2" max="2" width="5" style="132" customWidth="1"/>
    <col min="3" max="3" width="7" style="132"/>
    <col min="4" max="4" width="7.1640625" style="132" bestFit="1" customWidth="1"/>
    <col min="5" max="5" width="7" style="132"/>
    <col min="6" max="6" width="11" style="132" bestFit="1" customWidth="1"/>
    <col min="7" max="7" width="8.83203125" style="132" bestFit="1" customWidth="1"/>
    <col min="8" max="8" width="16.5" style="132" bestFit="1" customWidth="1"/>
    <col min="9" max="9" width="7.33203125" style="132" bestFit="1" customWidth="1"/>
    <col min="10" max="16384" width="7" style="132"/>
  </cols>
  <sheetData>
    <row r="1" spans="2:45" ht="17" thickBot="1" x14ac:dyDescent="0.25"/>
    <row r="2" spans="2:45" s="135" customFormat="1" x14ac:dyDescent="0.2">
      <c r="B2" s="133"/>
      <c r="C2" s="134" t="s">
        <v>24</v>
      </c>
      <c r="D2" s="134" t="s">
        <v>50</v>
      </c>
      <c r="E2" s="134"/>
      <c r="F2" s="134" t="s">
        <v>31</v>
      </c>
      <c r="G2" s="134"/>
      <c r="H2" s="134"/>
      <c r="I2" s="134"/>
      <c r="J2" s="134"/>
      <c r="K2" s="134"/>
      <c r="L2" s="134"/>
      <c r="M2" s="134"/>
      <c r="N2" s="134"/>
      <c r="O2" s="134"/>
      <c r="P2" s="134"/>
      <c r="Q2" s="134"/>
      <c r="R2" s="134"/>
      <c r="S2" s="134"/>
      <c r="T2" s="134"/>
      <c r="U2" s="134"/>
    </row>
    <row r="3" spans="2:45" x14ac:dyDescent="0.2">
      <c r="B3" s="136"/>
      <c r="C3" s="137"/>
      <c r="D3" s="137"/>
      <c r="E3" s="137"/>
      <c r="F3" s="137"/>
      <c r="G3" s="137"/>
      <c r="H3" s="137"/>
      <c r="I3" s="137"/>
      <c r="J3" s="137"/>
      <c r="K3" s="137"/>
      <c r="L3" s="137"/>
      <c r="M3" s="137"/>
      <c r="N3" s="137"/>
      <c r="O3" s="137"/>
      <c r="P3" s="137"/>
      <c r="Q3" s="137"/>
      <c r="R3" s="137"/>
      <c r="S3" s="137"/>
      <c r="T3" s="137"/>
      <c r="U3" s="137"/>
    </row>
    <row r="4" spans="2:45" s="139" customFormat="1" x14ac:dyDescent="0.2">
      <c r="B4" s="136"/>
      <c r="C4" s="138" t="s">
        <v>63</v>
      </c>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row>
    <row r="5" spans="2:45" s="139" customFormat="1" x14ac:dyDescent="0.2">
      <c r="B5" s="136"/>
      <c r="C5" s="138"/>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row>
    <row r="6" spans="2:45" s="139" customFormat="1" ht="19" x14ac:dyDescent="0.2">
      <c r="B6" s="136"/>
      <c r="C6" s="144"/>
      <c r="D6" s="144"/>
      <c r="F6" s="145" t="s">
        <v>103</v>
      </c>
      <c r="G6" s="144"/>
      <c r="H6" s="144"/>
      <c r="I6" s="144"/>
      <c r="J6" s="144"/>
      <c r="K6" s="144"/>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row>
    <row r="7" spans="2:45" s="139" customFormat="1" x14ac:dyDescent="0.2">
      <c r="B7" s="136"/>
      <c r="C7" s="144"/>
      <c r="D7" s="144"/>
      <c r="F7" s="144">
        <v>1</v>
      </c>
      <c r="G7" s="144" t="s">
        <v>64</v>
      </c>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4"/>
      <c r="AH7" s="144"/>
      <c r="AI7" s="144"/>
      <c r="AJ7" s="144"/>
      <c r="AK7" s="144"/>
      <c r="AL7" s="144"/>
      <c r="AM7" s="144"/>
      <c r="AN7" s="144"/>
      <c r="AO7" s="144"/>
      <c r="AP7" s="144"/>
      <c r="AQ7" s="144"/>
      <c r="AR7" s="144"/>
      <c r="AS7" s="144"/>
    </row>
    <row r="8" spans="2:45" s="139" customFormat="1" x14ac:dyDescent="0.2">
      <c r="B8" s="136"/>
      <c r="C8" s="144"/>
      <c r="D8" s="144"/>
      <c r="F8" s="144">
        <v>3000</v>
      </c>
      <c r="G8" s="144" t="s">
        <v>65</v>
      </c>
      <c r="H8" s="144" t="s">
        <v>66</v>
      </c>
      <c r="I8" s="144"/>
      <c r="J8" s="144"/>
      <c r="K8" s="144"/>
      <c r="L8" s="144"/>
      <c r="M8" s="144"/>
      <c r="N8" s="144"/>
      <c r="O8" s="144"/>
      <c r="P8" s="144"/>
      <c r="Q8" s="144"/>
      <c r="R8" s="144"/>
      <c r="S8" s="144"/>
      <c r="T8" s="144"/>
      <c r="U8" s="144"/>
      <c r="V8" s="144"/>
      <c r="W8" s="144"/>
      <c r="X8" s="144"/>
      <c r="Y8" s="144"/>
      <c r="Z8" s="144"/>
      <c r="AA8" s="144"/>
      <c r="AB8" s="144"/>
      <c r="AC8" s="144"/>
      <c r="AD8" s="144"/>
      <c r="AE8" s="144"/>
      <c r="AF8" s="144"/>
      <c r="AG8" s="144"/>
      <c r="AH8" s="144"/>
      <c r="AI8" s="144"/>
      <c r="AJ8" s="144"/>
      <c r="AK8" s="144"/>
      <c r="AL8" s="144"/>
      <c r="AM8" s="144"/>
      <c r="AN8" s="144"/>
      <c r="AO8" s="144"/>
      <c r="AP8" s="144"/>
      <c r="AQ8" s="144"/>
      <c r="AR8" s="144"/>
      <c r="AS8" s="144"/>
    </row>
    <row r="9" spans="2:45" s="139" customFormat="1" x14ac:dyDescent="0.2">
      <c r="B9" s="136"/>
      <c r="C9" s="144"/>
      <c r="D9" s="144"/>
      <c r="F9" s="144">
        <v>250</v>
      </c>
      <c r="G9" s="144" t="s">
        <v>65</v>
      </c>
      <c r="H9" s="144" t="s">
        <v>67</v>
      </c>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144"/>
      <c r="AL9" s="144"/>
      <c r="AM9" s="144"/>
      <c r="AN9" s="144"/>
      <c r="AO9" s="144"/>
      <c r="AP9" s="144"/>
      <c r="AQ9" s="144"/>
      <c r="AR9" s="144"/>
      <c r="AS9" s="144"/>
    </row>
    <row r="10" spans="2:45" s="139" customFormat="1" x14ac:dyDescent="0.2">
      <c r="B10" s="136"/>
      <c r="C10" s="144"/>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row>
    <row r="11" spans="2:45" s="139" customFormat="1" x14ac:dyDescent="0.2">
      <c r="B11" s="136"/>
      <c r="C11" s="144"/>
      <c r="D11" s="144"/>
      <c r="E11" s="144"/>
      <c r="F11" s="144"/>
      <c r="G11" s="144"/>
      <c r="H11" s="144"/>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row>
    <row r="12" spans="2:45" s="139" customFormat="1" x14ac:dyDescent="0.2">
      <c r="B12" s="136"/>
      <c r="C12" s="144"/>
      <c r="D12" s="144"/>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row>
    <row r="13" spans="2:45" s="139" customFormat="1" ht="17" thickBot="1" x14ac:dyDescent="0.25">
      <c r="B13" s="136"/>
      <c r="C13" s="144"/>
      <c r="D13" s="144"/>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row>
    <row r="14" spans="2:45" s="135" customFormat="1" x14ac:dyDescent="0.2">
      <c r="B14" s="134"/>
      <c r="C14" s="134" t="s">
        <v>24</v>
      </c>
      <c r="D14" s="134" t="s">
        <v>50</v>
      </c>
      <c r="E14" s="134"/>
      <c r="F14" s="134" t="s">
        <v>31</v>
      </c>
      <c r="G14" s="134"/>
      <c r="H14" s="134"/>
      <c r="I14" s="134"/>
      <c r="J14" s="134"/>
      <c r="K14" s="134"/>
      <c r="L14" s="134"/>
      <c r="M14" s="134"/>
      <c r="N14" s="134"/>
      <c r="O14" s="134"/>
      <c r="P14" s="134"/>
      <c r="Q14" s="134"/>
      <c r="R14" s="134"/>
      <c r="S14" s="134"/>
      <c r="T14" s="134"/>
      <c r="U14" s="134"/>
    </row>
    <row r="15" spans="2:45" s="139" customFormat="1" x14ac:dyDescent="0.2">
      <c r="B15" s="136"/>
      <c r="C15" s="144"/>
      <c r="D15" s="144"/>
      <c r="E15" s="144"/>
      <c r="F15" s="144"/>
      <c r="G15" s="144"/>
      <c r="H15" s="144"/>
      <c r="I15" s="144"/>
      <c r="J15" s="144"/>
      <c r="K15" s="144"/>
      <c r="L15" s="144"/>
      <c r="M15" s="144"/>
      <c r="N15" s="144"/>
      <c r="O15" s="144"/>
      <c r="P15" s="144"/>
      <c r="Q15" s="144"/>
      <c r="R15" s="144"/>
      <c r="S15" s="144"/>
      <c r="T15" s="144"/>
      <c r="U15" s="144"/>
      <c r="V15" s="144"/>
      <c r="W15" s="144"/>
      <c r="X15" s="144"/>
      <c r="Y15" s="144"/>
    </row>
    <row r="16" spans="2:45" s="139" customFormat="1" x14ac:dyDescent="0.2">
      <c r="B16" s="136"/>
      <c r="C16" s="144" t="s">
        <v>68</v>
      </c>
      <c r="D16" s="144"/>
      <c r="E16" s="144"/>
      <c r="F16" s="144"/>
      <c r="G16" s="144"/>
      <c r="H16" s="144"/>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4"/>
      <c r="AS16" s="144"/>
    </row>
    <row r="17" spans="2:45" s="139" customFormat="1" x14ac:dyDescent="0.2">
      <c r="B17" s="136"/>
      <c r="C17" s="138" t="s">
        <v>69</v>
      </c>
      <c r="D17" s="144"/>
      <c r="E17" s="144"/>
      <c r="F17" s="144"/>
      <c r="G17" s="144"/>
      <c r="H17" s="144"/>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row>
    <row r="18" spans="2:45" s="139" customFormat="1" x14ac:dyDescent="0.2">
      <c r="B18" s="136"/>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row>
    <row r="19" spans="2:45" s="139" customFormat="1" x14ac:dyDescent="0.2">
      <c r="B19" s="136"/>
      <c r="C19" s="144"/>
      <c r="D19" s="144"/>
      <c r="E19" s="144"/>
      <c r="F19" s="144"/>
      <c r="G19" s="144"/>
      <c r="H19" s="144"/>
      <c r="I19" s="144"/>
      <c r="J19" s="144"/>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row>
    <row r="20" spans="2:45" s="139" customFormat="1" x14ac:dyDescent="0.2">
      <c r="B20" s="136"/>
      <c r="C20" s="144"/>
      <c r="D20" s="144"/>
      <c r="E20" s="144"/>
      <c r="F20" s="144"/>
      <c r="G20" s="144"/>
      <c r="H20" s="144"/>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row>
    <row r="21" spans="2:45" s="139" customFormat="1" x14ac:dyDescent="0.2">
      <c r="B21" s="136"/>
      <c r="C21" s="144"/>
      <c r="D21" s="144"/>
      <c r="E21" s="144"/>
      <c r="F21" s="144"/>
      <c r="G21" s="144"/>
      <c r="H21" s="144"/>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44"/>
      <c r="AP21" s="144"/>
      <c r="AQ21" s="144"/>
      <c r="AR21" s="144"/>
      <c r="AS21" s="144"/>
    </row>
    <row r="22" spans="2:45" s="139" customFormat="1" x14ac:dyDescent="0.2">
      <c r="B22" s="136"/>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144"/>
      <c r="AH22" s="144"/>
      <c r="AI22" s="144"/>
      <c r="AJ22" s="144"/>
      <c r="AK22" s="144"/>
      <c r="AL22" s="144"/>
      <c r="AM22" s="144"/>
      <c r="AN22" s="144"/>
      <c r="AO22" s="144"/>
      <c r="AP22" s="144"/>
      <c r="AQ22" s="144"/>
      <c r="AR22" s="144"/>
      <c r="AS22" s="144"/>
    </row>
    <row r="23" spans="2:45" s="139" customFormat="1" x14ac:dyDescent="0.2">
      <c r="B23" s="136"/>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4"/>
      <c r="AR23" s="144"/>
      <c r="AS23" s="144"/>
    </row>
    <row r="24" spans="2:45" s="139" customFormat="1" x14ac:dyDescent="0.2">
      <c r="B24" s="136"/>
      <c r="C24" s="144"/>
      <c r="D24" s="144"/>
      <c r="E24" s="144"/>
      <c r="F24" s="144"/>
      <c r="G24" s="144"/>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row>
    <row r="25" spans="2:45" s="139" customFormat="1" x14ac:dyDescent="0.2">
      <c r="B25" s="136"/>
      <c r="C25" s="144"/>
      <c r="D25" s="144"/>
      <c r="E25" s="144"/>
      <c r="F25" s="144"/>
      <c r="G25" s="144"/>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row>
    <row r="26" spans="2:45" s="139" customFormat="1" x14ac:dyDescent="0.2">
      <c r="B26" s="136"/>
      <c r="C26" s="144"/>
      <c r="D26" s="144"/>
      <c r="E26" s="144"/>
      <c r="F26" s="144"/>
      <c r="G26" s="144"/>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144"/>
      <c r="AL26" s="144"/>
      <c r="AM26" s="144"/>
      <c r="AN26" s="144"/>
      <c r="AO26" s="144"/>
      <c r="AP26" s="144"/>
      <c r="AQ26" s="144"/>
      <c r="AR26" s="144"/>
      <c r="AS26" s="144"/>
    </row>
    <row r="27" spans="2:45" s="139" customFormat="1" x14ac:dyDescent="0.2">
      <c r="B27" s="136"/>
      <c r="C27" s="144"/>
      <c r="D27" s="144"/>
      <c r="E27" s="144"/>
      <c r="F27" s="144"/>
      <c r="G27" s="144"/>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row>
    <row r="28" spans="2:45" s="139" customFormat="1" x14ac:dyDescent="0.2">
      <c r="B28" s="136"/>
      <c r="C28" s="144"/>
      <c r="D28" s="144"/>
      <c r="E28" s="144"/>
      <c r="F28" s="144"/>
      <c r="G28" s="144"/>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row>
    <row r="29" spans="2:45" s="139" customFormat="1" x14ac:dyDescent="0.2">
      <c r="B29" s="136"/>
      <c r="C29" s="144"/>
      <c r="D29" s="144"/>
      <c r="E29" s="144"/>
      <c r="F29" s="144"/>
      <c r="G29" s="144"/>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row>
    <row r="30" spans="2:45" s="139" customFormat="1" x14ac:dyDescent="0.2">
      <c r="B30" s="136"/>
      <c r="C30" s="144"/>
      <c r="D30" s="144"/>
      <c r="E30" s="144"/>
      <c r="F30" s="144"/>
      <c r="G30" s="144"/>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row>
    <row r="31" spans="2:45" s="139" customFormat="1" x14ac:dyDescent="0.2">
      <c r="B31" s="136"/>
      <c r="C31" s="144"/>
      <c r="D31" s="144"/>
      <c r="E31" s="144"/>
      <c r="F31" s="144"/>
      <c r="G31" s="144"/>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row>
    <row r="32" spans="2:45" s="139" customFormat="1" x14ac:dyDescent="0.2">
      <c r="B32" s="136"/>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row>
    <row r="33" spans="2:45" s="139" customFormat="1" x14ac:dyDescent="0.2">
      <c r="B33" s="136"/>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c r="AK33" s="144"/>
      <c r="AL33" s="144"/>
      <c r="AM33" s="144"/>
      <c r="AN33" s="144"/>
      <c r="AO33" s="144"/>
      <c r="AP33" s="144"/>
      <c r="AQ33" s="144"/>
      <c r="AR33" s="144"/>
      <c r="AS33" s="144"/>
    </row>
    <row r="34" spans="2:45" s="139" customFormat="1" x14ac:dyDescent="0.2">
      <c r="B34" s="136"/>
      <c r="C34" s="144"/>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row>
    <row r="35" spans="2:45" s="139" customFormat="1" x14ac:dyDescent="0.2">
      <c r="B35" s="136"/>
      <c r="C35" s="144"/>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144"/>
      <c r="AL35" s="144"/>
      <c r="AM35" s="144"/>
      <c r="AN35" s="144"/>
      <c r="AO35" s="144"/>
      <c r="AP35" s="144"/>
      <c r="AQ35" s="144"/>
      <c r="AR35" s="144"/>
      <c r="AS35" s="144"/>
    </row>
    <row r="36" spans="2:45" s="139" customFormat="1" x14ac:dyDescent="0.2">
      <c r="B36" s="136"/>
      <c r="C36" s="144"/>
      <c r="D36" s="144"/>
      <c r="E36" s="144"/>
      <c r="F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144"/>
      <c r="AL36" s="144"/>
      <c r="AM36" s="144"/>
      <c r="AN36" s="144"/>
      <c r="AO36" s="144"/>
      <c r="AP36" s="144"/>
      <c r="AQ36" s="144"/>
      <c r="AR36" s="144"/>
      <c r="AS36" s="144"/>
    </row>
    <row r="37" spans="2:45" s="139" customFormat="1" x14ac:dyDescent="0.2">
      <c r="B37" s="136"/>
      <c r="C37" s="144"/>
      <c r="D37" s="144">
        <v>114</v>
      </c>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row>
    <row r="38" spans="2:45" s="139" customFormat="1" x14ac:dyDescent="0.2">
      <c r="B38" s="136"/>
      <c r="C38" s="144"/>
      <c r="D38" s="144"/>
      <c r="E38" s="144" t="s">
        <v>70</v>
      </c>
      <c r="F38" s="132"/>
      <c r="G38" s="144">
        <v>3940</v>
      </c>
      <c r="H38" s="144" t="s">
        <v>71</v>
      </c>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144"/>
      <c r="AL38" s="144"/>
      <c r="AM38" s="144"/>
      <c r="AN38" s="144"/>
      <c r="AO38" s="144"/>
      <c r="AP38" s="144"/>
      <c r="AQ38" s="144"/>
      <c r="AR38" s="144"/>
      <c r="AS38" s="144"/>
    </row>
    <row r="39" spans="2:45" s="139" customFormat="1" x14ac:dyDescent="0.2">
      <c r="B39" s="136"/>
      <c r="C39" s="144"/>
      <c r="D39" s="144"/>
      <c r="E39" s="144" t="s">
        <v>72</v>
      </c>
      <c r="F39" s="132"/>
      <c r="G39" s="144">
        <f>G38*100</f>
        <v>394000</v>
      </c>
      <c r="H39" s="144" t="s">
        <v>73</v>
      </c>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row>
    <row r="40" spans="2:45" s="139" customFormat="1" x14ac:dyDescent="0.2">
      <c r="B40" s="136"/>
      <c r="C40" s="144"/>
      <c r="D40" s="144"/>
      <c r="E40" s="144" t="s">
        <v>74</v>
      </c>
      <c r="F40" s="132"/>
      <c r="G40" s="144">
        <v>39.356999999999999</v>
      </c>
      <c r="H40" s="144" t="s">
        <v>45</v>
      </c>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4"/>
      <c r="AM40" s="144"/>
      <c r="AN40" s="144"/>
      <c r="AO40" s="144"/>
      <c r="AP40" s="144"/>
      <c r="AQ40" s="144"/>
      <c r="AR40" s="144"/>
      <c r="AS40" s="144"/>
    </row>
    <row r="41" spans="2:45" s="139" customFormat="1" x14ac:dyDescent="0.2">
      <c r="B41" s="136"/>
      <c r="C41" s="144"/>
      <c r="D41" s="144"/>
      <c r="E41" s="146" t="s">
        <v>75</v>
      </c>
      <c r="F41" s="132"/>
      <c r="G41" s="147">
        <f>G40*G39</f>
        <v>15506658</v>
      </c>
      <c r="H41" s="144" t="s">
        <v>48</v>
      </c>
      <c r="I41" s="144"/>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4"/>
      <c r="AM41" s="144"/>
      <c r="AN41" s="144"/>
      <c r="AO41" s="144"/>
      <c r="AP41" s="144"/>
      <c r="AQ41" s="144"/>
      <c r="AR41" s="144"/>
      <c r="AS41" s="144"/>
    </row>
    <row r="42" spans="2:45" s="139" customFormat="1" x14ac:dyDescent="0.2">
      <c r="B42" s="136"/>
      <c r="C42" s="144"/>
      <c r="D42" s="144"/>
      <c r="E42" s="144"/>
      <c r="F42" s="132"/>
      <c r="G42" s="144">
        <f>G41/1000</f>
        <v>15506.657999999999</v>
      </c>
      <c r="H42" s="144" t="s">
        <v>76</v>
      </c>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4"/>
      <c r="AM42" s="144"/>
      <c r="AN42" s="144"/>
      <c r="AO42" s="144"/>
      <c r="AP42" s="144"/>
      <c r="AQ42" s="144"/>
      <c r="AR42" s="144"/>
      <c r="AS42" s="144"/>
    </row>
    <row r="43" spans="2:45" s="139" customFormat="1" x14ac:dyDescent="0.2">
      <c r="B43" s="136"/>
      <c r="C43" s="144"/>
      <c r="D43" s="144"/>
      <c r="E43" s="144"/>
      <c r="F43" s="132"/>
      <c r="G43" s="144">
        <f>G41/100</f>
        <v>155066.57999999999</v>
      </c>
      <c r="H43" s="144" t="s">
        <v>77</v>
      </c>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4"/>
      <c r="AM43" s="144"/>
      <c r="AN43" s="144"/>
      <c r="AO43" s="144"/>
      <c r="AP43" s="144"/>
      <c r="AQ43" s="144"/>
      <c r="AR43" s="144"/>
      <c r="AS43" s="144"/>
    </row>
    <row r="44" spans="2:45" s="139" customFormat="1" x14ac:dyDescent="0.2">
      <c r="B44" s="136"/>
      <c r="C44" s="144"/>
      <c r="D44" s="144"/>
      <c r="E44" s="144"/>
      <c r="F44" s="132"/>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144"/>
      <c r="AL44" s="144"/>
      <c r="AM44" s="144"/>
      <c r="AN44" s="144"/>
      <c r="AO44" s="144"/>
      <c r="AP44" s="144"/>
      <c r="AQ44" s="144"/>
      <c r="AR44" s="144"/>
      <c r="AS44" s="144"/>
    </row>
    <row r="45" spans="2:45" s="139" customFormat="1" x14ac:dyDescent="0.2">
      <c r="B45" s="136"/>
      <c r="C45" s="144"/>
      <c r="D45" s="144"/>
      <c r="E45" s="144"/>
      <c r="F45" s="132"/>
      <c r="G45" s="144">
        <v>39357</v>
      </c>
      <c r="H45" s="144" t="s">
        <v>78</v>
      </c>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144"/>
      <c r="AL45" s="144"/>
      <c r="AM45" s="144"/>
      <c r="AN45" s="144"/>
      <c r="AO45" s="144"/>
      <c r="AP45" s="144"/>
      <c r="AQ45" s="144"/>
      <c r="AR45" s="144"/>
      <c r="AS45" s="144"/>
    </row>
    <row r="46" spans="2:45" s="139" customFormat="1" x14ac:dyDescent="0.2">
      <c r="B46" s="136"/>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144"/>
      <c r="AL46" s="144"/>
      <c r="AM46" s="144"/>
      <c r="AN46" s="144"/>
      <c r="AO46" s="144"/>
      <c r="AP46" s="144"/>
      <c r="AQ46" s="144"/>
      <c r="AR46" s="144"/>
      <c r="AS46" s="144"/>
    </row>
    <row r="47" spans="2:45" s="139" customFormat="1" x14ac:dyDescent="0.2">
      <c r="B47" s="136"/>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4"/>
      <c r="AM47" s="144"/>
      <c r="AN47" s="144"/>
      <c r="AO47" s="144"/>
      <c r="AP47" s="144"/>
      <c r="AQ47" s="144"/>
      <c r="AR47" s="144"/>
      <c r="AS47" s="144"/>
    </row>
    <row r="48" spans="2:45" s="139" customFormat="1" ht="17" thickBot="1" x14ac:dyDescent="0.25">
      <c r="B48" s="136"/>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144"/>
      <c r="AL48" s="144"/>
      <c r="AM48" s="144"/>
      <c r="AN48" s="144"/>
      <c r="AO48" s="144"/>
      <c r="AP48" s="144"/>
      <c r="AQ48" s="144"/>
      <c r="AR48" s="144"/>
      <c r="AS48" s="144"/>
    </row>
    <row r="49" spans="2:45" s="135" customFormat="1" x14ac:dyDescent="0.2">
      <c r="B49" s="134"/>
      <c r="C49" s="134" t="s">
        <v>24</v>
      </c>
      <c r="D49" s="134" t="s">
        <v>50</v>
      </c>
      <c r="E49" s="134"/>
      <c r="F49" s="134" t="s">
        <v>31</v>
      </c>
      <c r="G49" s="134"/>
      <c r="H49" s="134"/>
      <c r="I49" s="134"/>
      <c r="J49" s="134"/>
      <c r="K49" s="134"/>
      <c r="L49" s="134"/>
      <c r="M49" s="134"/>
      <c r="N49" s="134"/>
      <c r="O49" s="134"/>
      <c r="P49" s="134"/>
      <c r="Q49" s="134"/>
      <c r="R49" s="134"/>
      <c r="S49" s="134"/>
      <c r="T49" s="134"/>
      <c r="U49" s="134"/>
    </row>
    <row r="50" spans="2:45" s="139" customFormat="1" x14ac:dyDescent="0.2">
      <c r="B50" s="136"/>
      <c r="C50" s="144"/>
      <c r="D50" s="144"/>
      <c r="E50" s="144"/>
      <c r="F50" s="144"/>
      <c r="G50" s="144"/>
      <c r="H50" s="144"/>
      <c r="I50" s="144"/>
      <c r="J50" s="144"/>
      <c r="K50" s="144"/>
      <c r="L50" s="144"/>
      <c r="M50" s="144"/>
      <c r="N50" s="144"/>
      <c r="O50" s="144"/>
      <c r="P50" s="144"/>
      <c r="Q50" s="144"/>
      <c r="R50" s="144"/>
      <c r="S50" s="144"/>
      <c r="T50" s="144"/>
      <c r="U50" s="144"/>
      <c r="V50" s="144"/>
      <c r="W50" s="144"/>
      <c r="X50" s="144"/>
      <c r="Y50" s="144"/>
    </row>
    <row r="51" spans="2:45" s="139" customFormat="1" x14ac:dyDescent="0.2">
      <c r="B51" s="136"/>
      <c r="C51" s="138" t="s">
        <v>79</v>
      </c>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144"/>
      <c r="AL51" s="144"/>
      <c r="AM51" s="144"/>
      <c r="AN51" s="144"/>
      <c r="AO51" s="144"/>
      <c r="AP51" s="144"/>
      <c r="AQ51" s="144"/>
      <c r="AR51" s="144"/>
      <c r="AS51" s="144"/>
    </row>
    <row r="52" spans="2:45" s="139" customFormat="1" x14ac:dyDescent="0.2">
      <c r="B52" s="136"/>
      <c r="C52" s="144"/>
      <c r="D52" s="144"/>
      <c r="E52" s="144"/>
      <c r="F52" s="144"/>
      <c r="G52" s="174" t="s">
        <v>80</v>
      </c>
      <c r="H52" s="175"/>
      <c r="I52" s="175"/>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144"/>
      <c r="AL52" s="144"/>
      <c r="AM52" s="144"/>
      <c r="AN52" s="144"/>
      <c r="AO52" s="144"/>
      <c r="AP52" s="144"/>
      <c r="AQ52" s="144"/>
      <c r="AR52" s="144"/>
      <c r="AS52" s="144"/>
    </row>
    <row r="53" spans="2:45" s="139" customFormat="1" x14ac:dyDescent="0.2">
      <c r="B53" s="136"/>
      <c r="C53" s="144"/>
      <c r="D53" s="144"/>
      <c r="E53" s="144"/>
      <c r="F53" s="144"/>
      <c r="G53" s="149" t="s">
        <v>81</v>
      </c>
      <c r="H53" s="149" t="s">
        <v>82</v>
      </c>
      <c r="I53" s="149" t="s">
        <v>83</v>
      </c>
      <c r="J53" s="144"/>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144"/>
      <c r="AL53" s="144"/>
      <c r="AM53" s="144"/>
      <c r="AN53" s="144"/>
      <c r="AO53" s="144"/>
      <c r="AP53" s="144"/>
      <c r="AQ53" s="144"/>
      <c r="AR53" s="144"/>
      <c r="AS53" s="144"/>
    </row>
    <row r="54" spans="2:45" s="139" customFormat="1" x14ac:dyDescent="0.2">
      <c r="B54" s="136"/>
      <c r="C54" s="144"/>
      <c r="D54" s="144"/>
      <c r="E54" s="144"/>
      <c r="F54" s="144"/>
      <c r="G54" s="163">
        <v>42826</v>
      </c>
      <c r="H54">
        <v>639.19000000000005</v>
      </c>
      <c r="I54"/>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row>
    <row r="55" spans="2:45" s="139" customFormat="1" x14ac:dyDescent="0.2">
      <c r="B55" s="136"/>
      <c r="C55" s="144"/>
      <c r="D55" s="144"/>
      <c r="E55" s="144"/>
      <c r="F55" s="144"/>
      <c r="G55" s="163">
        <v>42856</v>
      </c>
      <c r="H55">
        <v>657.95</v>
      </c>
      <c r="I55" s="164"/>
      <c r="J55" s="144"/>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4"/>
      <c r="AH55" s="144"/>
      <c r="AI55" s="144"/>
      <c r="AJ55" s="144"/>
      <c r="AK55" s="144"/>
      <c r="AL55" s="144"/>
      <c r="AM55" s="144"/>
      <c r="AN55" s="144"/>
      <c r="AO55" s="144"/>
      <c r="AP55" s="144"/>
      <c r="AQ55" s="144"/>
      <c r="AR55" s="144"/>
      <c r="AS55" s="144"/>
    </row>
    <row r="56" spans="2:45" s="139" customFormat="1" x14ac:dyDescent="0.2">
      <c r="B56" s="136"/>
      <c r="C56" s="144"/>
      <c r="D56" s="144"/>
      <c r="E56" s="144"/>
      <c r="F56" s="144"/>
      <c r="G56" s="163">
        <v>42887</v>
      </c>
      <c r="H56">
        <v>602.91</v>
      </c>
      <c r="I56" s="164"/>
      <c r="J56" s="144"/>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4"/>
      <c r="AH56" s="144"/>
      <c r="AI56" s="144"/>
      <c r="AJ56" s="144"/>
      <c r="AK56" s="144"/>
      <c r="AL56" s="144"/>
      <c r="AM56" s="144"/>
      <c r="AN56" s="144"/>
      <c r="AO56" s="144"/>
      <c r="AP56" s="144"/>
      <c r="AQ56" s="144"/>
      <c r="AR56" s="144"/>
      <c r="AS56" s="144"/>
    </row>
    <row r="57" spans="2:45" s="139" customFormat="1" x14ac:dyDescent="0.2">
      <c r="B57" s="136"/>
      <c r="C57" s="144"/>
      <c r="D57" s="144"/>
      <c r="E57" s="144"/>
      <c r="F57" s="144"/>
      <c r="G57" s="163">
        <v>42917</v>
      </c>
      <c r="H57">
        <v>575.64</v>
      </c>
      <c r="I57" s="164"/>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4"/>
      <c r="AM57" s="144"/>
      <c r="AN57" s="144"/>
      <c r="AO57" s="144"/>
      <c r="AP57" s="144"/>
      <c r="AQ57" s="144"/>
      <c r="AR57" s="144"/>
      <c r="AS57" s="144"/>
    </row>
    <row r="58" spans="2:45" s="139" customFormat="1" x14ac:dyDescent="0.2">
      <c r="B58" s="136"/>
      <c r="C58" s="144"/>
      <c r="D58" s="144"/>
      <c r="E58" s="144"/>
      <c r="F58" s="144"/>
      <c r="G58" s="163">
        <v>42948</v>
      </c>
      <c r="H58">
        <v>570.88</v>
      </c>
      <c r="I58" s="164"/>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4"/>
      <c r="AM58" s="144"/>
      <c r="AN58" s="144"/>
      <c r="AO58" s="144"/>
      <c r="AP58" s="144"/>
      <c r="AQ58" s="144"/>
      <c r="AR58" s="144"/>
      <c r="AS58" s="144"/>
    </row>
    <row r="59" spans="2:45" s="139" customFormat="1" x14ac:dyDescent="0.2">
      <c r="B59" s="136"/>
      <c r="C59" s="144"/>
      <c r="D59" s="144"/>
      <c r="E59" s="144"/>
      <c r="F59" s="144"/>
      <c r="G59" s="163">
        <v>42979</v>
      </c>
      <c r="H59">
        <v>607.66</v>
      </c>
      <c r="I59" s="164"/>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144"/>
      <c r="AL59" s="144"/>
      <c r="AM59" s="144"/>
      <c r="AN59" s="144"/>
      <c r="AO59" s="144"/>
      <c r="AP59" s="144"/>
      <c r="AQ59" s="144"/>
      <c r="AR59" s="144"/>
      <c r="AS59" s="144"/>
    </row>
    <row r="60" spans="2:45" s="139" customFormat="1" x14ac:dyDescent="0.2">
      <c r="B60" s="136"/>
      <c r="C60" s="144"/>
      <c r="D60" s="144"/>
      <c r="E60" s="144"/>
      <c r="F60" s="144"/>
      <c r="G60" s="163">
        <v>43009</v>
      </c>
      <c r="H60">
        <v>610.75</v>
      </c>
      <c r="I60" s="164"/>
      <c r="J60" s="144"/>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4"/>
      <c r="AH60" s="144"/>
      <c r="AI60" s="144"/>
      <c r="AJ60" s="144"/>
      <c r="AK60" s="144"/>
      <c r="AL60" s="144"/>
      <c r="AM60" s="144"/>
      <c r="AN60" s="144"/>
      <c r="AO60" s="144"/>
      <c r="AP60" s="144"/>
      <c r="AQ60" s="144"/>
      <c r="AR60" s="144"/>
      <c r="AS60" s="144"/>
    </row>
    <row r="61" spans="2:45" s="139" customFormat="1" x14ac:dyDescent="0.2">
      <c r="B61" s="136"/>
      <c r="C61" s="144"/>
      <c r="D61" s="144"/>
      <c r="E61" s="144"/>
      <c r="F61" s="144"/>
      <c r="G61" s="150"/>
      <c r="I61" s="151"/>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144"/>
      <c r="AL61" s="144"/>
      <c r="AM61" s="144"/>
      <c r="AN61" s="144"/>
      <c r="AO61" s="144"/>
      <c r="AP61" s="144"/>
      <c r="AQ61" s="144"/>
      <c r="AR61" s="144"/>
      <c r="AS61" s="144"/>
    </row>
    <row r="62" spans="2:45" s="139" customFormat="1" x14ac:dyDescent="0.2">
      <c r="B62" s="136"/>
      <c r="C62" s="144"/>
      <c r="D62" s="144"/>
      <c r="E62" s="144"/>
      <c r="F62" s="144"/>
      <c r="G62" s="150"/>
      <c r="I62" s="151"/>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4"/>
      <c r="AM62" s="144"/>
      <c r="AN62" s="144"/>
      <c r="AO62" s="144"/>
      <c r="AP62" s="144"/>
      <c r="AQ62" s="144"/>
      <c r="AR62" s="144"/>
      <c r="AS62" s="144"/>
    </row>
    <row r="63" spans="2:45" s="139" customFormat="1" x14ac:dyDescent="0.2">
      <c r="B63" s="136"/>
      <c r="C63" s="144"/>
      <c r="D63" s="144"/>
      <c r="E63" s="144"/>
      <c r="F63" s="144"/>
      <c r="G63" s="150"/>
      <c r="I63" s="151"/>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4"/>
      <c r="AM63" s="144"/>
      <c r="AN63" s="144"/>
      <c r="AO63" s="144"/>
      <c r="AP63" s="144"/>
      <c r="AQ63" s="144"/>
      <c r="AR63" s="144"/>
      <c r="AS63" s="144"/>
    </row>
    <row r="64" spans="2:45" s="139" customFormat="1" x14ac:dyDescent="0.2">
      <c r="B64" s="136"/>
      <c r="C64" s="144"/>
      <c r="D64" s="144"/>
      <c r="E64" s="144"/>
      <c r="F64" s="144"/>
      <c r="G64" s="150"/>
      <c r="I64" s="151"/>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c r="AK64" s="144"/>
      <c r="AL64" s="144"/>
      <c r="AM64" s="144"/>
      <c r="AN64" s="144"/>
      <c r="AO64" s="144"/>
      <c r="AP64" s="144"/>
      <c r="AQ64" s="144"/>
      <c r="AR64" s="144"/>
      <c r="AS64" s="144"/>
    </row>
    <row r="65" spans="2:45" s="139" customFormat="1" x14ac:dyDescent="0.2">
      <c r="B65" s="136"/>
      <c r="C65" s="144"/>
      <c r="D65" s="144"/>
      <c r="E65" s="144"/>
      <c r="F65" s="144"/>
      <c r="G65" s="150"/>
      <c r="I65" s="151"/>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4"/>
      <c r="AM65" s="144"/>
      <c r="AN65" s="144"/>
      <c r="AO65" s="144"/>
      <c r="AP65" s="144"/>
      <c r="AQ65" s="144"/>
      <c r="AR65" s="144"/>
      <c r="AS65" s="144"/>
    </row>
    <row r="66" spans="2:45" s="139" customFormat="1" x14ac:dyDescent="0.2">
      <c r="B66" s="136"/>
      <c r="C66" s="144"/>
      <c r="D66" s="144"/>
      <c r="E66" s="144"/>
      <c r="F66" s="144"/>
      <c r="G66" s="150"/>
      <c r="I66" s="151"/>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row>
    <row r="67" spans="2:45" s="139" customFormat="1" x14ac:dyDescent="0.2">
      <c r="B67" s="136"/>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c r="AB67" s="144"/>
      <c r="AC67" s="144"/>
      <c r="AD67" s="144"/>
      <c r="AE67" s="144"/>
      <c r="AF67" s="144"/>
      <c r="AG67" s="144"/>
      <c r="AH67" s="144"/>
      <c r="AI67" s="144"/>
      <c r="AJ67" s="144"/>
      <c r="AK67" s="144"/>
      <c r="AL67" s="144"/>
      <c r="AM67" s="144"/>
      <c r="AN67" s="144"/>
      <c r="AO67" s="144"/>
      <c r="AP67" s="144"/>
      <c r="AQ67" s="144"/>
      <c r="AR67" s="144"/>
      <c r="AS67" s="144"/>
    </row>
    <row r="68" spans="2:45" s="139" customFormat="1" x14ac:dyDescent="0.2">
      <c r="B68" s="136"/>
      <c r="C68" s="144"/>
      <c r="D68" s="144"/>
      <c r="E68" s="144"/>
      <c r="F68" s="132">
        <f>AVERAGE(H54:H60)</f>
        <v>609.2828571428571</v>
      </c>
      <c r="G68" s="132" t="s">
        <v>84</v>
      </c>
      <c r="H68" s="144"/>
      <c r="I68" s="144"/>
      <c r="J68" s="144"/>
      <c r="K68" s="144"/>
      <c r="L68" s="144"/>
      <c r="M68" s="144"/>
      <c r="N68" s="144"/>
      <c r="O68" s="144"/>
      <c r="P68" s="144"/>
      <c r="Q68" s="144"/>
      <c r="R68" s="144"/>
      <c r="S68" s="144"/>
      <c r="T68" s="144"/>
      <c r="U68" s="144"/>
      <c r="V68" s="144"/>
      <c r="W68" s="144"/>
      <c r="X68" s="144"/>
      <c r="Y68" s="144"/>
      <c r="Z68" s="144"/>
      <c r="AA68" s="144"/>
      <c r="AB68" s="144"/>
      <c r="AC68" s="144"/>
      <c r="AD68" s="144"/>
      <c r="AE68" s="144"/>
      <c r="AF68" s="144"/>
      <c r="AG68" s="144"/>
      <c r="AH68" s="144"/>
      <c r="AI68" s="144"/>
      <c r="AJ68" s="144"/>
      <c r="AK68" s="144"/>
      <c r="AL68" s="144"/>
      <c r="AM68" s="144"/>
      <c r="AN68" s="144"/>
      <c r="AO68" s="144"/>
      <c r="AP68" s="144"/>
      <c r="AQ68" s="144"/>
      <c r="AR68" s="144"/>
      <c r="AS68" s="144"/>
    </row>
    <row r="69" spans="2:45" s="139" customFormat="1" ht="17" thickBot="1" x14ac:dyDescent="0.25">
      <c r="B69" s="136"/>
      <c r="C69" s="144"/>
      <c r="D69" s="144"/>
      <c r="F69" s="132">
        <f>F68/1000/G40</f>
        <v>1.5480927335489421E-2</v>
      </c>
      <c r="G69" s="132" t="s">
        <v>46</v>
      </c>
      <c r="H69" s="144"/>
      <c r="I69" s="144"/>
      <c r="J69" s="144"/>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4"/>
      <c r="AH69" s="144"/>
      <c r="AI69" s="144"/>
      <c r="AJ69" s="144"/>
      <c r="AK69" s="144"/>
      <c r="AL69" s="144"/>
      <c r="AM69" s="144"/>
      <c r="AN69" s="144"/>
      <c r="AO69" s="144"/>
      <c r="AP69" s="144"/>
      <c r="AQ69" s="144"/>
      <c r="AR69" s="144"/>
      <c r="AS69" s="144"/>
    </row>
    <row r="70" spans="2:45" s="135" customFormat="1" x14ac:dyDescent="0.2">
      <c r="B70" s="134"/>
      <c r="C70" s="134" t="s">
        <v>24</v>
      </c>
      <c r="D70" s="134" t="s">
        <v>50</v>
      </c>
      <c r="E70" s="134"/>
      <c r="F70" s="134" t="s">
        <v>31</v>
      </c>
      <c r="G70" s="134"/>
      <c r="H70" s="134"/>
      <c r="I70" s="134"/>
      <c r="J70" s="134"/>
      <c r="K70" s="134"/>
      <c r="L70" s="134"/>
      <c r="M70" s="134"/>
      <c r="N70" s="134"/>
      <c r="O70" s="134"/>
      <c r="P70" s="134"/>
      <c r="Q70" s="134"/>
      <c r="R70" s="134"/>
      <c r="S70" s="134"/>
      <c r="T70" s="134"/>
      <c r="U70" s="134"/>
    </row>
    <row r="71" spans="2:45" s="139" customFormat="1" x14ac:dyDescent="0.2">
      <c r="B71" s="136"/>
      <c r="C71" s="152" t="s">
        <v>102</v>
      </c>
      <c r="D71" s="144"/>
      <c r="E71" s="144"/>
      <c r="F71" s="144"/>
      <c r="G71" s="144"/>
      <c r="H71" s="144"/>
      <c r="I71" s="144"/>
      <c r="J71" s="144"/>
      <c r="K71" s="144"/>
      <c r="L71" s="144"/>
      <c r="M71" s="144"/>
      <c r="N71" s="144"/>
      <c r="O71" s="144"/>
      <c r="P71" s="144"/>
      <c r="Q71" s="144"/>
      <c r="R71" s="144"/>
      <c r="S71" s="144"/>
      <c r="T71" s="144"/>
      <c r="U71" s="144"/>
      <c r="V71" s="144"/>
      <c r="W71" s="144"/>
      <c r="X71" s="144"/>
      <c r="Y71" s="144"/>
    </row>
    <row r="72" spans="2:45" s="139" customFormat="1" x14ac:dyDescent="0.2">
      <c r="B72" s="136"/>
      <c r="C72" s="144"/>
      <c r="D72" s="144"/>
      <c r="E72" s="144"/>
      <c r="F72" s="144"/>
      <c r="G72" s="144"/>
      <c r="H72" s="144"/>
      <c r="I72" s="144"/>
      <c r="J72" s="144"/>
      <c r="K72" s="144"/>
      <c r="L72" s="144"/>
      <c r="M72" s="144"/>
      <c r="N72" s="144"/>
      <c r="O72" s="144"/>
      <c r="P72" s="144"/>
      <c r="Q72" s="144"/>
      <c r="R72" s="144"/>
      <c r="S72" s="144"/>
      <c r="T72" s="144"/>
      <c r="U72" s="144"/>
      <c r="V72" s="144"/>
      <c r="W72" s="144"/>
      <c r="X72" s="144"/>
      <c r="Y72" s="144"/>
    </row>
    <row r="73" spans="2:45" s="139" customFormat="1" x14ac:dyDescent="0.2">
      <c r="B73" s="136"/>
      <c r="C73" s="144"/>
      <c r="D73" s="144"/>
      <c r="E73" s="144"/>
      <c r="F73" s="144"/>
      <c r="G73" s="144"/>
      <c r="H73" s="144"/>
      <c r="I73" s="144"/>
      <c r="J73" s="144"/>
      <c r="K73" s="144"/>
      <c r="L73" s="144"/>
      <c r="M73" s="144"/>
      <c r="N73" s="144"/>
      <c r="O73" s="144"/>
      <c r="P73" s="144"/>
      <c r="Q73" s="144"/>
      <c r="R73" s="144"/>
      <c r="S73" s="144"/>
      <c r="T73" s="144"/>
      <c r="U73" s="144"/>
      <c r="V73" s="144"/>
      <c r="W73" s="144"/>
      <c r="X73" s="144"/>
      <c r="Y73" s="144"/>
    </row>
    <row r="74" spans="2:45" s="139" customFormat="1" x14ac:dyDescent="0.2">
      <c r="B74" s="136"/>
      <c r="C74" s="144"/>
      <c r="D74" s="144">
        <v>1.1399999999999999</v>
      </c>
      <c r="E74" s="144"/>
      <c r="F74" s="144"/>
      <c r="G74" s="158" t="s">
        <v>113</v>
      </c>
      <c r="H74" s="144"/>
      <c r="I74" s="144"/>
      <c r="J74" s="144"/>
      <c r="K74" s="144"/>
      <c r="L74" s="144"/>
      <c r="M74" s="144"/>
      <c r="N74" s="144"/>
      <c r="O74" s="144"/>
      <c r="P74" s="144"/>
      <c r="Q74" s="144"/>
      <c r="R74" s="144"/>
      <c r="S74" s="144"/>
      <c r="T74" s="144"/>
      <c r="U74" s="144"/>
      <c r="V74" s="144"/>
      <c r="W74" s="144"/>
      <c r="X74" s="144"/>
      <c r="Y74" s="144"/>
    </row>
    <row r="75" spans="2:45" s="139" customFormat="1" x14ac:dyDescent="0.2">
      <c r="B75" s="136"/>
      <c r="C75" s="144"/>
      <c r="D75" s="139">
        <v>1.1499999999999999</v>
      </c>
      <c r="E75" s="144"/>
      <c r="F75" s="144"/>
      <c r="G75" s="144" t="s">
        <v>114</v>
      </c>
      <c r="H75" s="144"/>
      <c r="I75" s="144"/>
      <c r="J75" s="144"/>
      <c r="K75" s="144"/>
      <c r="L75" s="144"/>
      <c r="M75" s="144"/>
      <c r="N75" s="144"/>
      <c r="O75" s="144"/>
      <c r="P75" s="144"/>
      <c r="Q75" s="144"/>
      <c r="R75" s="144"/>
      <c r="S75" s="144"/>
      <c r="T75" s="144"/>
      <c r="U75" s="144"/>
      <c r="V75" s="144"/>
      <c r="W75" s="144"/>
      <c r="X75" s="144"/>
      <c r="Y75" s="144"/>
    </row>
    <row r="76" spans="2:45" s="139" customFormat="1" x14ac:dyDescent="0.2">
      <c r="B76" s="136"/>
      <c r="C76" s="144"/>
      <c r="J76" s="144"/>
      <c r="K76" s="144"/>
      <c r="L76" s="144"/>
      <c r="M76" s="144"/>
      <c r="N76" s="144"/>
      <c r="O76" s="144"/>
      <c r="P76" s="144"/>
      <c r="Q76" s="144"/>
      <c r="R76" s="144"/>
      <c r="S76" s="144"/>
      <c r="T76" s="144"/>
      <c r="U76" s="144"/>
      <c r="V76" s="144"/>
      <c r="W76" s="144"/>
      <c r="X76" s="144"/>
      <c r="Y76" s="144"/>
    </row>
    <row r="77" spans="2:45" s="139" customFormat="1" x14ac:dyDescent="0.2">
      <c r="B77" s="136"/>
      <c r="C77" s="144"/>
      <c r="G77" s="148">
        <f>G106</f>
        <v>7.3300000000000004E-2</v>
      </c>
      <c r="H77" s="148" t="s">
        <v>108</v>
      </c>
      <c r="I77" s="148" t="s">
        <v>109</v>
      </c>
      <c r="J77" s="144"/>
      <c r="K77" s="144"/>
      <c r="L77" s="144"/>
      <c r="M77" s="144"/>
      <c r="N77" s="144"/>
      <c r="O77" s="144"/>
      <c r="P77" s="144"/>
      <c r="Q77" s="144"/>
      <c r="R77" s="144"/>
      <c r="S77" s="144"/>
      <c r="T77" s="144"/>
      <c r="U77" s="144"/>
      <c r="V77" s="144"/>
      <c r="W77" s="144"/>
      <c r="X77" s="144"/>
      <c r="Y77" s="144"/>
    </row>
    <row r="78" spans="2:45" s="139" customFormat="1" x14ac:dyDescent="0.2">
      <c r="B78" s="136"/>
      <c r="C78" s="144"/>
      <c r="G78" s="148">
        <f>G116</f>
        <v>7.0800000000000002E-2</v>
      </c>
      <c r="H78" s="148" t="s">
        <v>110</v>
      </c>
      <c r="I78" s="148"/>
      <c r="J78" s="144"/>
      <c r="K78" s="144"/>
      <c r="L78" s="144"/>
      <c r="M78" s="144"/>
      <c r="N78" s="144"/>
      <c r="O78" s="144"/>
      <c r="P78" s="144"/>
      <c r="Q78" s="144"/>
      <c r="R78" s="144"/>
      <c r="S78" s="144"/>
      <c r="T78" s="144"/>
      <c r="U78" s="144"/>
      <c r="V78" s="144"/>
      <c r="W78" s="144"/>
      <c r="X78" s="144"/>
      <c r="Y78" s="144"/>
    </row>
    <row r="79" spans="2:45" s="139" customFormat="1" x14ac:dyDescent="0.2">
      <c r="B79" s="136"/>
      <c r="C79" s="144"/>
      <c r="G79" s="148">
        <f>G119</f>
        <v>7.9600000000000004E-2</v>
      </c>
      <c r="H79" s="148" t="s">
        <v>111</v>
      </c>
      <c r="I79" s="148"/>
      <c r="J79" s="144"/>
      <c r="K79" s="144"/>
      <c r="L79" s="144"/>
      <c r="M79" s="144"/>
      <c r="N79" s="144"/>
      <c r="O79" s="144"/>
      <c r="P79" s="144"/>
      <c r="Q79" s="144"/>
      <c r="R79" s="144"/>
      <c r="S79" s="144"/>
      <c r="T79" s="144"/>
      <c r="U79" s="144"/>
      <c r="V79" s="144"/>
      <c r="W79" s="144"/>
      <c r="X79" s="144"/>
      <c r="Y79" s="144"/>
    </row>
    <row r="80" spans="2:45" s="139" customFormat="1" x14ac:dyDescent="0.2">
      <c r="B80" s="136"/>
      <c r="C80" s="144"/>
      <c r="D80" s="144"/>
      <c r="E80" s="144"/>
      <c r="F80" s="144"/>
      <c r="G80" s="144">
        <f>AVERAGE(G77:G79)</f>
        <v>7.456666666666667E-2</v>
      </c>
      <c r="H80" s="144" t="s">
        <v>112</v>
      </c>
      <c r="I80" s="144"/>
      <c r="J80" s="144"/>
      <c r="K80" s="144"/>
      <c r="L80" s="144"/>
      <c r="M80" s="144"/>
      <c r="N80" s="144"/>
      <c r="O80" s="144"/>
      <c r="P80" s="144"/>
      <c r="Q80" s="144"/>
      <c r="R80" s="144"/>
      <c r="S80" s="144"/>
      <c r="T80" s="144"/>
      <c r="U80" s="144"/>
      <c r="V80" s="144"/>
      <c r="W80" s="144"/>
      <c r="X80" s="144"/>
      <c r="Y80" s="144"/>
    </row>
    <row r="81" spans="2:25" s="139" customFormat="1" x14ac:dyDescent="0.2">
      <c r="B81" s="136"/>
      <c r="C81" s="144"/>
      <c r="J81" s="144"/>
      <c r="K81" s="144"/>
      <c r="L81" s="144"/>
      <c r="M81" s="144"/>
      <c r="N81" s="144"/>
      <c r="O81" s="144"/>
      <c r="P81" s="144"/>
      <c r="Q81" s="144"/>
      <c r="R81" s="144"/>
      <c r="S81" s="144"/>
      <c r="T81" s="144"/>
      <c r="U81" s="144"/>
      <c r="V81" s="144"/>
      <c r="W81" s="144"/>
      <c r="X81" s="144"/>
      <c r="Y81" s="144"/>
    </row>
    <row r="82" spans="2:25" s="139" customFormat="1" x14ac:dyDescent="0.2">
      <c r="B82" s="136"/>
      <c r="C82" s="144"/>
      <c r="J82" s="144"/>
      <c r="K82" s="144"/>
      <c r="L82" s="144"/>
      <c r="M82" s="144"/>
      <c r="N82" s="144"/>
      <c r="O82" s="144"/>
      <c r="P82" s="144"/>
      <c r="Q82" s="144"/>
      <c r="R82" s="144"/>
      <c r="S82" s="144"/>
      <c r="T82" s="144"/>
      <c r="U82" s="144"/>
      <c r="V82" s="144"/>
      <c r="W82" s="144"/>
      <c r="X82" s="144"/>
      <c r="Y82" s="144"/>
    </row>
    <row r="83" spans="2:25" s="139" customFormat="1" x14ac:dyDescent="0.2">
      <c r="B83" s="136"/>
      <c r="C83" s="144"/>
      <c r="J83" s="144"/>
      <c r="K83" s="144"/>
      <c r="L83" s="144"/>
      <c r="M83" s="144"/>
      <c r="N83" s="144"/>
      <c r="O83" s="144"/>
      <c r="P83" s="144"/>
      <c r="Q83" s="144"/>
      <c r="R83" s="144"/>
      <c r="S83" s="144"/>
      <c r="T83" s="144"/>
      <c r="U83" s="144"/>
      <c r="V83" s="144"/>
      <c r="W83" s="144"/>
      <c r="X83" s="144"/>
      <c r="Y83" s="144"/>
    </row>
    <row r="84" spans="2:25" s="139" customFormat="1" x14ac:dyDescent="0.2">
      <c r="B84" s="136"/>
      <c r="C84" s="144"/>
      <c r="D84" s="144"/>
      <c r="E84" s="144"/>
      <c r="F84" s="144"/>
      <c r="G84" s="144"/>
      <c r="H84" s="144"/>
      <c r="I84" s="144"/>
      <c r="J84" s="144"/>
      <c r="K84" s="144"/>
      <c r="L84" s="144"/>
      <c r="M84" s="144"/>
      <c r="N84" s="144"/>
      <c r="O84" s="144"/>
      <c r="P84" s="144"/>
      <c r="Q84" s="144"/>
      <c r="R84" s="144"/>
      <c r="S84" s="144"/>
      <c r="T84" s="144"/>
      <c r="U84" s="144"/>
      <c r="V84" s="144"/>
      <c r="W84" s="144"/>
      <c r="X84" s="144"/>
      <c r="Y84" s="144"/>
    </row>
    <row r="85" spans="2:25" s="139" customFormat="1" x14ac:dyDescent="0.2">
      <c r="B85" s="136"/>
      <c r="C85" s="144"/>
      <c r="D85" s="144"/>
      <c r="E85" s="144"/>
      <c r="F85" s="144"/>
      <c r="G85" s="144"/>
      <c r="H85" s="144"/>
      <c r="I85" s="144"/>
      <c r="J85" s="144"/>
      <c r="K85" s="144"/>
      <c r="L85" s="144"/>
      <c r="M85" s="144"/>
      <c r="N85" s="144"/>
      <c r="O85" s="144"/>
      <c r="P85" s="144"/>
      <c r="Q85" s="144"/>
      <c r="R85" s="144"/>
      <c r="S85" s="144"/>
      <c r="T85" s="144"/>
      <c r="U85" s="144"/>
      <c r="V85" s="144"/>
      <c r="W85" s="144"/>
      <c r="X85" s="144"/>
      <c r="Y85" s="144"/>
    </row>
    <row r="86" spans="2:25" s="139" customFormat="1" x14ac:dyDescent="0.2">
      <c r="B86" s="136"/>
      <c r="C86" s="144"/>
      <c r="D86" s="144"/>
      <c r="E86" s="144"/>
      <c r="F86" s="144"/>
      <c r="K86" s="144"/>
      <c r="L86" s="144"/>
      <c r="M86" s="144"/>
      <c r="N86" s="144"/>
      <c r="O86" s="144"/>
      <c r="P86" s="144"/>
      <c r="Q86" s="144"/>
      <c r="R86" s="144"/>
      <c r="S86" s="144"/>
      <c r="T86" s="144"/>
      <c r="U86" s="144"/>
      <c r="V86" s="144"/>
      <c r="W86" s="144"/>
      <c r="X86" s="144"/>
      <c r="Y86" s="144"/>
    </row>
    <row r="87" spans="2:25" s="139" customFormat="1" x14ac:dyDescent="0.2">
      <c r="B87" s="136"/>
      <c r="C87" s="144"/>
      <c r="D87" s="144"/>
      <c r="E87" s="144"/>
      <c r="F87" s="144"/>
      <c r="K87" s="144"/>
      <c r="L87" s="144"/>
      <c r="M87" s="144"/>
      <c r="N87" s="144"/>
      <c r="O87" s="144"/>
      <c r="P87" s="144"/>
      <c r="Q87" s="144"/>
      <c r="R87" s="144"/>
      <c r="S87" s="144"/>
      <c r="T87" s="144"/>
      <c r="U87" s="144"/>
      <c r="V87" s="144"/>
      <c r="W87" s="144"/>
      <c r="X87" s="144"/>
      <c r="Y87" s="144"/>
    </row>
    <row r="88" spans="2:25" s="139" customFormat="1" x14ac:dyDescent="0.2">
      <c r="B88" s="136"/>
      <c r="C88" s="144"/>
      <c r="D88" s="144"/>
      <c r="E88" s="144"/>
      <c r="F88" s="144"/>
      <c r="K88" s="144"/>
      <c r="L88" s="144"/>
      <c r="M88" s="144"/>
      <c r="N88" s="144"/>
      <c r="O88" s="144"/>
      <c r="P88" s="144"/>
      <c r="Q88" s="144"/>
      <c r="R88" s="144"/>
      <c r="S88" s="144"/>
      <c r="T88" s="144"/>
      <c r="U88" s="144"/>
      <c r="V88" s="144"/>
      <c r="W88" s="144"/>
      <c r="X88" s="144"/>
      <c r="Y88" s="144"/>
    </row>
    <row r="89" spans="2:25" s="139" customFormat="1" x14ac:dyDescent="0.2">
      <c r="B89" s="136"/>
      <c r="C89" s="144"/>
      <c r="D89" s="144"/>
      <c r="E89" s="144"/>
      <c r="F89" s="144"/>
      <c r="G89" s="144"/>
      <c r="H89" s="144"/>
      <c r="I89" s="144"/>
      <c r="J89" s="144"/>
      <c r="K89" s="144"/>
      <c r="L89" s="144"/>
      <c r="M89" s="144"/>
      <c r="N89" s="144"/>
      <c r="O89" s="144"/>
      <c r="P89" s="144"/>
      <c r="Q89" s="144"/>
      <c r="R89" s="144"/>
      <c r="S89" s="144"/>
      <c r="T89" s="144"/>
      <c r="U89" s="144"/>
      <c r="V89" s="144"/>
      <c r="W89" s="144"/>
      <c r="X89" s="144"/>
      <c r="Y89" s="144"/>
    </row>
    <row r="90" spans="2:25" s="139" customFormat="1" x14ac:dyDescent="0.2">
      <c r="B90" s="136"/>
      <c r="C90" s="144"/>
      <c r="D90" s="144"/>
      <c r="E90" s="144"/>
      <c r="F90" s="144"/>
      <c r="J90" s="144"/>
      <c r="K90" s="144"/>
      <c r="L90" s="144"/>
      <c r="M90" s="144"/>
      <c r="N90" s="144"/>
      <c r="O90" s="144"/>
      <c r="P90" s="144"/>
      <c r="Q90" s="144"/>
      <c r="R90" s="144"/>
      <c r="S90" s="144"/>
      <c r="T90" s="144"/>
      <c r="U90" s="144"/>
      <c r="V90" s="144"/>
      <c r="W90" s="144"/>
      <c r="X90" s="144"/>
      <c r="Y90" s="144"/>
    </row>
    <row r="91" spans="2:25" s="139" customFormat="1" x14ac:dyDescent="0.2">
      <c r="B91" s="136"/>
      <c r="C91" s="144"/>
      <c r="D91" s="144"/>
      <c r="E91" s="144"/>
      <c r="F91" s="144"/>
      <c r="J91" s="144"/>
      <c r="K91" s="144"/>
      <c r="L91" s="144"/>
      <c r="M91" s="144"/>
      <c r="N91" s="144"/>
      <c r="O91" s="144"/>
      <c r="P91" s="144"/>
      <c r="Q91" s="144"/>
      <c r="R91" s="144"/>
      <c r="S91" s="144"/>
      <c r="T91" s="144"/>
      <c r="U91" s="144"/>
      <c r="V91" s="144"/>
      <c r="W91" s="144"/>
      <c r="X91" s="144"/>
      <c r="Y91" s="144"/>
    </row>
    <row r="92" spans="2:25" s="139" customFormat="1" x14ac:dyDescent="0.2">
      <c r="B92" s="136"/>
      <c r="C92" s="144"/>
      <c r="D92" s="144"/>
      <c r="E92" s="144"/>
      <c r="F92" s="144"/>
      <c r="J92" s="144"/>
      <c r="K92" s="144"/>
      <c r="L92" s="144"/>
      <c r="M92" s="144"/>
      <c r="N92" s="144"/>
      <c r="O92" s="144"/>
      <c r="P92" s="144"/>
      <c r="Q92" s="144"/>
      <c r="R92" s="144"/>
      <c r="S92" s="144"/>
      <c r="T92" s="144"/>
      <c r="U92" s="144"/>
      <c r="V92" s="144"/>
      <c r="W92" s="144"/>
      <c r="X92" s="144"/>
      <c r="Y92" s="144"/>
    </row>
    <row r="93" spans="2:25" s="139" customFormat="1" x14ac:dyDescent="0.2">
      <c r="B93" s="136"/>
      <c r="C93" s="144"/>
      <c r="D93" s="144"/>
      <c r="E93" s="144"/>
      <c r="F93" s="144"/>
      <c r="J93" s="144"/>
      <c r="K93" s="144"/>
      <c r="L93" s="144"/>
      <c r="M93" s="144"/>
      <c r="N93" s="144"/>
      <c r="O93" s="144"/>
      <c r="P93" s="144"/>
      <c r="Q93" s="144"/>
      <c r="R93" s="144"/>
      <c r="S93" s="144"/>
      <c r="T93" s="144"/>
      <c r="U93" s="144"/>
      <c r="V93" s="144"/>
      <c r="W93" s="144"/>
      <c r="X93" s="144"/>
      <c r="Y93" s="144"/>
    </row>
    <row r="94" spans="2:25" s="139" customFormat="1" x14ac:dyDescent="0.2">
      <c r="B94" s="136"/>
      <c r="C94" s="144"/>
      <c r="D94" s="144"/>
      <c r="E94" s="144"/>
      <c r="F94" s="144"/>
      <c r="G94" s="144"/>
      <c r="H94" s="144"/>
      <c r="I94" s="144"/>
      <c r="J94" s="144"/>
      <c r="K94" s="144"/>
      <c r="L94" s="144"/>
      <c r="M94" s="144"/>
      <c r="N94" s="144"/>
      <c r="O94" s="144"/>
      <c r="P94" s="144"/>
      <c r="Q94" s="144"/>
      <c r="R94" s="144"/>
      <c r="S94" s="144"/>
      <c r="T94" s="144"/>
      <c r="U94" s="144"/>
      <c r="V94" s="144"/>
      <c r="W94" s="144"/>
      <c r="X94" s="144"/>
      <c r="Y94" s="144"/>
    </row>
    <row r="95" spans="2:25" s="139" customFormat="1" x14ac:dyDescent="0.2">
      <c r="B95" s="136"/>
      <c r="C95" s="144"/>
      <c r="D95" s="144"/>
      <c r="E95" s="144"/>
      <c r="F95" s="144"/>
      <c r="G95" s="144"/>
      <c r="H95" s="144"/>
      <c r="I95" s="144"/>
      <c r="J95" s="144"/>
      <c r="K95" s="144"/>
      <c r="L95" s="144"/>
      <c r="M95" s="144"/>
      <c r="N95" s="144"/>
      <c r="O95" s="144"/>
      <c r="P95" s="144"/>
      <c r="Q95" s="144"/>
      <c r="R95" s="144"/>
      <c r="S95" s="144"/>
      <c r="T95" s="144"/>
      <c r="U95" s="144"/>
      <c r="V95" s="144"/>
      <c r="W95" s="144"/>
      <c r="X95" s="144"/>
      <c r="Y95" s="144"/>
    </row>
    <row r="96" spans="2:25" s="139" customFormat="1" x14ac:dyDescent="0.2">
      <c r="B96" s="136"/>
      <c r="C96" s="144"/>
      <c r="D96" s="144"/>
      <c r="E96" s="144"/>
      <c r="F96" s="144"/>
      <c r="G96" s="144"/>
      <c r="H96" s="144"/>
      <c r="I96" s="144"/>
      <c r="J96" s="144"/>
      <c r="K96" s="144"/>
      <c r="L96" s="144"/>
      <c r="M96" s="144"/>
      <c r="N96" s="144"/>
      <c r="O96" s="144"/>
      <c r="P96" s="144"/>
      <c r="Q96" s="144"/>
      <c r="R96" s="144"/>
      <c r="S96" s="144"/>
      <c r="T96" s="144"/>
      <c r="U96" s="144"/>
      <c r="V96" s="144"/>
      <c r="W96" s="144"/>
      <c r="X96" s="144"/>
      <c r="Y96" s="144"/>
    </row>
    <row r="97" spans="2:45" s="139" customFormat="1" x14ac:dyDescent="0.2">
      <c r="B97" s="136"/>
    </row>
    <row r="98" spans="2:45" s="139" customFormat="1" x14ac:dyDescent="0.2">
      <c r="B98" s="136"/>
    </row>
    <row r="99" spans="2:45" s="139" customFormat="1" x14ac:dyDescent="0.2">
      <c r="B99" s="136"/>
    </row>
    <row r="100" spans="2:45" s="139" customFormat="1" x14ac:dyDescent="0.2">
      <c r="B100" s="136"/>
    </row>
    <row r="101" spans="2:45" s="139" customFormat="1" x14ac:dyDescent="0.2">
      <c r="B101" s="136"/>
    </row>
    <row r="102" spans="2:45" s="139" customFormat="1" x14ac:dyDescent="0.2">
      <c r="B102" s="136"/>
    </row>
    <row r="103" spans="2:45" s="139" customFormat="1" x14ac:dyDescent="0.2">
      <c r="B103" s="136"/>
    </row>
    <row r="104" spans="2:45" s="139" customFormat="1" x14ac:dyDescent="0.2">
      <c r="B104" s="136"/>
      <c r="D104" s="144">
        <v>1.24</v>
      </c>
      <c r="F104" s="144"/>
      <c r="G104" s="144">
        <v>73300</v>
      </c>
      <c r="H104" s="144" t="s">
        <v>106</v>
      </c>
      <c r="I104" s="144" t="s">
        <v>108</v>
      </c>
    </row>
    <row r="105" spans="2:45" s="139" customFormat="1" x14ac:dyDescent="0.2">
      <c r="B105" s="136"/>
      <c r="D105" s="144"/>
      <c r="F105" s="144"/>
      <c r="G105" s="144">
        <f>10^6</f>
        <v>1000000</v>
      </c>
      <c r="H105" s="144" t="s">
        <v>107</v>
      </c>
      <c r="I105" s="144"/>
    </row>
    <row r="106" spans="2:45" s="139" customFormat="1" x14ac:dyDescent="0.2">
      <c r="B106" s="136"/>
      <c r="D106" s="144"/>
      <c r="F106" s="159"/>
      <c r="G106" s="159">
        <f>G104/G105</f>
        <v>7.3300000000000004E-2</v>
      </c>
      <c r="H106" s="159" t="s">
        <v>106</v>
      </c>
      <c r="I106" s="144"/>
    </row>
    <row r="107" spans="2:45" s="139" customFormat="1" x14ac:dyDescent="0.2">
      <c r="B107" s="136"/>
      <c r="D107" s="144"/>
      <c r="F107" s="159"/>
      <c r="G107" s="159"/>
      <c r="H107" s="160"/>
      <c r="I107" s="144"/>
    </row>
    <row r="108" spans="2:45" s="139" customFormat="1" x14ac:dyDescent="0.2">
      <c r="B108" s="136"/>
      <c r="F108" s="161"/>
      <c r="G108" s="161"/>
      <c r="H108" s="161"/>
    </row>
    <row r="109" spans="2:45" s="139" customFormat="1" x14ac:dyDescent="0.2">
      <c r="B109" s="137"/>
      <c r="C109" s="144"/>
      <c r="D109" s="144"/>
      <c r="F109" s="161"/>
      <c r="G109" s="161"/>
      <c r="H109" s="159"/>
      <c r="I109" s="144"/>
      <c r="J109" s="144"/>
      <c r="K109" s="144"/>
      <c r="L109" s="144"/>
      <c r="M109" s="144"/>
      <c r="N109" s="144"/>
      <c r="O109" s="144"/>
      <c r="P109" s="144"/>
      <c r="Q109" s="144"/>
      <c r="R109" s="144"/>
      <c r="S109" s="144"/>
      <c r="T109" s="144"/>
      <c r="U109" s="144"/>
      <c r="V109" s="144"/>
      <c r="W109" s="144"/>
      <c r="X109" s="144"/>
      <c r="Y109" s="144"/>
      <c r="Z109" s="144"/>
      <c r="AA109" s="144"/>
      <c r="AB109" s="144"/>
      <c r="AC109" s="144"/>
      <c r="AD109" s="144"/>
      <c r="AE109" s="144"/>
      <c r="AF109" s="144"/>
      <c r="AG109" s="144"/>
      <c r="AH109" s="144"/>
      <c r="AI109" s="144"/>
      <c r="AJ109" s="144"/>
      <c r="AK109" s="144"/>
      <c r="AL109" s="144"/>
      <c r="AM109" s="144"/>
      <c r="AN109" s="144"/>
      <c r="AO109" s="144"/>
      <c r="AP109" s="144"/>
      <c r="AQ109" s="144"/>
      <c r="AR109" s="144"/>
      <c r="AS109" s="144"/>
    </row>
    <row r="110" spans="2:45" s="139" customFormat="1" x14ac:dyDescent="0.2">
      <c r="B110" s="137"/>
      <c r="C110" s="144"/>
      <c r="D110" s="144"/>
      <c r="F110" s="161"/>
      <c r="G110" s="161"/>
      <c r="H110" s="159"/>
      <c r="I110" s="144"/>
      <c r="J110" s="144"/>
      <c r="K110" s="144"/>
      <c r="L110" s="144"/>
      <c r="M110" s="144"/>
      <c r="N110" s="144"/>
      <c r="O110" s="144"/>
      <c r="P110" s="144"/>
      <c r="Q110" s="144"/>
      <c r="R110" s="144"/>
      <c r="S110" s="144"/>
      <c r="T110" s="144"/>
      <c r="U110" s="144"/>
      <c r="V110" s="144"/>
      <c r="W110" s="144"/>
      <c r="X110" s="144"/>
      <c r="Y110" s="144"/>
      <c r="Z110" s="144"/>
      <c r="AA110" s="144"/>
      <c r="AB110" s="144"/>
      <c r="AC110" s="144"/>
      <c r="AD110" s="144"/>
      <c r="AE110" s="144"/>
      <c r="AF110" s="144"/>
      <c r="AG110" s="144"/>
      <c r="AH110" s="144"/>
      <c r="AI110" s="144"/>
      <c r="AJ110" s="144"/>
      <c r="AK110" s="144"/>
      <c r="AL110" s="144"/>
      <c r="AM110" s="144"/>
      <c r="AN110" s="144"/>
      <c r="AO110" s="144"/>
      <c r="AP110" s="144"/>
      <c r="AQ110" s="144"/>
      <c r="AR110" s="144"/>
      <c r="AS110" s="144"/>
    </row>
    <row r="111" spans="2:45" s="139" customFormat="1" x14ac:dyDescent="0.2">
      <c r="B111" s="137"/>
      <c r="C111" s="144"/>
      <c r="D111" s="144"/>
      <c r="F111" s="161"/>
      <c r="G111" s="161"/>
      <c r="H111" s="159"/>
      <c r="I111" s="144"/>
      <c r="J111" s="144"/>
      <c r="K111" s="144"/>
      <c r="L111" s="144"/>
      <c r="M111" s="144"/>
      <c r="N111" s="144"/>
      <c r="O111" s="144"/>
      <c r="P111" s="144"/>
      <c r="Q111" s="144"/>
      <c r="R111" s="144"/>
      <c r="S111" s="144"/>
      <c r="T111" s="144"/>
      <c r="U111" s="144"/>
      <c r="V111" s="144"/>
      <c r="W111" s="144"/>
      <c r="X111" s="144"/>
      <c r="Y111" s="144"/>
      <c r="Z111" s="144"/>
      <c r="AA111" s="144"/>
      <c r="AB111" s="144"/>
      <c r="AC111" s="144"/>
      <c r="AD111" s="144"/>
      <c r="AE111" s="144"/>
      <c r="AF111" s="144"/>
      <c r="AG111" s="144"/>
      <c r="AH111" s="144"/>
      <c r="AI111" s="144"/>
      <c r="AJ111" s="144"/>
      <c r="AK111" s="144"/>
      <c r="AL111" s="144"/>
      <c r="AM111" s="144"/>
      <c r="AN111" s="144"/>
      <c r="AO111" s="144"/>
      <c r="AP111" s="144"/>
      <c r="AQ111" s="144"/>
      <c r="AR111" s="144"/>
      <c r="AS111" s="144"/>
    </row>
    <row r="112" spans="2:45" s="139" customFormat="1" x14ac:dyDescent="0.2">
      <c r="B112" s="137"/>
      <c r="C112" s="144"/>
      <c r="D112" s="144"/>
      <c r="F112" s="161"/>
      <c r="G112" s="161"/>
      <c r="H112" s="159"/>
      <c r="I112" s="144"/>
      <c r="J112" s="144"/>
      <c r="K112" s="144"/>
      <c r="L112" s="144"/>
      <c r="M112" s="144"/>
      <c r="N112" s="144"/>
      <c r="O112" s="144"/>
      <c r="P112" s="144"/>
      <c r="Q112" s="144"/>
      <c r="R112" s="144"/>
      <c r="S112" s="144"/>
      <c r="T112" s="144"/>
      <c r="U112" s="144"/>
      <c r="V112" s="144"/>
      <c r="W112" s="144"/>
      <c r="X112" s="144"/>
      <c r="Y112" s="144"/>
      <c r="Z112" s="144"/>
      <c r="AA112" s="144"/>
      <c r="AB112" s="144"/>
      <c r="AC112" s="144"/>
      <c r="AD112" s="144"/>
      <c r="AE112" s="144"/>
      <c r="AF112" s="144"/>
      <c r="AG112" s="144"/>
      <c r="AH112" s="144"/>
      <c r="AI112" s="144"/>
      <c r="AJ112" s="144"/>
      <c r="AK112" s="144"/>
      <c r="AL112" s="144"/>
      <c r="AM112" s="144"/>
      <c r="AN112" s="144"/>
      <c r="AO112" s="144"/>
      <c r="AP112" s="144"/>
      <c r="AQ112" s="144"/>
      <c r="AR112" s="144"/>
      <c r="AS112" s="144"/>
    </row>
    <row r="113" spans="2:45" s="139" customFormat="1" x14ac:dyDescent="0.2">
      <c r="B113" s="137"/>
      <c r="C113" s="144"/>
      <c r="D113" s="144"/>
      <c r="F113" s="161"/>
      <c r="G113" s="161"/>
      <c r="H113" s="159"/>
      <c r="I113" s="144"/>
      <c r="J113" s="144"/>
      <c r="K113" s="144"/>
      <c r="L113" s="144"/>
      <c r="M113" s="144"/>
      <c r="N113" s="144"/>
      <c r="O113" s="144"/>
      <c r="P113" s="144"/>
      <c r="Q113" s="144"/>
      <c r="R113" s="144"/>
      <c r="S113" s="144"/>
      <c r="T113" s="144"/>
      <c r="U113" s="144"/>
      <c r="V113" s="144"/>
      <c r="W113" s="144"/>
      <c r="X113" s="144"/>
      <c r="Y113" s="144"/>
      <c r="Z113" s="144"/>
      <c r="AA113" s="144"/>
      <c r="AB113" s="144"/>
      <c r="AC113" s="144"/>
      <c r="AD113" s="144"/>
      <c r="AE113" s="144"/>
      <c r="AF113" s="144"/>
      <c r="AG113" s="144"/>
      <c r="AH113" s="144"/>
      <c r="AI113" s="144"/>
      <c r="AJ113" s="144"/>
      <c r="AK113" s="144"/>
      <c r="AL113" s="144"/>
      <c r="AM113" s="144"/>
      <c r="AN113" s="144"/>
      <c r="AO113" s="144"/>
      <c r="AP113" s="144"/>
      <c r="AQ113" s="144"/>
      <c r="AR113" s="144"/>
      <c r="AS113" s="144"/>
    </row>
    <row r="114" spans="2:45" s="139" customFormat="1" x14ac:dyDescent="0.2">
      <c r="B114" s="137"/>
      <c r="C114" s="144"/>
      <c r="D114" s="144"/>
      <c r="E114" s="144"/>
      <c r="F114" s="159"/>
      <c r="G114" s="159">
        <v>70800</v>
      </c>
      <c r="H114" s="159" t="s">
        <v>106</v>
      </c>
      <c r="I114" s="148" t="s">
        <v>110</v>
      </c>
      <c r="J114" s="144"/>
      <c r="K114" s="144"/>
      <c r="L114" s="144"/>
      <c r="M114" s="144"/>
      <c r="N114" s="144"/>
      <c r="O114" s="144"/>
      <c r="P114" s="144"/>
      <c r="Q114" s="144"/>
      <c r="R114" s="144"/>
      <c r="S114" s="144"/>
      <c r="T114" s="144"/>
      <c r="U114" s="144"/>
      <c r="V114" s="144"/>
      <c r="W114" s="144"/>
      <c r="X114" s="144"/>
      <c r="Y114" s="144"/>
      <c r="Z114" s="144"/>
      <c r="AA114" s="144"/>
      <c r="AB114" s="144"/>
      <c r="AC114" s="144"/>
      <c r="AD114" s="144"/>
      <c r="AE114" s="144"/>
      <c r="AF114" s="144"/>
      <c r="AG114" s="144"/>
      <c r="AH114" s="144"/>
      <c r="AI114" s="144"/>
      <c r="AJ114" s="144"/>
      <c r="AK114" s="144"/>
      <c r="AL114" s="144"/>
      <c r="AM114" s="144"/>
      <c r="AN114" s="144"/>
      <c r="AO114" s="144"/>
      <c r="AP114" s="144"/>
      <c r="AQ114" s="144"/>
      <c r="AR114" s="144"/>
      <c r="AS114" s="144"/>
    </row>
    <row r="115" spans="2:45" s="139" customFormat="1" x14ac:dyDescent="0.2">
      <c r="B115" s="137"/>
      <c r="C115" s="144"/>
      <c r="D115" s="144"/>
      <c r="E115" s="144"/>
      <c r="F115" s="159"/>
      <c r="G115" s="159">
        <f>10^6</f>
        <v>1000000</v>
      </c>
      <c r="H115" s="159" t="s">
        <v>107</v>
      </c>
      <c r="I115" s="148"/>
      <c r="J115" s="144"/>
      <c r="K115" s="144"/>
      <c r="L115" s="144"/>
      <c r="M115" s="144"/>
      <c r="N115" s="144"/>
      <c r="O115" s="144"/>
      <c r="P115" s="144"/>
      <c r="Q115" s="144"/>
      <c r="R115" s="144"/>
      <c r="S115" s="144"/>
      <c r="T115" s="144"/>
      <c r="U115" s="144"/>
      <c r="V115" s="144"/>
      <c r="W115" s="144"/>
      <c r="X115" s="144"/>
      <c r="Y115" s="144"/>
      <c r="Z115" s="144"/>
      <c r="AA115" s="144"/>
      <c r="AB115" s="144"/>
      <c r="AC115" s="144"/>
      <c r="AD115" s="144"/>
      <c r="AE115" s="144"/>
      <c r="AF115" s="144"/>
      <c r="AG115" s="144"/>
      <c r="AH115" s="144"/>
      <c r="AI115" s="144"/>
      <c r="AJ115" s="144"/>
      <c r="AK115" s="144"/>
      <c r="AL115" s="144"/>
      <c r="AM115" s="144"/>
      <c r="AN115" s="144"/>
      <c r="AO115" s="144"/>
      <c r="AP115" s="144"/>
      <c r="AQ115" s="144"/>
      <c r="AR115" s="144"/>
      <c r="AS115" s="144"/>
    </row>
    <row r="116" spans="2:45" s="139" customFormat="1" x14ac:dyDescent="0.2">
      <c r="B116" s="137"/>
      <c r="C116" s="144"/>
      <c r="D116" s="144"/>
      <c r="E116" s="144"/>
      <c r="F116" s="159"/>
      <c r="G116" s="159">
        <f>G114/G115</f>
        <v>7.0800000000000002E-2</v>
      </c>
      <c r="H116" s="159" t="s">
        <v>106</v>
      </c>
      <c r="I116" s="148"/>
      <c r="J116" s="144"/>
      <c r="K116" s="144"/>
      <c r="L116" s="144"/>
      <c r="M116" s="144"/>
      <c r="N116" s="144"/>
      <c r="O116" s="144"/>
      <c r="P116" s="144"/>
      <c r="Q116" s="144"/>
      <c r="R116" s="144"/>
      <c r="S116" s="144"/>
      <c r="T116" s="144"/>
      <c r="U116" s="144"/>
      <c r="V116" s="144"/>
      <c r="W116" s="144"/>
      <c r="X116" s="144"/>
      <c r="Y116" s="144"/>
      <c r="Z116" s="144"/>
      <c r="AA116" s="144"/>
      <c r="AB116" s="144"/>
      <c r="AC116" s="144"/>
      <c r="AD116" s="144"/>
      <c r="AE116" s="144"/>
      <c r="AF116" s="144"/>
      <c r="AG116" s="144"/>
      <c r="AH116" s="144"/>
      <c r="AI116" s="144"/>
      <c r="AJ116" s="144"/>
      <c r="AK116" s="144"/>
      <c r="AL116" s="144"/>
      <c r="AM116" s="144"/>
      <c r="AN116" s="144"/>
      <c r="AO116" s="144"/>
      <c r="AP116" s="144"/>
      <c r="AQ116" s="144"/>
      <c r="AR116" s="144"/>
      <c r="AS116" s="144"/>
    </row>
    <row r="117" spans="2:45" s="139" customFormat="1" x14ac:dyDescent="0.2">
      <c r="B117" s="137"/>
      <c r="C117" s="144"/>
      <c r="D117" s="144"/>
      <c r="F117" s="161"/>
      <c r="G117" s="159">
        <v>79600</v>
      </c>
      <c r="H117" s="159" t="s">
        <v>106</v>
      </c>
      <c r="I117" s="148" t="s">
        <v>111</v>
      </c>
      <c r="J117" s="144"/>
      <c r="K117" s="144"/>
      <c r="L117" s="144"/>
      <c r="M117" s="144"/>
      <c r="N117" s="144"/>
      <c r="O117" s="144"/>
      <c r="P117" s="144"/>
      <c r="Q117" s="144"/>
      <c r="R117" s="144"/>
      <c r="S117" s="144"/>
      <c r="T117" s="144"/>
      <c r="U117" s="144"/>
      <c r="V117" s="144"/>
      <c r="W117" s="144"/>
      <c r="X117" s="144"/>
      <c r="Y117" s="144"/>
      <c r="Z117" s="144"/>
      <c r="AA117" s="144"/>
      <c r="AB117" s="144"/>
      <c r="AC117" s="144"/>
      <c r="AD117" s="144"/>
      <c r="AE117" s="144"/>
      <c r="AF117" s="144"/>
      <c r="AG117" s="144"/>
      <c r="AH117" s="144"/>
      <c r="AI117" s="144"/>
      <c r="AJ117" s="144"/>
      <c r="AK117" s="144"/>
      <c r="AL117" s="144"/>
      <c r="AM117" s="144"/>
      <c r="AN117" s="144"/>
      <c r="AO117" s="144"/>
      <c r="AP117" s="144"/>
      <c r="AQ117" s="144"/>
      <c r="AR117" s="144"/>
      <c r="AS117" s="144"/>
    </row>
    <row r="118" spans="2:45" s="139" customFormat="1" x14ac:dyDescent="0.2">
      <c r="B118" s="137"/>
      <c r="C118" s="144"/>
      <c r="D118" s="144"/>
      <c r="F118" s="161"/>
      <c r="G118" s="159">
        <f>10^6</f>
        <v>1000000</v>
      </c>
      <c r="H118" s="159" t="s">
        <v>107</v>
      </c>
      <c r="I118" s="148"/>
      <c r="J118" s="144"/>
      <c r="K118" s="144"/>
      <c r="L118" s="144"/>
      <c r="M118" s="144"/>
      <c r="N118" s="144"/>
      <c r="O118" s="144"/>
      <c r="P118" s="144"/>
      <c r="Q118" s="144"/>
      <c r="R118" s="144"/>
      <c r="S118" s="144"/>
      <c r="T118" s="144"/>
      <c r="U118" s="144"/>
      <c r="V118" s="144"/>
      <c r="W118" s="144"/>
      <c r="X118" s="144"/>
      <c r="Y118" s="144"/>
      <c r="Z118" s="144"/>
      <c r="AA118" s="144"/>
      <c r="AB118" s="144"/>
      <c r="AC118" s="144"/>
      <c r="AD118" s="144"/>
      <c r="AE118" s="144"/>
      <c r="AF118" s="144"/>
      <c r="AG118" s="144"/>
      <c r="AH118" s="144"/>
      <c r="AI118" s="144"/>
      <c r="AJ118" s="144"/>
      <c r="AK118" s="144"/>
      <c r="AL118" s="144"/>
      <c r="AM118" s="144"/>
      <c r="AN118" s="144"/>
      <c r="AO118" s="144"/>
      <c r="AP118" s="144"/>
      <c r="AQ118" s="144"/>
      <c r="AR118" s="144"/>
      <c r="AS118" s="144"/>
    </row>
    <row r="119" spans="2:45" s="139" customFormat="1" x14ac:dyDescent="0.2">
      <c r="B119" s="137"/>
      <c r="C119" s="144"/>
      <c r="D119" s="144"/>
      <c r="F119" s="161"/>
      <c r="G119" s="159">
        <f>G117/G118</f>
        <v>7.9600000000000004E-2</v>
      </c>
      <c r="H119" s="159" t="s">
        <v>106</v>
      </c>
      <c r="I119" s="148"/>
      <c r="J119" s="144"/>
      <c r="K119" s="144"/>
      <c r="L119" s="144"/>
      <c r="M119" s="144"/>
      <c r="N119" s="144"/>
      <c r="O119" s="144"/>
      <c r="P119" s="144"/>
      <c r="Q119" s="144"/>
      <c r="R119" s="144"/>
      <c r="S119" s="144"/>
      <c r="T119" s="144"/>
      <c r="U119" s="144"/>
      <c r="V119" s="144"/>
      <c r="W119" s="144"/>
      <c r="X119" s="144"/>
      <c r="Y119" s="144"/>
      <c r="Z119" s="144"/>
      <c r="AA119" s="144"/>
      <c r="AB119" s="144"/>
      <c r="AC119" s="144"/>
      <c r="AD119" s="144"/>
      <c r="AE119" s="144"/>
      <c r="AF119" s="144"/>
      <c r="AG119" s="144"/>
      <c r="AH119" s="144"/>
      <c r="AI119" s="144"/>
      <c r="AJ119" s="144"/>
      <c r="AK119" s="144"/>
      <c r="AL119" s="144"/>
      <c r="AM119" s="144"/>
      <c r="AN119" s="144"/>
      <c r="AO119" s="144"/>
      <c r="AP119" s="144"/>
      <c r="AQ119" s="144"/>
      <c r="AR119" s="144"/>
      <c r="AS119" s="144"/>
    </row>
    <row r="120" spans="2:45" s="139" customFormat="1" x14ac:dyDescent="0.2">
      <c r="B120" s="137"/>
      <c r="C120" s="144"/>
      <c r="D120" s="144"/>
      <c r="F120" s="161"/>
      <c r="G120" s="161"/>
      <c r="H120" s="159"/>
      <c r="I120" s="144"/>
      <c r="J120" s="144"/>
      <c r="K120" s="144"/>
      <c r="L120" s="144"/>
      <c r="M120" s="144"/>
      <c r="N120" s="144"/>
      <c r="O120" s="144"/>
      <c r="P120" s="144"/>
      <c r="Q120" s="144"/>
      <c r="R120" s="144"/>
      <c r="S120" s="144"/>
      <c r="T120" s="144"/>
      <c r="U120" s="144"/>
      <c r="V120" s="144"/>
      <c r="W120" s="144"/>
      <c r="X120" s="144"/>
      <c r="Y120" s="144"/>
      <c r="Z120" s="144"/>
      <c r="AA120" s="144"/>
      <c r="AB120" s="144"/>
      <c r="AC120" s="144"/>
      <c r="AD120" s="144"/>
      <c r="AE120" s="144"/>
      <c r="AF120" s="144"/>
      <c r="AG120" s="144"/>
      <c r="AH120" s="144"/>
      <c r="AI120" s="144"/>
      <c r="AJ120" s="144"/>
      <c r="AK120" s="144"/>
      <c r="AL120" s="144"/>
      <c r="AM120" s="144"/>
      <c r="AN120" s="144"/>
      <c r="AO120" s="144"/>
      <c r="AP120" s="144"/>
      <c r="AQ120" s="144"/>
      <c r="AR120" s="144"/>
      <c r="AS120" s="144"/>
    </row>
    <row r="121" spans="2:45" s="139" customFormat="1" x14ac:dyDescent="0.2">
      <c r="B121" s="137"/>
      <c r="C121" s="144"/>
      <c r="D121" s="144"/>
      <c r="F121" s="161"/>
      <c r="G121" s="161"/>
      <c r="H121" s="159"/>
      <c r="I121" s="144"/>
      <c r="J121" s="144"/>
      <c r="K121" s="144"/>
      <c r="L121" s="144"/>
      <c r="M121" s="144"/>
      <c r="N121" s="144"/>
      <c r="O121" s="144"/>
      <c r="P121" s="144"/>
      <c r="Q121" s="144"/>
      <c r="R121" s="144"/>
      <c r="S121" s="144"/>
      <c r="T121" s="144"/>
      <c r="U121" s="144"/>
      <c r="V121" s="144"/>
      <c r="W121" s="144"/>
      <c r="X121" s="144"/>
      <c r="Y121" s="144"/>
      <c r="Z121" s="144"/>
      <c r="AA121" s="144"/>
      <c r="AB121" s="144"/>
      <c r="AC121" s="144"/>
      <c r="AD121" s="144"/>
      <c r="AE121" s="144"/>
      <c r="AF121" s="144"/>
      <c r="AG121" s="144"/>
      <c r="AH121" s="144"/>
      <c r="AI121" s="144"/>
      <c r="AJ121" s="144"/>
      <c r="AK121" s="144"/>
      <c r="AL121" s="144"/>
      <c r="AM121" s="144"/>
      <c r="AN121" s="144"/>
      <c r="AO121" s="144"/>
      <c r="AP121" s="144"/>
      <c r="AQ121" s="144"/>
      <c r="AR121" s="144"/>
      <c r="AS121" s="144"/>
    </row>
    <row r="122" spans="2:45" s="139" customFormat="1" x14ac:dyDescent="0.2">
      <c r="B122" s="137"/>
      <c r="C122" s="144"/>
      <c r="D122" s="144"/>
      <c r="F122" s="161"/>
      <c r="G122" s="161"/>
      <c r="H122" s="159"/>
      <c r="I122" s="144"/>
      <c r="J122" s="144"/>
      <c r="K122" s="144"/>
      <c r="L122" s="144"/>
      <c r="M122" s="144"/>
      <c r="N122" s="144"/>
      <c r="O122" s="144"/>
      <c r="P122" s="144"/>
      <c r="Q122" s="144"/>
      <c r="R122" s="144"/>
      <c r="S122" s="144"/>
      <c r="T122" s="144"/>
      <c r="U122" s="144"/>
      <c r="V122" s="144"/>
      <c r="W122" s="144"/>
      <c r="X122" s="144"/>
      <c r="Y122" s="144"/>
      <c r="Z122" s="144"/>
      <c r="AA122" s="144"/>
      <c r="AB122" s="144"/>
      <c r="AC122" s="144"/>
      <c r="AD122" s="144"/>
      <c r="AE122" s="144"/>
      <c r="AF122" s="144"/>
      <c r="AG122" s="144"/>
      <c r="AH122" s="144"/>
      <c r="AI122" s="144"/>
      <c r="AJ122" s="144"/>
      <c r="AK122" s="144"/>
      <c r="AL122" s="144"/>
      <c r="AM122" s="144"/>
      <c r="AN122" s="144"/>
      <c r="AO122" s="144"/>
      <c r="AP122" s="144"/>
      <c r="AQ122" s="144"/>
      <c r="AR122" s="144"/>
      <c r="AS122" s="144"/>
    </row>
    <row r="123" spans="2:45" s="139" customFormat="1" x14ac:dyDescent="0.2">
      <c r="B123" s="137"/>
      <c r="C123" s="144"/>
      <c r="D123" s="144"/>
      <c r="F123" s="161"/>
      <c r="G123" s="161"/>
      <c r="H123" s="159"/>
      <c r="I123" s="144"/>
      <c r="J123" s="144"/>
      <c r="K123" s="144"/>
      <c r="L123" s="144"/>
      <c r="M123" s="144"/>
      <c r="N123" s="144"/>
      <c r="O123" s="144"/>
      <c r="P123" s="144"/>
      <c r="Q123" s="144"/>
      <c r="R123" s="144"/>
      <c r="S123" s="144"/>
      <c r="T123" s="144"/>
      <c r="U123" s="144"/>
      <c r="V123" s="144"/>
      <c r="W123" s="144"/>
      <c r="X123" s="144"/>
      <c r="Y123" s="144"/>
      <c r="Z123" s="144"/>
      <c r="AA123" s="144"/>
      <c r="AB123" s="144"/>
      <c r="AC123" s="144"/>
      <c r="AD123" s="144"/>
      <c r="AE123" s="144"/>
      <c r="AF123" s="144"/>
      <c r="AG123" s="144"/>
      <c r="AH123" s="144"/>
      <c r="AI123" s="144"/>
      <c r="AJ123" s="144"/>
      <c r="AK123" s="144"/>
      <c r="AL123" s="144"/>
      <c r="AM123" s="144"/>
      <c r="AN123" s="144"/>
      <c r="AO123" s="144"/>
      <c r="AP123" s="144"/>
      <c r="AQ123" s="144"/>
      <c r="AR123" s="144"/>
      <c r="AS123" s="144"/>
    </row>
    <row r="124" spans="2:45" s="139" customFormat="1" x14ac:dyDescent="0.2">
      <c r="B124" s="137"/>
      <c r="C124" s="144"/>
      <c r="D124" s="144"/>
      <c r="F124" s="161"/>
      <c r="G124" s="161"/>
      <c r="H124" s="159"/>
      <c r="I124" s="144"/>
      <c r="J124" s="144"/>
      <c r="K124" s="144"/>
      <c r="L124" s="144"/>
      <c r="M124" s="144"/>
      <c r="N124" s="144"/>
      <c r="O124" s="144"/>
      <c r="P124" s="144"/>
      <c r="Q124" s="144"/>
      <c r="R124" s="144"/>
      <c r="S124" s="144"/>
      <c r="T124" s="144"/>
      <c r="U124" s="144"/>
      <c r="V124" s="144"/>
      <c r="W124" s="144"/>
      <c r="X124" s="144"/>
      <c r="Y124" s="144"/>
      <c r="Z124" s="144"/>
      <c r="AA124" s="144"/>
      <c r="AB124" s="144"/>
      <c r="AC124" s="144"/>
      <c r="AD124" s="144"/>
      <c r="AE124" s="144"/>
      <c r="AF124" s="144"/>
      <c r="AG124" s="144"/>
      <c r="AH124" s="144"/>
      <c r="AI124" s="144"/>
      <c r="AJ124" s="144"/>
      <c r="AK124" s="144"/>
      <c r="AL124" s="144"/>
      <c r="AM124" s="144"/>
      <c r="AN124" s="144"/>
      <c r="AO124" s="144"/>
      <c r="AP124" s="144"/>
      <c r="AQ124" s="144"/>
      <c r="AR124" s="144"/>
      <c r="AS124" s="144"/>
    </row>
    <row r="125" spans="2:45" s="139" customFormat="1" x14ac:dyDescent="0.2">
      <c r="B125" s="137"/>
      <c r="C125" s="144"/>
      <c r="D125" s="144"/>
      <c r="F125" s="161"/>
      <c r="G125" s="161"/>
      <c r="H125" s="159"/>
      <c r="I125" s="144"/>
      <c r="J125" s="144"/>
      <c r="K125" s="144"/>
      <c r="L125" s="144"/>
      <c r="M125" s="144"/>
      <c r="N125" s="144"/>
      <c r="O125" s="144"/>
      <c r="P125" s="144"/>
      <c r="Q125" s="144"/>
      <c r="R125" s="144"/>
      <c r="S125" s="144"/>
      <c r="T125" s="144"/>
      <c r="U125" s="144"/>
      <c r="V125" s="144"/>
      <c r="W125" s="144"/>
      <c r="X125" s="144"/>
      <c r="Y125" s="144"/>
      <c r="Z125" s="144"/>
      <c r="AA125" s="144"/>
      <c r="AB125" s="144"/>
      <c r="AC125" s="144"/>
      <c r="AD125" s="144"/>
      <c r="AE125" s="144"/>
      <c r="AF125" s="144"/>
      <c r="AG125" s="144"/>
      <c r="AH125" s="144"/>
      <c r="AI125" s="144"/>
      <c r="AJ125" s="144"/>
      <c r="AK125" s="144"/>
      <c r="AL125" s="144"/>
      <c r="AM125" s="144"/>
      <c r="AN125" s="144"/>
      <c r="AO125" s="144"/>
      <c r="AP125" s="144"/>
      <c r="AQ125" s="144"/>
      <c r="AR125" s="144"/>
      <c r="AS125" s="144"/>
    </row>
    <row r="126" spans="2:45" s="139" customFormat="1" x14ac:dyDescent="0.2">
      <c r="B126" s="137"/>
      <c r="C126" s="144"/>
      <c r="D126" s="144"/>
      <c r="F126" s="161"/>
      <c r="G126" s="161"/>
      <c r="H126" s="159"/>
      <c r="I126" s="144"/>
      <c r="J126" s="144"/>
      <c r="K126" s="144"/>
      <c r="L126" s="144"/>
      <c r="M126" s="144"/>
      <c r="N126" s="144"/>
      <c r="O126" s="144"/>
      <c r="P126" s="144"/>
      <c r="Q126" s="144"/>
      <c r="R126" s="144"/>
      <c r="S126" s="144"/>
      <c r="T126" s="144"/>
      <c r="U126" s="144"/>
      <c r="V126" s="144"/>
      <c r="W126" s="144"/>
      <c r="X126" s="144"/>
      <c r="Y126" s="144"/>
      <c r="Z126" s="144"/>
      <c r="AA126" s="144"/>
      <c r="AB126" s="144"/>
      <c r="AC126" s="144"/>
      <c r="AD126" s="144"/>
      <c r="AE126" s="144"/>
      <c r="AF126" s="144"/>
      <c r="AG126" s="144"/>
      <c r="AH126" s="144"/>
      <c r="AI126" s="144"/>
      <c r="AJ126" s="144"/>
      <c r="AK126" s="144"/>
      <c r="AL126" s="144"/>
      <c r="AM126" s="144"/>
      <c r="AN126" s="144"/>
      <c r="AO126" s="144"/>
      <c r="AP126" s="144"/>
      <c r="AQ126" s="144"/>
      <c r="AR126" s="144"/>
      <c r="AS126" s="144"/>
    </row>
    <row r="127" spans="2:45" s="139" customFormat="1" x14ac:dyDescent="0.2">
      <c r="B127" s="137"/>
      <c r="C127" s="144"/>
      <c r="D127" s="144"/>
      <c r="F127" s="161"/>
      <c r="G127" s="161"/>
      <c r="H127" s="159"/>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c r="AK127" s="144"/>
      <c r="AL127" s="144"/>
      <c r="AM127" s="144"/>
      <c r="AN127" s="144"/>
      <c r="AO127" s="144"/>
      <c r="AP127" s="144"/>
      <c r="AQ127" s="144"/>
      <c r="AR127" s="144"/>
      <c r="AS127" s="144"/>
    </row>
    <row r="128" spans="2:45" s="139" customFormat="1" x14ac:dyDescent="0.2">
      <c r="B128" s="137"/>
      <c r="C128" s="144"/>
      <c r="D128" s="144"/>
      <c r="F128" s="161"/>
      <c r="G128" s="161"/>
      <c r="H128" s="159"/>
      <c r="I128" s="144"/>
      <c r="J128" s="144"/>
      <c r="K128" s="144"/>
      <c r="L128" s="144"/>
      <c r="M128" s="144"/>
      <c r="N128" s="144"/>
      <c r="O128" s="144"/>
      <c r="P128" s="144"/>
      <c r="Q128" s="144"/>
      <c r="R128" s="144"/>
      <c r="S128" s="144"/>
      <c r="T128" s="144"/>
      <c r="U128" s="144"/>
      <c r="V128" s="144"/>
      <c r="W128" s="144"/>
      <c r="X128" s="144"/>
      <c r="Y128" s="144"/>
      <c r="Z128" s="144"/>
      <c r="AA128" s="144"/>
      <c r="AB128" s="144"/>
      <c r="AC128" s="144"/>
      <c r="AD128" s="144"/>
      <c r="AE128" s="144"/>
      <c r="AF128" s="144"/>
      <c r="AG128" s="144"/>
      <c r="AH128" s="144"/>
      <c r="AI128" s="144"/>
      <c r="AJ128" s="144"/>
      <c r="AK128" s="144"/>
      <c r="AL128" s="144"/>
      <c r="AM128" s="144"/>
      <c r="AN128" s="144"/>
      <c r="AO128" s="144"/>
      <c r="AP128" s="144"/>
      <c r="AQ128" s="144"/>
      <c r="AR128" s="144"/>
      <c r="AS128" s="144"/>
    </row>
    <row r="129" spans="2:45" s="139" customFormat="1" ht="17" thickBot="1" x14ac:dyDescent="0.25">
      <c r="B129" s="137"/>
      <c r="C129" s="144"/>
      <c r="D129" s="144"/>
      <c r="F129" s="161"/>
      <c r="G129" s="161"/>
      <c r="H129" s="159"/>
      <c r="I129" s="144"/>
      <c r="J129" s="144"/>
      <c r="K129" s="144"/>
      <c r="L129" s="144"/>
      <c r="M129" s="144"/>
      <c r="N129" s="144"/>
      <c r="O129" s="144"/>
      <c r="P129" s="144"/>
      <c r="Q129" s="144"/>
      <c r="R129" s="144"/>
      <c r="S129" s="144"/>
      <c r="T129" s="144"/>
      <c r="U129" s="144"/>
      <c r="V129" s="144"/>
      <c r="W129" s="144"/>
      <c r="X129" s="144"/>
      <c r="Y129" s="144"/>
      <c r="Z129" s="144"/>
      <c r="AA129" s="144"/>
      <c r="AB129" s="144"/>
      <c r="AC129" s="144"/>
      <c r="AD129" s="144"/>
      <c r="AE129" s="144"/>
      <c r="AF129" s="144"/>
      <c r="AG129" s="144"/>
      <c r="AH129" s="144"/>
      <c r="AI129" s="144"/>
      <c r="AJ129" s="144"/>
      <c r="AK129" s="144"/>
      <c r="AL129" s="144"/>
      <c r="AM129" s="144"/>
      <c r="AN129" s="144"/>
      <c r="AO129" s="144"/>
      <c r="AP129" s="144"/>
      <c r="AQ129" s="144"/>
      <c r="AR129" s="144"/>
      <c r="AS129" s="144"/>
    </row>
    <row r="130" spans="2:45" s="135" customFormat="1" x14ac:dyDescent="0.2">
      <c r="B130" s="134"/>
      <c r="C130" s="134" t="s">
        <v>24</v>
      </c>
      <c r="D130" s="134" t="s">
        <v>50</v>
      </c>
      <c r="E130" s="134"/>
      <c r="F130" s="134" t="s">
        <v>31</v>
      </c>
      <c r="G130" s="134"/>
      <c r="H130" s="134"/>
      <c r="I130" s="134"/>
      <c r="J130" s="134"/>
      <c r="K130" s="134"/>
      <c r="L130" s="134"/>
      <c r="M130" s="134"/>
      <c r="N130" s="134"/>
      <c r="O130" s="134"/>
      <c r="P130" s="134"/>
      <c r="Q130" s="134"/>
      <c r="R130" s="134"/>
      <c r="S130" s="134"/>
      <c r="T130" s="134"/>
      <c r="U130" s="134"/>
    </row>
    <row r="131" spans="2:45" s="139" customFormat="1" x14ac:dyDescent="0.2">
      <c r="B131" s="136"/>
      <c r="C131" s="144"/>
      <c r="D131" s="144"/>
      <c r="E131" s="144"/>
      <c r="F131" s="144"/>
      <c r="G131" s="144"/>
      <c r="H131" s="144"/>
      <c r="I131" s="144"/>
      <c r="J131" s="144"/>
      <c r="K131" s="144"/>
      <c r="L131" s="144"/>
      <c r="M131" s="144"/>
      <c r="N131" s="144"/>
      <c r="O131" s="144"/>
      <c r="P131" s="144"/>
      <c r="Q131" s="144"/>
      <c r="R131" s="144"/>
      <c r="S131" s="144"/>
      <c r="T131" s="144"/>
      <c r="U131" s="144"/>
      <c r="V131" s="144"/>
      <c r="W131" s="144"/>
      <c r="X131" s="144"/>
      <c r="Y131" s="144"/>
    </row>
    <row r="132" spans="2:45" s="139" customFormat="1" x14ac:dyDescent="0.2">
      <c r="B132" s="136"/>
      <c r="C132" s="144" t="s">
        <v>51</v>
      </c>
      <c r="D132" s="144"/>
      <c r="E132" s="144"/>
      <c r="F132" s="144"/>
      <c r="G132" s="144"/>
      <c r="H132" s="144"/>
      <c r="I132" s="144"/>
      <c r="J132" s="144"/>
      <c r="K132" s="144"/>
      <c r="L132" s="144"/>
      <c r="M132" s="144"/>
      <c r="N132" s="144"/>
      <c r="O132" s="144"/>
      <c r="P132" s="144"/>
      <c r="Q132" s="144"/>
      <c r="R132" s="144"/>
      <c r="S132" s="144"/>
      <c r="T132" s="144"/>
      <c r="U132" s="144"/>
      <c r="V132" s="144"/>
      <c r="W132" s="144"/>
      <c r="X132" s="144"/>
      <c r="Y132" s="144"/>
    </row>
    <row r="133" spans="2:45" s="139" customFormat="1" x14ac:dyDescent="0.2">
      <c r="B133" s="136"/>
      <c r="C133" s="144"/>
      <c r="D133" s="144"/>
      <c r="E133" s="144"/>
      <c r="F133" s="144"/>
      <c r="G133" s="144"/>
      <c r="H133" s="144"/>
      <c r="I133" s="144"/>
      <c r="J133" s="144"/>
      <c r="K133" s="144"/>
      <c r="L133" s="144"/>
      <c r="M133" s="144"/>
      <c r="N133" s="144"/>
      <c r="O133" s="144"/>
      <c r="P133" s="144"/>
      <c r="Q133" s="144"/>
      <c r="R133" s="144"/>
      <c r="S133" s="144"/>
      <c r="T133" s="144"/>
      <c r="U133" s="144"/>
      <c r="V133" s="144"/>
      <c r="W133" s="144"/>
      <c r="X133" s="144"/>
      <c r="Y133" s="144"/>
    </row>
    <row r="134" spans="2:45" s="139" customFormat="1" x14ac:dyDescent="0.2">
      <c r="B134" s="136"/>
      <c r="C134" s="144"/>
      <c r="D134" s="144"/>
      <c r="E134" s="144"/>
      <c r="F134" s="144"/>
      <c r="G134" s="144"/>
      <c r="H134" s="144"/>
      <c r="I134" s="144"/>
      <c r="J134" s="144"/>
      <c r="K134" s="144"/>
      <c r="L134" s="144"/>
      <c r="M134" s="144"/>
      <c r="N134" s="144"/>
      <c r="O134" s="144"/>
      <c r="P134" s="144"/>
      <c r="Q134" s="144"/>
      <c r="R134" s="144"/>
      <c r="S134" s="144"/>
      <c r="T134" s="144"/>
      <c r="U134" s="144"/>
      <c r="V134" s="144"/>
      <c r="W134" s="144"/>
      <c r="X134" s="144"/>
      <c r="Y134" s="144"/>
    </row>
    <row r="135" spans="2:45" s="139" customFormat="1" x14ac:dyDescent="0.2">
      <c r="B135" s="136"/>
      <c r="C135" s="144"/>
      <c r="D135" s="144"/>
      <c r="E135" s="144"/>
      <c r="F135" s="144"/>
      <c r="G135" s="144"/>
      <c r="H135" s="144"/>
      <c r="I135" s="144"/>
      <c r="J135" s="144"/>
      <c r="K135" s="144"/>
      <c r="L135" s="144"/>
      <c r="M135" s="144"/>
      <c r="N135" s="144"/>
      <c r="O135" s="144"/>
      <c r="P135" s="144"/>
      <c r="Q135" s="144"/>
      <c r="R135" s="144"/>
      <c r="S135" s="144"/>
      <c r="T135" s="144"/>
      <c r="U135" s="144"/>
      <c r="V135" s="144"/>
      <c r="W135" s="144"/>
      <c r="X135" s="144"/>
      <c r="Y135" s="144"/>
    </row>
    <row r="136" spans="2:45" s="139" customFormat="1" ht="19" x14ac:dyDescent="0.2">
      <c r="B136" s="136"/>
      <c r="C136" s="144"/>
      <c r="D136" s="144">
        <v>16</v>
      </c>
      <c r="F136" s="144"/>
      <c r="G136" s="139" t="s">
        <v>104</v>
      </c>
      <c r="H136" s="153" t="s">
        <v>52</v>
      </c>
      <c r="I136" s="144"/>
      <c r="J136" s="144"/>
      <c r="K136" s="144"/>
      <c r="L136" s="144"/>
      <c r="M136" s="144"/>
      <c r="N136" s="144"/>
      <c r="O136" s="144"/>
      <c r="P136" s="144"/>
      <c r="Q136" s="144"/>
      <c r="R136" s="144"/>
      <c r="S136" s="144"/>
      <c r="T136" s="144"/>
      <c r="U136" s="144"/>
      <c r="V136" s="144"/>
      <c r="W136" s="144"/>
      <c r="X136" s="144"/>
      <c r="Y136" s="144"/>
    </row>
    <row r="137" spans="2:45" s="139" customFormat="1" x14ac:dyDescent="0.2">
      <c r="B137" s="136"/>
      <c r="C137" s="144"/>
      <c r="D137" s="144"/>
      <c r="F137" s="144"/>
      <c r="G137" s="144" t="s">
        <v>53</v>
      </c>
      <c r="H137" s="153" t="s">
        <v>54</v>
      </c>
      <c r="I137" s="144"/>
      <c r="J137" s="144"/>
      <c r="K137" s="144"/>
      <c r="L137" s="144"/>
      <c r="M137" s="144"/>
      <c r="N137" s="144"/>
      <c r="O137" s="144"/>
      <c r="P137" s="144"/>
      <c r="Q137" s="144"/>
      <c r="R137" s="144"/>
      <c r="S137" s="144"/>
      <c r="T137" s="144"/>
      <c r="U137" s="144"/>
      <c r="V137" s="144"/>
      <c r="W137" s="144"/>
      <c r="X137" s="144"/>
      <c r="Y137" s="144"/>
    </row>
    <row r="138" spans="2:45" s="139" customFormat="1" ht="19" x14ac:dyDescent="0.2">
      <c r="B138" s="136"/>
      <c r="C138" s="144"/>
      <c r="D138" s="144"/>
      <c r="F138" s="144"/>
      <c r="G138" s="139" t="s">
        <v>105</v>
      </c>
      <c r="H138" s="153" t="s">
        <v>55</v>
      </c>
      <c r="I138" s="144"/>
      <c r="J138" s="144"/>
      <c r="K138" s="144"/>
      <c r="L138" s="144"/>
      <c r="M138" s="144"/>
      <c r="N138" s="144"/>
      <c r="O138" s="144"/>
      <c r="P138" s="144"/>
      <c r="Q138" s="144"/>
      <c r="R138" s="144"/>
      <c r="S138" s="144"/>
      <c r="T138" s="144"/>
      <c r="U138" s="144"/>
      <c r="V138" s="144"/>
      <c r="W138" s="144"/>
      <c r="X138" s="144"/>
      <c r="Y138" s="144"/>
    </row>
    <row r="139" spans="2:45" s="139" customFormat="1" x14ac:dyDescent="0.2">
      <c r="B139" s="136"/>
      <c r="C139" s="144"/>
      <c r="D139" s="144"/>
      <c r="F139" s="144"/>
      <c r="G139" s="144" t="s">
        <v>56</v>
      </c>
      <c r="H139" s="153" t="s">
        <v>54</v>
      </c>
      <c r="I139" s="144"/>
      <c r="J139" s="144"/>
      <c r="K139" s="144"/>
      <c r="L139" s="144"/>
      <c r="M139" s="144"/>
      <c r="N139" s="144"/>
      <c r="O139" s="144"/>
      <c r="P139" s="144"/>
      <c r="Q139" s="144"/>
      <c r="R139" s="144"/>
      <c r="S139" s="144"/>
      <c r="T139" s="144"/>
      <c r="U139" s="144"/>
      <c r="V139" s="144"/>
      <c r="W139" s="144"/>
      <c r="X139" s="144"/>
      <c r="Y139" s="144"/>
    </row>
    <row r="140" spans="2:45" s="139" customFormat="1" x14ac:dyDescent="0.2">
      <c r="B140" s="136"/>
      <c r="C140" s="144"/>
      <c r="D140" s="144"/>
      <c r="E140" s="144"/>
      <c r="F140" s="144"/>
      <c r="G140" s="144"/>
      <c r="H140" s="144"/>
      <c r="I140" s="144"/>
      <c r="J140" s="144"/>
      <c r="K140" s="144"/>
      <c r="L140" s="144"/>
      <c r="M140" s="144"/>
      <c r="N140" s="144"/>
      <c r="O140" s="144"/>
      <c r="P140" s="144"/>
      <c r="Q140" s="144"/>
      <c r="R140" s="144"/>
      <c r="S140" s="144"/>
      <c r="T140" s="144"/>
      <c r="U140" s="144"/>
      <c r="V140" s="144"/>
      <c r="W140" s="144"/>
      <c r="X140" s="144"/>
      <c r="Y140" s="144"/>
    </row>
    <row r="141" spans="2:45" s="139" customFormat="1" x14ac:dyDescent="0.2">
      <c r="B141" s="136"/>
      <c r="C141" s="144"/>
      <c r="D141" s="144"/>
      <c r="E141" s="144"/>
      <c r="F141" s="144"/>
      <c r="G141" s="144"/>
      <c r="H141" s="144"/>
      <c r="I141" s="144"/>
      <c r="J141" s="144"/>
      <c r="K141" s="144"/>
      <c r="L141" s="144"/>
      <c r="M141" s="144"/>
      <c r="N141" s="144"/>
      <c r="O141" s="144"/>
      <c r="P141" s="144"/>
      <c r="Q141" s="144"/>
      <c r="R141" s="144"/>
      <c r="S141" s="144"/>
      <c r="T141" s="144"/>
      <c r="U141" s="144"/>
      <c r="V141" s="144"/>
      <c r="W141" s="144"/>
      <c r="X141" s="144"/>
      <c r="Y141" s="144"/>
    </row>
    <row r="142" spans="2:45" s="139" customFormat="1" x14ac:dyDescent="0.2">
      <c r="B142" s="136"/>
      <c r="C142" s="144"/>
      <c r="D142" s="144"/>
      <c r="E142" s="144"/>
      <c r="F142" s="144"/>
      <c r="G142" s="144"/>
      <c r="H142" s="144"/>
      <c r="I142" s="144"/>
      <c r="J142" s="144"/>
      <c r="K142" s="144"/>
      <c r="L142" s="144"/>
      <c r="M142" s="144"/>
      <c r="N142" s="144"/>
      <c r="O142" s="144"/>
      <c r="P142" s="144"/>
      <c r="Q142" s="144"/>
      <c r="R142" s="144"/>
      <c r="S142" s="144"/>
      <c r="T142" s="144"/>
      <c r="U142" s="144"/>
      <c r="V142" s="144"/>
      <c r="W142" s="144"/>
      <c r="X142" s="144"/>
      <c r="Y142" s="144"/>
    </row>
    <row r="143" spans="2:45" s="139" customFormat="1" x14ac:dyDescent="0.2">
      <c r="B143" s="136"/>
      <c r="C143" s="144"/>
      <c r="D143" s="144"/>
      <c r="E143" s="144"/>
      <c r="F143" s="144"/>
      <c r="G143" s="144"/>
      <c r="H143" s="144"/>
      <c r="I143" s="144"/>
      <c r="J143" s="144"/>
      <c r="K143" s="144"/>
      <c r="L143" s="144"/>
      <c r="M143" s="144"/>
      <c r="N143" s="144"/>
      <c r="O143" s="144"/>
      <c r="P143" s="144"/>
      <c r="Q143" s="144"/>
      <c r="R143" s="144"/>
      <c r="S143" s="144"/>
      <c r="T143" s="144"/>
      <c r="U143" s="144"/>
      <c r="V143" s="144"/>
      <c r="W143" s="144"/>
      <c r="X143" s="144"/>
      <c r="Y143" s="144"/>
    </row>
    <row r="144" spans="2:45" s="139" customFormat="1" x14ac:dyDescent="0.2">
      <c r="B144" s="136"/>
      <c r="C144" s="144"/>
      <c r="D144" s="144"/>
      <c r="E144" s="144"/>
      <c r="F144" s="144"/>
      <c r="G144" s="144"/>
      <c r="H144" s="144"/>
      <c r="I144" s="144"/>
      <c r="J144" s="144"/>
      <c r="K144" s="144"/>
      <c r="L144" s="144"/>
      <c r="M144" s="144"/>
      <c r="N144" s="144"/>
      <c r="O144" s="144"/>
      <c r="P144" s="144"/>
      <c r="Q144" s="144"/>
      <c r="R144" s="144"/>
      <c r="S144" s="144"/>
      <c r="T144" s="144"/>
      <c r="U144" s="144"/>
      <c r="V144" s="144"/>
      <c r="W144" s="144"/>
      <c r="X144" s="144"/>
      <c r="Y144" s="144"/>
    </row>
    <row r="145" spans="2:25" s="139" customFormat="1" x14ac:dyDescent="0.2">
      <c r="B145" s="136"/>
      <c r="C145" s="144"/>
      <c r="D145" s="144"/>
      <c r="E145" s="144"/>
      <c r="F145" s="144"/>
      <c r="G145" s="144"/>
      <c r="H145" s="144"/>
      <c r="I145" s="144"/>
      <c r="J145" s="144"/>
      <c r="K145" s="144"/>
      <c r="L145" s="144"/>
      <c r="M145" s="144"/>
      <c r="N145" s="144"/>
      <c r="O145" s="144"/>
      <c r="P145" s="144"/>
      <c r="Q145" s="144"/>
      <c r="R145" s="144"/>
      <c r="S145" s="144"/>
      <c r="T145" s="144"/>
      <c r="U145" s="144"/>
      <c r="V145" s="144"/>
      <c r="W145" s="144"/>
      <c r="X145" s="144"/>
      <c r="Y145" s="144"/>
    </row>
    <row r="146" spans="2:25" s="139" customFormat="1" x14ac:dyDescent="0.2">
      <c r="B146" s="136"/>
      <c r="C146" s="144"/>
      <c r="D146" s="144"/>
      <c r="E146" s="144"/>
      <c r="F146" s="144"/>
      <c r="G146" s="144"/>
      <c r="H146" s="144"/>
      <c r="I146" s="144"/>
      <c r="J146" s="144"/>
      <c r="K146" s="144"/>
      <c r="L146" s="144"/>
      <c r="M146" s="144"/>
      <c r="N146" s="144"/>
      <c r="O146" s="144"/>
      <c r="P146" s="144"/>
      <c r="Q146" s="144"/>
      <c r="R146" s="144"/>
      <c r="S146" s="144"/>
      <c r="T146" s="144"/>
      <c r="U146" s="144"/>
      <c r="V146" s="144"/>
      <c r="W146" s="144"/>
      <c r="X146" s="144"/>
      <c r="Y146" s="144"/>
    </row>
    <row r="147" spans="2:25" s="139" customFormat="1" x14ac:dyDescent="0.2">
      <c r="B147" s="136"/>
      <c r="C147" s="144"/>
      <c r="D147" s="144"/>
      <c r="E147" s="144"/>
      <c r="F147" s="144"/>
      <c r="G147" s="144"/>
      <c r="H147" s="144"/>
      <c r="I147" s="144"/>
      <c r="J147" s="144"/>
      <c r="K147" s="144"/>
      <c r="L147" s="144"/>
      <c r="M147" s="144"/>
      <c r="N147" s="144"/>
      <c r="O147" s="144"/>
      <c r="P147" s="144"/>
      <c r="Q147" s="144"/>
      <c r="R147" s="144"/>
      <c r="S147" s="144"/>
      <c r="T147" s="144"/>
      <c r="U147" s="144"/>
      <c r="V147" s="144"/>
      <c r="W147" s="144"/>
      <c r="X147" s="144"/>
      <c r="Y147" s="144"/>
    </row>
    <row r="148" spans="2:25" s="139" customFormat="1" x14ac:dyDescent="0.2">
      <c r="B148" s="136"/>
      <c r="C148" s="144"/>
      <c r="D148" s="144"/>
      <c r="E148" s="144"/>
      <c r="F148" s="144"/>
      <c r="G148" s="144"/>
      <c r="H148" s="144"/>
      <c r="I148" s="144"/>
      <c r="J148" s="144"/>
      <c r="K148" s="144"/>
      <c r="L148" s="144"/>
      <c r="M148" s="144"/>
      <c r="N148" s="144"/>
      <c r="O148" s="144"/>
      <c r="P148" s="144"/>
      <c r="Q148" s="144"/>
      <c r="R148" s="144"/>
      <c r="S148" s="144"/>
      <c r="T148" s="144"/>
      <c r="U148" s="144"/>
      <c r="V148" s="144"/>
      <c r="W148" s="144"/>
      <c r="X148" s="144"/>
      <c r="Y148" s="144"/>
    </row>
    <row r="149" spans="2:25" s="139" customFormat="1" x14ac:dyDescent="0.2">
      <c r="B149" s="136"/>
      <c r="C149" s="144"/>
      <c r="D149" s="144"/>
      <c r="E149" s="144"/>
      <c r="F149" s="144"/>
      <c r="G149" s="144"/>
      <c r="H149" s="144"/>
      <c r="I149" s="144"/>
      <c r="J149" s="144"/>
      <c r="K149" s="144"/>
      <c r="L149" s="144"/>
      <c r="M149" s="144"/>
      <c r="N149" s="144"/>
      <c r="O149" s="144"/>
      <c r="P149" s="144"/>
      <c r="Q149" s="144"/>
      <c r="R149" s="144"/>
      <c r="S149" s="144"/>
      <c r="T149" s="144"/>
      <c r="U149" s="144"/>
      <c r="V149" s="144"/>
      <c r="W149" s="144"/>
      <c r="X149" s="144"/>
      <c r="Y149" s="144"/>
    </row>
    <row r="150" spans="2:25" s="139" customFormat="1" x14ac:dyDescent="0.2">
      <c r="B150" s="136"/>
      <c r="C150" s="144"/>
      <c r="D150" s="144"/>
      <c r="E150" s="144"/>
      <c r="F150" s="144"/>
      <c r="G150" s="144"/>
      <c r="H150" s="144"/>
      <c r="I150" s="144"/>
      <c r="J150" s="144"/>
      <c r="K150" s="144"/>
      <c r="L150" s="144"/>
      <c r="M150" s="144"/>
      <c r="N150" s="144"/>
      <c r="O150" s="144"/>
      <c r="P150" s="144"/>
      <c r="Q150" s="144"/>
      <c r="R150" s="144"/>
      <c r="S150" s="144"/>
      <c r="T150" s="144"/>
      <c r="U150" s="144"/>
      <c r="V150" s="144"/>
      <c r="W150" s="144"/>
      <c r="X150" s="144"/>
      <c r="Y150" s="144"/>
    </row>
    <row r="151" spans="2:25" s="139" customFormat="1" x14ac:dyDescent="0.2">
      <c r="B151" s="136"/>
      <c r="C151" s="144"/>
      <c r="D151" s="144"/>
      <c r="E151" s="144"/>
      <c r="F151" s="144"/>
      <c r="G151" s="144"/>
      <c r="H151" s="144"/>
      <c r="I151" s="144"/>
      <c r="J151" s="144"/>
      <c r="K151" s="144"/>
      <c r="L151" s="144"/>
      <c r="M151" s="144"/>
      <c r="N151" s="144"/>
      <c r="O151" s="144"/>
      <c r="P151" s="144"/>
      <c r="Q151" s="144"/>
      <c r="R151" s="144"/>
      <c r="S151" s="144"/>
      <c r="T151" s="144"/>
      <c r="U151" s="144"/>
      <c r="V151" s="144"/>
      <c r="W151" s="144"/>
      <c r="X151" s="144"/>
      <c r="Y151" s="144"/>
    </row>
    <row r="152" spans="2:25" s="139" customFormat="1" x14ac:dyDescent="0.2">
      <c r="B152" s="136"/>
      <c r="C152" s="144"/>
      <c r="D152" s="144"/>
      <c r="E152" s="144"/>
      <c r="F152" s="144"/>
      <c r="G152" s="144"/>
      <c r="H152" s="144"/>
      <c r="I152" s="144"/>
      <c r="J152" s="144"/>
      <c r="K152" s="144"/>
      <c r="L152" s="144"/>
      <c r="M152" s="144"/>
      <c r="N152" s="144"/>
      <c r="O152" s="144"/>
      <c r="P152" s="144"/>
      <c r="Q152" s="144"/>
      <c r="R152" s="144"/>
      <c r="S152" s="144"/>
      <c r="T152" s="144"/>
      <c r="U152" s="144"/>
      <c r="V152" s="144"/>
      <c r="W152" s="144"/>
      <c r="X152" s="144"/>
      <c r="Y152" s="144"/>
    </row>
    <row r="153" spans="2:25" s="139" customFormat="1" x14ac:dyDescent="0.2">
      <c r="B153" s="136"/>
      <c r="C153" s="144"/>
      <c r="D153" s="144"/>
      <c r="E153" s="144"/>
      <c r="F153" s="144"/>
      <c r="G153" s="144"/>
      <c r="H153" s="144"/>
      <c r="I153" s="144"/>
      <c r="J153" s="144"/>
      <c r="K153" s="144"/>
      <c r="L153" s="144"/>
      <c r="M153" s="144"/>
      <c r="N153" s="144"/>
      <c r="O153" s="144"/>
      <c r="P153" s="144"/>
      <c r="Q153" s="144"/>
      <c r="R153" s="144"/>
      <c r="S153" s="144"/>
      <c r="T153" s="144"/>
      <c r="U153" s="144"/>
      <c r="V153" s="144"/>
      <c r="W153" s="144"/>
      <c r="X153" s="144"/>
      <c r="Y153" s="144"/>
    </row>
    <row r="154" spans="2:25" s="139" customFormat="1" x14ac:dyDescent="0.2">
      <c r="B154" s="136"/>
      <c r="C154" s="144"/>
      <c r="D154" s="144"/>
      <c r="E154" s="144"/>
      <c r="F154" s="144"/>
      <c r="G154" s="144"/>
      <c r="H154" s="144"/>
      <c r="I154" s="144"/>
      <c r="J154" s="144"/>
      <c r="K154" s="144"/>
      <c r="L154" s="144"/>
      <c r="M154" s="144"/>
      <c r="N154" s="144"/>
      <c r="O154" s="144"/>
      <c r="P154" s="144"/>
      <c r="Q154" s="144"/>
      <c r="R154" s="144"/>
      <c r="S154" s="144"/>
      <c r="T154" s="144"/>
      <c r="U154" s="144"/>
      <c r="V154" s="144"/>
      <c r="W154" s="144"/>
      <c r="X154" s="144"/>
      <c r="Y154" s="144"/>
    </row>
    <row r="155" spans="2:25" s="139" customFormat="1" x14ac:dyDescent="0.2">
      <c r="B155" s="136"/>
      <c r="C155" s="144"/>
      <c r="D155" s="144"/>
      <c r="E155" s="144"/>
      <c r="F155" s="144"/>
      <c r="G155" s="144"/>
      <c r="H155" s="144"/>
      <c r="I155" s="144"/>
      <c r="J155" s="144"/>
      <c r="K155" s="144"/>
      <c r="L155" s="144"/>
      <c r="M155" s="144"/>
      <c r="N155" s="144"/>
      <c r="O155" s="144"/>
      <c r="P155" s="144"/>
      <c r="Q155" s="144"/>
      <c r="R155" s="144"/>
      <c r="S155" s="144"/>
      <c r="T155" s="144"/>
      <c r="U155" s="144"/>
      <c r="V155" s="144"/>
      <c r="W155" s="144"/>
      <c r="X155" s="144"/>
      <c r="Y155" s="144"/>
    </row>
    <row r="156" spans="2:25" s="139" customFormat="1" x14ac:dyDescent="0.2">
      <c r="B156" s="136"/>
      <c r="C156" s="144"/>
      <c r="D156" s="144"/>
      <c r="E156" s="144"/>
      <c r="F156" s="144"/>
      <c r="G156" s="144"/>
      <c r="H156" s="144"/>
      <c r="I156" s="144"/>
      <c r="J156" s="144"/>
      <c r="K156" s="144"/>
      <c r="L156" s="144"/>
      <c r="M156" s="144"/>
      <c r="N156" s="144"/>
      <c r="O156" s="144"/>
      <c r="P156" s="144"/>
      <c r="Q156" s="144"/>
      <c r="R156" s="144"/>
      <c r="S156" s="144"/>
      <c r="T156" s="144"/>
      <c r="U156" s="144"/>
      <c r="V156" s="144"/>
      <c r="W156" s="144"/>
      <c r="X156" s="144"/>
      <c r="Y156" s="144"/>
    </row>
    <row r="157" spans="2:25" s="139" customFormat="1" x14ac:dyDescent="0.2">
      <c r="B157" s="136"/>
    </row>
    <row r="158" spans="2:25" s="139" customFormat="1" x14ac:dyDescent="0.2">
      <c r="B158" s="136"/>
    </row>
    <row r="159" spans="2:25" s="139" customFormat="1" x14ac:dyDescent="0.2">
      <c r="B159" s="136"/>
    </row>
    <row r="160" spans="2:25" s="139" customFormat="1" x14ac:dyDescent="0.2">
      <c r="B160" s="136"/>
    </row>
    <row r="161" spans="2:2" s="139" customFormat="1" x14ac:dyDescent="0.2">
      <c r="B161" s="136"/>
    </row>
    <row r="162" spans="2:2" s="139" customFormat="1" x14ac:dyDescent="0.2">
      <c r="B162" s="136"/>
    </row>
    <row r="163" spans="2:2" s="139" customFormat="1" x14ac:dyDescent="0.2">
      <c r="B163" s="136"/>
    </row>
    <row r="164" spans="2:2" s="139" customFormat="1" x14ac:dyDescent="0.2">
      <c r="B164" s="136"/>
    </row>
    <row r="165" spans="2:2" s="139" customFormat="1" x14ac:dyDescent="0.2">
      <c r="B165" s="136"/>
    </row>
    <row r="166" spans="2:2" s="139" customFormat="1" x14ac:dyDescent="0.2">
      <c r="B166" s="136"/>
    </row>
    <row r="167" spans="2:2" s="139" customFormat="1" x14ac:dyDescent="0.2">
      <c r="B167" s="136"/>
    </row>
    <row r="168" spans="2:2" s="139" customFormat="1" x14ac:dyDescent="0.2">
      <c r="B168" s="136"/>
    </row>
    <row r="169" spans="2:2" s="139" customFormat="1" x14ac:dyDescent="0.2">
      <c r="B169" s="136"/>
    </row>
    <row r="170" spans="2:2" s="139" customFormat="1" x14ac:dyDescent="0.2">
      <c r="B170" s="136"/>
    </row>
    <row r="171" spans="2:2" s="139" customFormat="1" x14ac:dyDescent="0.2">
      <c r="B171" s="136"/>
    </row>
    <row r="172" spans="2:2" s="139" customFormat="1" x14ac:dyDescent="0.2">
      <c r="B172" s="136"/>
    </row>
    <row r="173" spans="2:2" s="139" customFormat="1" x14ac:dyDescent="0.2">
      <c r="B173" s="136"/>
    </row>
    <row r="174" spans="2:2" s="139" customFormat="1" x14ac:dyDescent="0.2">
      <c r="B174" s="136"/>
    </row>
    <row r="175" spans="2:2" s="139" customFormat="1" x14ac:dyDescent="0.2">
      <c r="B175" s="136"/>
    </row>
    <row r="176" spans="2:2" s="139" customFormat="1" x14ac:dyDescent="0.2">
      <c r="B176" s="136"/>
    </row>
    <row r="177" spans="2:25" s="139" customFormat="1" x14ac:dyDescent="0.2">
      <c r="B177" s="136"/>
    </row>
    <row r="178" spans="2:25" s="139" customFormat="1" x14ac:dyDescent="0.2">
      <c r="B178" s="136"/>
    </row>
    <row r="179" spans="2:25" s="139" customFormat="1" x14ac:dyDescent="0.2">
      <c r="B179" s="136"/>
    </row>
    <row r="180" spans="2:25" s="139" customFormat="1" x14ac:dyDescent="0.2">
      <c r="B180" s="136"/>
    </row>
    <row r="181" spans="2:25" s="139" customFormat="1" x14ac:dyDescent="0.2">
      <c r="B181" s="136"/>
    </row>
    <row r="182" spans="2:25" s="139" customFormat="1" x14ac:dyDescent="0.2">
      <c r="B182" s="136"/>
    </row>
    <row r="183" spans="2:25" s="139" customFormat="1" x14ac:dyDescent="0.2">
      <c r="B183" s="136"/>
    </row>
    <row r="184" spans="2:25" s="139" customFormat="1" x14ac:dyDescent="0.2">
      <c r="B184" s="136"/>
    </row>
    <row r="185" spans="2:25" s="139" customFormat="1" x14ac:dyDescent="0.2">
      <c r="B185" s="136"/>
    </row>
    <row r="186" spans="2:25" s="139" customFormat="1" x14ac:dyDescent="0.2">
      <c r="B186" s="136"/>
    </row>
    <row r="187" spans="2:25" s="139" customFormat="1" x14ac:dyDescent="0.2">
      <c r="B187" s="136"/>
    </row>
    <row r="188" spans="2:25" s="139" customFormat="1" x14ac:dyDescent="0.2">
      <c r="B188" s="136"/>
    </row>
    <row r="189" spans="2:25" s="139" customFormat="1" ht="17" thickBot="1" x14ac:dyDescent="0.25">
      <c r="B189" s="136"/>
    </row>
    <row r="190" spans="2:25" s="135" customFormat="1" x14ac:dyDescent="0.2">
      <c r="B190" s="134"/>
      <c r="C190" s="134" t="s">
        <v>24</v>
      </c>
      <c r="D190" s="134" t="s">
        <v>50</v>
      </c>
      <c r="E190" s="134"/>
      <c r="F190" s="134" t="s">
        <v>31</v>
      </c>
      <c r="G190" s="134"/>
      <c r="H190" s="134"/>
      <c r="I190" s="134"/>
      <c r="J190" s="134"/>
      <c r="K190" s="134"/>
      <c r="L190" s="134"/>
      <c r="M190" s="134"/>
      <c r="N190" s="134"/>
      <c r="O190" s="134"/>
      <c r="P190" s="134"/>
      <c r="Q190" s="134"/>
      <c r="R190" s="134"/>
      <c r="S190" s="134"/>
      <c r="T190" s="134"/>
      <c r="U190" s="134"/>
    </row>
    <row r="191" spans="2:25" s="139" customFormat="1" x14ac:dyDescent="0.2">
      <c r="B191" s="136"/>
      <c r="C191" s="144"/>
      <c r="D191" s="144"/>
      <c r="E191" s="144"/>
      <c r="F191" s="144"/>
      <c r="G191" s="144"/>
      <c r="H191" s="144"/>
      <c r="I191" s="144"/>
      <c r="J191" s="144"/>
      <c r="K191" s="144"/>
      <c r="L191" s="144"/>
      <c r="M191" s="144"/>
      <c r="N191" s="144"/>
      <c r="O191" s="144"/>
      <c r="P191" s="144"/>
      <c r="Q191" s="144"/>
      <c r="R191" s="144"/>
      <c r="S191" s="144"/>
      <c r="T191" s="144"/>
      <c r="U191" s="144"/>
      <c r="V191" s="144"/>
      <c r="W191" s="144"/>
      <c r="X191" s="144"/>
      <c r="Y191" s="144"/>
    </row>
    <row r="192" spans="2:25" s="139" customFormat="1" x14ac:dyDescent="0.2">
      <c r="B192" s="136"/>
      <c r="C192" s="140" t="s">
        <v>57</v>
      </c>
      <c r="D192" s="144"/>
      <c r="E192" s="144"/>
      <c r="F192" s="144"/>
      <c r="G192" s="144"/>
      <c r="H192" s="144"/>
      <c r="I192" s="144"/>
      <c r="J192" s="144"/>
      <c r="K192" s="144"/>
      <c r="L192" s="144"/>
      <c r="M192" s="144"/>
      <c r="N192" s="144"/>
      <c r="O192" s="144"/>
      <c r="P192" s="144"/>
      <c r="Q192" s="144"/>
      <c r="R192" s="144"/>
      <c r="S192" s="144"/>
      <c r="T192" s="144"/>
      <c r="U192" s="144"/>
      <c r="V192" s="144"/>
      <c r="W192" s="144"/>
      <c r="X192" s="144"/>
      <c r="Y192" s="144"/>
    </row>
    <row r="193" spans="2:25" s="139" customFormat="1" x14ac:dyDescent="0.2">
      <c r="B193" s="136"/>
      <c r="C193" s="132"/>
      <c r="D193" s="144"/>
      <c r="E193" s="144"/>
      <c r="F193" s="144"/>
      <c r="G193" s="144"/>
      <c r="H193" s="144"/>
      <c r="I193" s="144"/>
      <c r="J193" s="144"/>
      <c r="K193" s="144"/>
      <c r="L193" s="144"/>
      <c r="M193" s="144"/>
      <c r="N193" s="144"/>
      <c r="O193" s="144"/>
      <c r="P193" s="144"/>
      <c r="Q193" s="144"/>
      <c r="R193" s="144"/>
      <c r="S193" s="144"/>
      <c r="T193" s="144"/>
      <c r="U193" s="144"/>
      <c r="V193" s="144"/>
      <c r="W193" s="144"/>
      <c r="X193" s="144"/>
      <c r="Y193" s="144"/>
    </row>
    <row r="194" spans="2:25" s="139" customFormat="1" x14ac:dyDescent="0.2">
      <c r="B194" s="136"/>
      <c r="C194" s="144"/>
      <c r="D194" s="139">
        <v>111</v>
      </c>
      <c r="E194" s="144"/>
      <c r="F194" s="144"/>
      <c r="G194" s="144"/>
      <c r="H194" s="144"/>
      <c r="I194" s="144"/>
      <c r="J194" s="144"/>
      <c r="K194" s="144"/>
      <c r="L194" s="144"/>
      <c r="M194" s="144"/>
      <c r="N194" s="144"/>
      <c r="O194" s="144"/>
      <c r="P194" s="144"/>
      <c r="Q194" s="144"/>
      <c r="R194" s="144"/>
      <c r="S194" s="144"/>
      <c r="T194" s="144"/>
      <c r="U194" s="144"/>
      <c r="V194" s="144"/>
      <c r="W194" s="144"/>
      <c r="X194" s="144"/>
      <c r="Y194" s="144"/>
    </row>
    <row r="195" spans="2:25" s="139" customFormat="1" x14ac:dyDescent="0.2">
      <c r="B195" s="136"/>
      <c r="C195" s="144"/>
      <c r="D195" s="144"/>
      <c r="E195" s="144"/>
      <c r="F195" s="144"/>
      <c r="G195" s="144"/>
      <c r="H195" s="144"/>
      <c r="I195" s="144"/>
      <c r="J195" s="144"/>
      <c r="K195" s="144"/>
      <c r="L195" s="144"/>
      <c r="M195" s="144"/>
      <c r="N195" s="144"/>
      <c r="O195" s="144"/>
      <c r="P195" s="144"/>
      <c r="Q195" s="144"/>
      <c r="R195" s="144"/>
      <c r="S195" s="144"/>
      <c r="T195" s="144"/>
      <c r="U195" s="144"/>
      <c r="V195" s="144"/>
      <c r="W195" s="144"/>
      <c r="X195" s="144"/>
      <c r="Y195" s="144"/>
    </row>
    <row r="196" spans="2:25" s="139" customFormat="1" x14ac:dyDescent="0.2">
      <c r="B196" s="136"/>
      <c r="C196" s="144"/>
      <c r="D196" s="144"/>
      <c r="F196" s="144"/>
      <c r="H196" s="153"/>
      <c r="I196" s="144"/>
      <c r="J196" s="144"/>
      <c r="K196" s="144"/>
      <c r="L196" s="144"/>
      <c r="M196" s="144"/>
      <c r="N196" s="144"/>
      <c r="O196" s="144"/>
      <c r="P196" s="144"/>
      <c r="Q196" s="144"/>
      <c r="R196" s="144"/>
      <c r="S196" s="144"/>
      <c r="T196" s="144"/>
      <c r="U196" s="144"/>
      <c r="V196" s="144"/>
      <c r="W196" s="144"/>
      <c r="X196" s="144"/>
      <c r="Y196" s="144"/>
    </row>
    <row r="197" spans="2:25" s="139" customFormat="1" x14ac:dyDescent="0.2">
      <c r="B197" s="136"/>
      <c r="C197" s="144"/>
      <c r="D197" s="144"/>
      <c r="F197" s="144"/>
      <c r="G197" s="144"/>
      <c r="H197" s="153"/>
      <c r="I197" s="144"/>
      <c r="J197" s="144"/>
      <c r="K197" s="144"/>
      <c r="L197" s="144"/>
      <c r="M197" s="144"/>
      <c r="N197" s="144"/>
      <c r="O197" s="144"/>
      <c r="P197" s="144"/>
      <c r="Q197" s="144"/>
      <c r="R197" s="144"/>
      <c r="S197" s="144"/>
      <c r="T197" s="144"/>
      <c r="U197" s="144"/>
      <c r="V197" s="144"/>
      <c r="W197" s="144"/>
      <c r="X197" s="144"/>
      <c r="Y197" s="144"/>
    </row>
    <row r="198" spans="2:25" s="139" customFormat="1" x14ac:dyDescent="0.2">
      <c r="B198" s="136"/>
      <c r="C198" s="144"/>
      <c r="D198" s="144"/>
      <c r="F198" s="144"/>
      <c r="H198" s="153"/>
      <c r="I198" s="144"/>
      <c r="J198" s="144"/>
      <c r="K198" s="144"/>
      <c r="L198" s="144"/>
      <c r="M198" s="144"/>
      <c r="N198" s="144"/>
      <c r="O198" s="144"/>
      <c r="P198" s="144"/>
      <c r="Q198" s="144"/>
      <c r="R198" s="144"/>
      <c r="S198" s="144"/>
      <c r="T198" s="144"/>
      <c r="U198" s="144"/>
      <c r="V198" s="144"/>
      <c r="W198" s="144"/>
      <c r="X198" s="144"/>
      <c r="Y198" s="144"/>
    </row>
    <row r="199" spans="2:25" s="139" customFormat="1" x14ac:dyDescent="0.2">
      <c r="B199" s="136"/>
      <c r="C199" s="144"/>
      <c r="D199" s="144"/>
      <c r="F199" s="144"/>
      <c r="G199" s="144"/>
      <c r="H199" s="153"/>
      <c r="I199" s="144"/>
      <c r="J199" s="144"/>
      <c r="K199" s="144"/>
      <c r="L199" s="144"/>
      <c r="M199" s="144"/>
      <c r="N199" s="144"/>
      <c r="O199" s="144"/>
      <c r="P199" s="144"/>
      <c r="Q199" s="144"/>
      <c r="R199" s="144"/>
      <c r="S199" s="144"/>
      <c r="T199" s="144"/>
      <c r="U199" s="144"/>
      <c r="V199" s="144"/>
      <c r="W199" s="144"/>
      <c r="X199" s="144"/>
      <c r="Y199" s="144"/>
    </row>
    <row r="200" spans="2:25" s="139" customFormat="1" x14ac:dyDescent="0.2">
      <c r="B200" s="136"/>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row>
    <row r="201" spans="2:25" s="139" customFormat="1" x14ac:dyDescent="0.2">
      <c r="B201" s="136"/>
      <c r="C201" s="144"/>
      <c r="D201" s="144"/>
      <c r="E201" s="144"/>
      <c r="F201" s="144"/>
      <c r="G201" s="144"/>
      <c r="H201" s="144"/>
      <c r="I201" s="144"/>
      <c r="J201" s="144"/>
      <c r="K201" s="144"/>
      <c r="L201" s="144"/>
      <c r="M201" s="144"/>
      <c r="N201" s="144"/>
      <c r="O201" s="144"/>
      <c r="P201" s="144"/>
      <c r="Q201" s="144"/>
      <c r="R201" s="144"/>
      <c r="S201" s="144"/>
      <c r="T201" s="144"/>
      <c r="U201" s="144"/>
      <c r="V201" s="144"/>
      <c r="W201" s="144"/>
      <c r="X201" s="144"/>
      <c r="Y201" s="144"/>
    </row>
    <row r="202" spans="2:25" s="139" customFormat="1" x14ac:dyDescent="0.2">
      <c r="B202" s="136"/>
      <c r="C202" s="144"/>
      <c r="D202" s="144"/>
      <c r="E202" s="144"/>
      <c r="F202" s="144"/>
      <c r="G202" s="144"/>
      <c r="H202" s="144"/>
      <c r="I202" s="144"/>
      <c r="J202" s="144"/>
      <c r="K202" s="144"/>
      <c r="L202" s="144"/>
      <c r="M202" s="144"/>
      <c r="N202" s="144"/>
      <c r="O202" s="144"/>
      <c r="P202" s="144"/>
      <c r="Q202" s="144"/>
      <c r="R202" s="144"/>
      <c r="S202" s="144"/>
      <c r="T202" s="144"/>
      <c r="U202" s="144"/>
      <c r="V202" s="144"/>
      <c r="W202" s="144"/>
      <c r="X202" s="144"/>
      <c r="Y202" s="144"/>
    </row>
    <row r="203" spans="2:25" s="139" customFormat="1" x14ac:dyDescent="0.2">
      <c r="B203" s="136"/>
      <c r="C203" s="144"/>
      <c r="D203" s="144"/>
      <c r="E203" s="144"/>
      <c r="F203" s="144"/>
      <c r="G203" s="144"/>
      <c r="H203" s="144"/>
      <c r="I203" s="144"/>
      <c r="J203" s="144"/>
      <c r="K203" s="144"/>
      <c r="L203" s="144"/>
      <c r="M203" s="144"/>
      <c r="N203" s="144"/>
      <c r="O203" s="144"/>
      <c r="P203" s="144"/>
      <c r="Q203" s="144"/>
      <c r="R203" s="144"/>
      <c r="S203" s="144"/>
      <c r="T203" s="144"/>
      <c r="U203" s="144"/>
      <c r="V203" s="144"/>
      <c r="W203" s="144"/>
      <c r="X203" s="144"/>
      <c r="Y203" s="144"/>
    </row>
    <row r="204" spans="2:25" s="139" customFormat="1" x14ac:dyDescent="0.2">
      <c r="B204" s="136"/>
      <c r="C204" s="144"/>
      <c r="D204" s="144"/>
      <c r="E204" s="144"/>
      <c r="F204" s="144"/>
      <c r="G204" s="144"/>
      <c r="H204" s="144"/>
      <c r="I204" s="144"/>
      <c r="J204" s="144"/>
      <c r="K204" s="144"/>
      <c r="L204" s="144"/>
      <c r="M204" s="144"/>
      <c r="N204" s="144"/>
      <c r="O204" s="144"/>
      <c r="P204" s="144"/>
      <c r="Q204" s="144"/>
      <c r="R204" s="144"/>
      <c r="S204" s="144"/>
      <c r="T204" s="144"/>
      <c r="U204" s="144"/>
      <c r="V204" s="144"/>
      <c r="W204" s="144"/>
      <c r="X204" s="144"/>
      <c r="Y204" s="144"/>
    </row>
    <row r="205" spans="2:25" s="139" customFormat="1" x14ac:dyDescent="0.2">
      <c r="B205" s="136"/>
      <c r="C205" s="144"/>
      <c r="D205" s="144"/>
      <c r="E205" s="144"/>
      <c r="F205" s="144"/>
      <c r="G205" s="144"/>
      <c r="H205" s="144"/>
      <c r="I205" s="144"/>
      <c r="J205" s="144"/>
      <c r="K205" s="144"/>
      <c r="L205" s="144"/>
      <c r="M205" s="144"/>
      <c r="N205" s="144"/>
      <c r="O205" s="144"/>
      <c r="P205" s="144"/>
      <c r="Q205" s="144"/>
      <c r="R205" s="144"/>
      <c r="S205" s="144"/>
      <c r="T205" s="144"/>
      <c r="U205" s="144"/>
      <c r="V205" s="144"/>
      <c r="W205" s="144"/>
      <c r="X205" s="144"/>
      <c r="Y205" s="144"/>
    </row>
    <row r="206" spans="2:25" s="139" customFormat="1" x14ac:dyDescent="0.2">
      <c r="B206" s="136"/>
      <c r="C206" s="144"/>
      <c r="D206" s="144"/>
      <c r="E206" s="144"/>
      <c r="F206" s="144"/>
      <c r="G206" s="144"/>
      <c r="H206" s="144"/>
      <c r="I206" s="144"/>
      <c r="J206" s="144"/>
      <c r="K206" s="144"/>
      <c r="L206" s="144"/>
      <c r="M206" s="144"/>
      <c r="N206" s="144"/>
      <c r="O206" s="144"/>
      <c r="P206" s="144"/>
      <c r="Q206" s="144"/>
      <c r="R206" s="144"/>
      <c r="S206" s="144"/>
      <c r="T206" s="144"/>
      <c r="U206" s="144"/>
      <c r="V206" s="144"/>
      <c r="W206" s="144"/>
      <c r="X206" s="144"/>
      <c r="Y206" s="144"/>
    </row>
    <row r="207" spans="2:25" s="139" customFormat="1" x14ac:dyDescent="0.2">
      <c r="B207" s="136"/>
      <c r="C207" s="144"/>
      <c r="D207" s="144"/>
      <c r="E207" s="144"/>
      <c r="F207" s="144"/>
      <c r="G207" s="144"/>
      <c r="H207" s="144"/>
      <c r="I207" s="144"/>
      <c r="J207" s="144"/>
      <c r="K207" s="144"/>
      <c r="L207" s="144"/>
      <c r="M207" s="144"/>
      <c r="N207" s="144"/>
      <c r="O207" s="144"/>
      <c r="P207" s="144"/>
      <c r="Q207" s="144"/>
      <c r="R207" s="144"/>
      <c r="S207" s="144"/>
      <c r="T207" s="144"/>
      <c r="U207" s="144"/>
      <c r="V207" s="144"/>
      <c r="W207" s="144"/>
      <c r="X207" s="144"/>
      <c r="Y207" s="144"/>
    </row>
    <row r="208" spans="2:25" s="139" customFormat="1" x14ac:dyDescent="0.2">
      <c r="B208" s="136"/>
      <c r="C208" s="144"/>
      <c r="D208" s="144"/>
      <c r="E208" s="144"/>
      <c r="F208" s="144"/>
      <c r="G208" s="144"/>
      <c r="H208" s="144"/>
      <c r="I208" s="144"/>
      <c r="J208" s="144"/>
      <c r="K208" s="144"/>
      <c r="L208" s="144"/>
      <c r="M208" s="144"/>
      <c r="N208" s="144"/>
      <c r="O208" s="144"/>
      <c r="P208" s="144"/>
      <c r="Q208" s="144"/>
      <c r="R208" s="144"/>
      <c r="S208" s="144"/>
      <c r="T208" s="144"/>
      <c r="U208" s="144"/>
      <c r="V208" s="144"/>
      <c r="W208" s="144"/>
      <c r="X208" s="144"/>
      <c r="Y208" s="144"/>
    </row>
    <row r="209" spans="2:25" s="139" customFormat="1" x14ac:dyDescent="0.2">
      <c r="B209" s="136"/>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row>
    <row r="210" spans="2:25" s="139" customFormat="1" x14ac:dyDescent="0.2">
      <c r="B210" s="136"/>
      <c r="C210" s="144"/>
      <c r="D210" s="144"/>
      <c r="E210" s="144"/>
      <c r="F210" s="144"/>
      <c r="G210" s="144"/>
      <c r="H210" s="144"/>
      <c r="I210" s="144"/>
      <c r="J210" s="144"/>
      <c r="K210" s="144"/>
      <c r="L210" s="144"/>
      <c r="M210" s="144"/>
      <c r="N210" s="144"/>
      <c r="O210" s="144"/>
      <c r="P210" s="144"/>
      <c r="Q210" s="144"/>
      <c r="R210" s="144"/>
      <c r="S210" s="144"/>
      <c r="T210" s="144"/>
      <c r="U210" s="144"/>
      <c r="V210" s="144"/>
      <c r="W210" s="144"/>
      <c r="X210" s="144"/>
      <c r="Y210" s="144"/>
    </row>
    <row r="211" spans="2:25" s="139" customFormat="1" x14ac:dyDescent="0.2">
      <c r="B211" s="136"/>
      <c r="C211" s="144"/>
      <c r="D211" s="144"/>
      <c r="E211" s="144"/>
      <c r="F211" s="144"/>
      <c r="G211" s="144"/>
      <c r="H211" s="144"/>
      <c r="I211" s="144"/>
      <c r="J211" s="144"/>
      <c r="K211" s="144"/>
      <c r="L211" s="144"/>
      <c r="M211" s="144"/>
      <c r="N211" s="144"/>
      <c r="O211" s="144"/>
      <c r="P211" s="144"/>
      <c r="Q211" s="144"/>
      <c r="R211" s="144"/>
      <c r="S211" s="144"/>
      <c r="T211" s="144"/>
      <c r="U211" s="144"/>
      <c r="V211" s="144"/>
      <c r="W211" s="144"/>
      <c r="X211" s="144"/>
      <c r="Y211" s="144"/>
    </row>
    <row r="212" spans="2:25" s="139" customFormat="1" x14ac:dyDescent="0.2">
      <c r="B212" s="136"/>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row>
    <row r="213" spans="2:25" s="139" customFormat="1" x14ac:dyDescent="0.2">
      <c r="B213" s="136"/>
      <c r="C213" s="144"/>
      <c r="D213" s="144"/>
      <c r="E213" s="144"/>
      <c r="F213" s="144"/>
      <c r="G213" s="144"/>
      <c r="H213" s="144"/>
      <c r="I213" s="144"/>
      <c r="J213" s="144"/>
      <c r="K213" s="144"/>
      <c r="L213" s="144"/>
      <c r="M213" s="144"/>
      <c r="N213" s="144"/>
      <c r="O213" s="144"/>
      <c r="P213" s="144"/>
      <c r="Q213" s="144"/>
      <c r="R213" s="144"/>
      <c r="S213" s="144"/>
      <c r="T213" s="144"/>
      <c r="U213" s="144"/>
      <c r="V213" s="144"/>
      <c r="W213" s="144"/>
      <c r="X213" s="144"/>
      <c r="Y213" s="144"/>
    </row>
    <row r="214" spans="2:25" s="139" customFormat="1" x14ac:dyDescent="0.2">
      <c r="B214" s="136"/>
      <c r="C214" s="144"/>
      <c r="D214" s="144"/>
      <c r="E214" s="144"/>
      <c r="F214" s="144"/>
      <c r="G214" s="144"/>
      <c r="H214" s="144"/>
      <c r="I214" s="144"/>
      <c r="J214" s="144"/>
      <c r="K214" s="144"/>
      <c r="L214" s="144"/>
      <c r="M214" s="144"/>
      <c r="N214" s="144"/>
      <c r="O214" s="144"/>
      <c r="P214" s="144"/>
      <c r="Q214" s="144"/>
      <c r="R214" s="144"/>
      <c r="S214" s="144"/>
      <c r="T214" s="144"/>
      <c r="U214" s="144"/>
      <c r="V214" s="144"/>
      <c r="W214" s="144"/>
      <c r="X214" s="144"/>
      <c r="Y214" s="144"/>
    </row>
    <row r="215" spans="2:25" s="139" customFormat="1" x14ac:dyDescent="0.2">
      <c r="B215" s="136"/>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row>
    <row r="216" spans="2:25" s="139" customFormat="1" x14ac:dyDescent="0.2">
      <c r="B216" s="136"/>
      <c r="C216" s="144"/>
      <c r="D216" s="144"/>
      <c r="E216" s="144"/>
      <c r="F216" s="144"/>
      <c r="G216" s="144"/>
      <c r="H216" s="144"/>
      <c r="I216" s="144"/>
      <c r="J216" s="144"/>
      <c r="K216" s="144"/>
      <c r="L216" s="144"/>
      <c r="M216" s="144"/>
      <c r="N216" s="144"/>
      <c r="O216" s="144"/>
      <c r="P216" s="144"/>
      <c r="Q216" s="144"/>
      <c r="R216" s="144"/>
      <c r="S216" s="144"/>
      <c r="T216" s="144"/>
      <c r="U216" s="144"/>
      <c r="V216" s="144"/>
      <c r="W216" s="144"/>
      <c r="X216" s="144"/>
      <c r="Y216" s="144"/>
    </row>
    <row r="217" spans="2:25" s="139" customFormat="1" x14ac:dyDescent="0.2">
      <c r="B217" s="136"/>
    </row>
    <row r="218" spans="2:25" s="139" customFormat="1" x14ac:dyDescent="0.2">
      <c r="B218" s="136"/>
    </row>
    <row r="219" spans="2:25" s="139" customFormat="1" x14ac:dyDescent="0.2">
      <c r="B219" s="136"/>
    </row>
    <row r="220" spans="2:25" s="139" customFormat="1" x14ac:dyDescent="0.2">
      <c r="B220" s="136"/>
    </row>
    <row r="221" spans="2:25" s="139" customFormat="1" x14ac:dyDescent="0.2">
      <c r="B221" s="136"/>
      <c r="D221" s="139">
        <v>111</v>
      </c>
    </row>
    <row r="222" spans="2:25" s="139" customFormat="1" x14ac:dyDescent="0.2">
      <c r="B222" s="136"/>
    </row>
    <row r="223" spans="2:25" s="139" customFormat="1" x14ac:dyDescent="0.2">
      <c r="B223" s="136"/>
    </row>
    <row r="224" spans="2:25" s="139" customFormat="1" x14ac:dyDescent="0.2">
      <c r="B224" s="136"/>
    </row>
    <row r="225" spans="2:2" s="139" customFormat="1" x14ac:dyDescent="0.2">
      <c r="B225" s="136"/>
    </row>
    <row r="226" spans="2:2" s="139" customFormat="1" x14ac:dyDescent="0.2">
      <c r="B226" s="136"/>
    </row>
    <row r="227" spans="2:2" s="139" customFormat="1" x14ac:dyDescent="0.2">
      <c r="B227" s="136"/>
    </row>
    <row r="228" spans="2:2" s="139" customFormat="1" x14ac:dyDescent="0.2">
      <c r="B228" s="136"/>
    </row>
    <row r="229" spans="2:2" s="139" customFormat="1" x14ac:dyDescent="0.2">
      <c r="B229" s="136"/>
    </row>
    <row r="230" spans="2:2" s="139" customFormat="1" x14ac:dyDescent="0.2">
      <c r="B230" s="136"/>
    </row>
    <row r="231" spans="2:2" s="139" customFormat="1" x14ac:dyDescent="0.2">
      <c r="B231" s="136"/>
    </row>
    <row r="232" spans="2:2" s="139" customFormat="1" x14ac:dyDescent="0.2">
      <c r="B232" s="136"/>
    </row>
    <row r="233" spans="2:2" s="139" customFormat="1" x14ac:dyDescent="0.2">
      <c r="B233" s="136"/>
    </row>
    <row r="234" spans="2:2" s="139" customFormat="1" x14ac:dyDescent="0.2">
      <c r="B234" s="136"/>
    </row>
    <row r="235" spans="2:2" s="139" customFormat="1" x14ac:dyDescent="0.2">
      <c r="B235" s="136"/>
    </row>
    <row r="236" spans="2:2" s="139" customFormat="1" x14ac:dyDescent="0.2">
      <c r="B236" s="136"/>
    </row>
    <row r="237" spans="2:2" s="139" customFormat="1" x14ac:dyDescent="0.2">
      <c r="B237" s="136"/>
    </row>
    <row r="238" spans="2:2" s="139" customFormat="1" x14ac:dyDescent="0.2">
      <c r="B238" s="136"/>
    </row>
    <row r="239" spans="2:2" s="139" customFormat="1" x14ac:dyDescent="0.2">
      <c r="B239" s="136"/>
    </row>
    <row r="240" spans="2:2" s="139" customFormat="1" x14ac:dyDescent="0.2">
      <c r="B240" s="136"/>
    </row>
    <row r="241" spans="2:4" s="139" customFormat="1" x14ac:dyDescent="0.2">
      <c r="B241" s="136"/>
    </row>
    <row r="242" spans="2:4" s="139" customFormat="1" x14ac:dyDescent="0.2">
      <c r="B242" s="136"/>
    </row>
    <row r="243" spans="2:4" s="139" customFormat="1" x14ac:dyDescent="0.2">
      <c r="B243" s="136"/>
    </row>
    <row r="244" spans="2:4" s="139" customFormat="1" x14ac:dyDescent="0.2">
      <c r="B244" s="136"/>
      <c r="D244" s="139">
        <v>112</v>
      </c>
    </row>
    <row r="245" spans="2:4" s="139" customFormat="1" x14ac:dyDescent="0.2">
      <c r="B245" s="136"/>
    </row>
    <row r="246" spans="2:4" s="139" customFormat="1" x14ac:dyDescent="0.2">
      <c r="B246" s="136"/>
    </row>
    <row r="247" spans="2:4" s="139" customFormat="1" x14ac:dyDescent="0.2">
      <c r="B247" s="136"/>
    </row>
    <row r="248" spans="2:4" s="139" customFormat="1" x14ac:dyDescent="0.2">
      <c r="B248" s="136"/>
    </row>
    <row r="249" spans="2:4" s="139" customFormat="1" x14ac:dyDescent="0.2">
      <c r="B249" s="136"/>
    </row>
    <row r="250" spans="2:4" s="139" customFormat="1" x14ac:dyDescent="0.2">
      <c r="B250" s="136"/>
    </row>
    <row r="251" spans="2:4" s="139" customFormat="1" x14ac:dyDescent="0.2">
      <c r="B251" s="136"/>
    </row>
    <row r="252" spans="2:4" s="139" customFormat="1" x14ac:dyDescent="0.2">
      <c r="B252" s="136"/>
    </row>
    <row r="253" spans="2:4" s="139" customFormat="1" x14ac:dyDescent="0.2">
      <c r="B253" s="136"/>
    </row>
    <row r="254" spans="2:4" s="139" customFormat="1" x14ac:dyDescent="0.2">
      <c r="B254" s="136"/>
    </row>
    <row r="255" spans="2:4" s="139" customFormat="1" x14ac:dyDescent="0.2">
      <c r="B255" s="136"/>
    </row>
    <row r="256" spans="2:4" s="139" customFormat="1" x14ac:dyDescent="0.2">
      <c r="B256" s="136"/>
    </row>
    <row r="257" spans="2:4" s="139" customFormat="1" x14ac:dyDescent="0.2">
      <c r="B257" s="136"/>
    </row>
    <row r="258" spans="2:4" s="139" customFormat="1" x14ac:dyDescent="0.2">
      <c r="B258" s="136"/>
    </row>
    <row r="259" spans="2:4" s="139" customFormat="1" x14ac:dyDescent="0.2">
      <c r="B259" s="136"/>
    </row>
    <row r="260" spans="2:4" s="139" customFormat="1" x14ac:dyDescent="0.2">
      <c r="B260" s="136"/>
    </row>
    <row r="261" spans="2:4" s="139" customFormat="1" x14ac:dyDescent="0.2">
      <c r="B261" s="136"/>
    </row>
    <row r="262" spans="2:4" s="139" customFormat="1" x14ac:dyDescent="0.2">
      <c r="B262" s="136"/>
    </row>
    <row r="263" spans="2:4" s="139" customFormat="1" x14ac:dyDescent="0.2">
      <c r="B263" s="136"/>
    </row>
    <row r="264" spans="2:4" s="139" customFormat="1" x14ac:dyDescent="0.2">
      <c r="B264" s="136"/>
    </row>
    <row r="265" spans="2:4" s="139" customFormat="1" x14ac:dyDescent="0.2">
      <c r="B265" s="136"/>
    </row>
    <row r="266" spans="2:4" s="139" customFormat="1" x14ac:dyDescent="0.2">
      <c r="B266" s="136"/>
    </row>
    <row r="267" spans="2:4" s="139" customFormat="1" x14ac:dyDescent="0.2">
      <c r="B267" s="136"/>
    </row>
    <row r="268" spans="2:4" s="139" customFormat="1" x14ac:dyDescent="0.2">
      <c r="B268" s="136"/>
      <c r="D268" s="139">
        <v>113</v>
      </c>
    </row>
    <row r="269" spans="2:4" s="139" customFormat="1" x14ac:dyDescent="0.2">
      <c r="B269" s="136"/>
    </row>
    <row r="270" spans="2:4" s="139" customFormat="1" x14ac:dyDescent="0.2">
      <c r="B270" s="136"/>
    </row>
    <row r="271" spans="2:4" s="139" customFormat="1" x14ac:dyDescent="0.2">
      <c r="B271" s="136"/>
    </row>
    <row r="272" spans="2:4" s="139" customFormat="1" x14ac:dyDescent="0.2">
      <c r="B272" s="136"/>
    </row>
    <row r="273" spans="2:2" s="139" customFormat="1" x14ac:dyDescent="0.2">
      <c r="B273" s="136"/>
    </row>
    <row r="274" spans="2:2" s="139" customFormat="1" x14ac:dyDescent="0.2">
      <c r="B274" s="136"/>
    </row>
    <row r="275" spans="2:2" s="139" customFormat="1" x14ac:dyDescent="0.2">
      <c r="B275" s="136"/>
    </row>
    <row r="276" spans="2:2" s="139" customFormat="1" x14ac:dyDescent="0.2">
      <c r="B276" s="136"/>
    </row>
    <row r="277" spans="2:2" s="139" customFormat="1" x14ac:dyDescent="0.2">
      <c r="B277" s="136"/>
    </row>
    <row r="278" spans="2:2" s="139" customFormat="1" x14ac:dyDescent="0.2">
      <c r="B278" s="136"/>
    </row>
    <row r="279" spans="2:2" s="139" customFormat="1" x14ac:dyDescent="0.2">
      <c r="B279" s="136"/>
    </row>
    <row r="280" spans="2:2" s="139" customFormat="1" x14ac:dyDescent="0.2">
      <c r="B280" s="136"/>
    </row>
    <row r="281" spans="2:2" s="139" customFormat="1" x14ac:dyDescent="0.2">
      <c r="B281" s="136"/>
    </row>
    <row r="282" spans="2:2" s="139" customFormat="1" x14ac:dyDescent="0.2">
      <c r="B282" s="136"/>
    </row>
    <row r="283" spans="2:2" s="139" customFormat="1" x14ac:dyDescent="0.2">
      <c r="B283" s="136"/>
    </row>
    <row r="284" spans="2:2" s="139" customFormat="1" x14ac:dyDescent="0.2">
      <c r="B284" s="136"/>
    </row>
    <row r="285" spans="2:2" s="139" customFormat="1" x14ac:dyDescent="0.2">
      <c r="B285" s="136"/>
    </row>
    <row r="286" spans="2:2" s="139" customFormat="1" x14ac:dyDescent="0.2">
      <c r="B286" s="136"/>
    </row>
    <row r="287" spans="2:2" s="139" customFormat="1" x14ac:dyDescent="0.2">
      <c r="B287" s="136"/>
    </row>
    <row r="288" spans="2:2" s="139" customFormat="1" x14ac:dyDescent="0.2">
      <c r="B288" s="136"/>
    </row>
    <row r="289" spans="2:4" s="139" customFormat="1" x14ac:dyDescent="0.2">
      <c r="B289" s="136"/>
    </row>
    <row r="290" spans="2:4" s="139" customFormat="1" x14ac:dyDescent="0.2">
      <c r="B290" s="136"/>
    </row>
    <row r="291" spans="2:4" s="139" customFormat="1" x14ac:dyDescent="0.2">
      <c r="B291" s="136"/>
    </row>
    <row r="292" spans="2:4" s="139" customFormat="1" x14ac:dyDescent="0.2">
      <c r="B292" s="136"/>
    </row>
    <row r="293" spans="2:4" s="139" customFormat="1" x14ac:dyDescent="0.2">
      <c r="B293" s="136"/>
    </row>
    <row r="294" spans="2:4" s="139" customFormat="1" x14ac:dyDescent="0.2">
      <c r="B294" s="136"/>
      <c r="D294" s="139">
        <v>114</v>
      </c>
    </row>
    <row r="295" spans="2:4" s="139" customFormat="1" x14ac:dyDescent="0.2">
      <c r="B295" s="136"/>
    </row>
    <row r="296" spans="2:4" s="139" customFormat="1" x14ac:dyDescent="0.2">
      <c r="B296" s="136"/>
    </row>
    <row r="297" spans="2:4" s="139" customFormat="1" x14ac:dyDescent="0.2">
      <c r="B297" s="136"/>
    </row>
    <row r="298" spans="2:4" s="139" customFormat="1" x14ac:dyDescent="0.2">
      <c r="B298" s="136"/>
    </row>
    <row r="299" spans="2:4" s="139" customFormat="1" x14ac:dyDescent="0.2">
      <c r="B299" s="136"/>
    </row>
    <row r="300" spans="2:4" s="139" customFormat="1" x14ac:dyDescent="0.2">
      <c r="B300" s="136"/>
    </row>
    <row r="301" spans="2:4" s="139" customFormat="1" x14ac:dyDescent="0.2">
      <c r="B301" s="136"/>
    </row>
    <row r="302" spans="2:4" s="139" customFormat="1" x14ac:dyDescent="0.2">
      <c r="B302" s="136"/>
    </row>
    <row r="303" spans="2:4" s="139" customFormat="1" x14ac:dyDescent="0.2">
      <c r="B303" s="136"/>
    </row>
    <row r="304" spans="2:4" s="139" customFormat="1" x14ac:dyDescent="0.2">
      <c r="B304" s="136"/>
    </row>
    <row r="305" spans="2:7" s="139" customFormat="1" x14ac:dyDescent="0.2">
      <c r="B305" s="136"/>
      <c r="G305" s="139" t="s">
        <v>58</v>
      </c>
    </row>
    <row r="306" spans="2:7" s="139" customFormat="1" x14ac:dyDescent="0.2">
      <c r="B306" s="136"/>
      <c r="G306" s="139" t="s">
        <v>59</v>
      </c>
    </row>
    <row r="307" spans="2:7" s="139" customFormat="1" x14ac:dyDescent="0.2">
      <c r="B307" s="136"/>
      <c r="G307" s="139" t="s">
        <v>60</v>
      </c>
    </row>
    <row r="308" spans="2:7" s="139" customFormat="1" x14ac:dyDescent="0.2">
      <c r="B308" s="136"/>
    </row>
    <row r="309" spans="2:7" s="139" customFormat="1" x14ac:dyDescent="0.2">
      <c r="B309" s="136"/>
    </row>
    <row r="310" spans="2:7" s="139" customFormat="1" x14ac:dyDescent="0.2">
      <c r="B310" s="136"/>
    </row>
    <row r="311" spans="2:7" s="139" customFormat="1" x14ac:dyDescent="0.2">
      <c r="B311" s="136"/>
    </row>
    <row r="312" spans="2:7" s="139" customFormat="1" x14ac:dyDescent="0.2">
      <c r="B312" s="136"/>
    </row>
    <row r="313" spans="2:7" s="139" customFormat="1" x14ac:dyDescent="0.2">
      <c r="B313" s="136"/>
    </row>
    <row r="314" spans="2:7" s="139" customFormat="1" x14ac:dyDescent="0.2">
      <c r="B314" s="136"/>
    </row>
    <row r="315" spans="2:7" s="139" customFormat="1" x14ac:dyDescent="0.2">
      <c r="B315" s="136"/>
    </row>
    <row r="316" spans="2:7" s="139" customFormat="1" x14ac:dyDescent="0.2">
      <c r="B316" s="136"/>
    </row>
    <row r="317" spans="2:7" s="139" customFormat="1" x14ac:dyDescent="0.2">
      <c r="B317" s="136"/>
    </row>
    <row r="318" spans="2:7" s="139" customFormat="1" x14ac:dyDescent="0.2">
      <c r="B318" s="136"/>
    </row>
    <row r="319" spans="2:7" s="139" customFormat="1" x14ac:dyDescent="0.2">
      <c r="B319" s="136"/>
    </row>
    <row r="320" spans="2:7" s="139" customFormat="1" x14ac:dyDescent="0.2">
      <c r="B320" s="136"/>
    </row>
    <row r="321" spans="2:25" s="139" customFormat="1" x14ac:dyDescent="0.2">
      <c r="B321" s="136"/>
    </row>
    <row r="322" spans="2:25" s="139" customFormat="1" x14ac:dyDescent="0.2">
      <c r="B322" s="136"/>
    </row>
    <row r="323" spans="2:25" s="139" customFormat="1" x14ac:dyDescent="0.2">
      <c r="B323" s="136"/>
    </row>
    <row r="324" spans="2:25" s="139" customFormat="1" x14ac:dyDescent="0.2">
      <c r="B324" s="136"/>
    </row>
    <row r="325" spans="2:25" s="139" customFormat="1" x14ac:dyDescent="0.2">
      <c r="B325" s="136"/>
    </row>
    <row r="326" spans="2:25" s="139" customFormat="1" x14ac:dyDescent="0.2">
      <c r="B326" s="136"/>
    </row>
    <row r="327" spans="2:25" s="139" customFormat="1" x14ac:dyDescent="0.2">
      <c r="B327" s="136"/>
    </row>
    <row r="328" spans="2:25" s="139" customFormat="1" ht="17" thickBot="1" x14ac:dyDescent="0.25">
      <c r="B328" s="136"/>
    </row>
    <row r="329" spans="2:25" s="135" customFormat="1" x14ac:dyDescent="0.2">
      <c r="B329" s="134"/>
      <c r="C329" s="134" t="s">
        <v>24</v>
      </c>
      <c r="D329" s="134" t="s">
        <v>50</v>
      </c>
      <c r="E329" s="134"/>
      <c r="F329" s="134" t="s">
        <v>31</v>
      </c>
      <c r="G329" s="134"/>
      <c r="H329" s="134"/>
      <c r="I329" s="134"/>
      <c r="J329" s="134"/>
      <c r="K329" s="134"/>
      <c r="L329" s="134"/>
      <c r="M329" s="134"/>
      <c r="N329" s="134"/>
      <c r="O329" s="134"/>
      <c r="P329" s="134"/>
      <c r="Q329" s="134"/>
      <c r="R329" s="134"/>
      <c r="S329" s="134"/>
      <c r="T329" s="134"/>
      <c r="U329" s="134"/>
    </row>
    <row r="330" spans="2:25" s="139" customFormat="1" x14ac:dyDescent="0.2">
      <c r="B330" s="136"/>
      <c r="C330" s="138"/>
      <c r="D330" s="144"/>
      <c r="E330" s="144"/>
      <c r="F330" s="144"/>
      <c r="G330" s="144"/>
      <c r="H330" s="144"/>
      <c r="I330" s="144"/>
      <c r="J330" s="144"/>
      <c r="K330" s="144"/>
      <c r="L330" s="144"/>
      <c r="M330" s="144"/>
      <c r="N330" s="144"/>
      <c r="O330" s="144"/>
      <c r="P330" s="144"/>
      <c r="Q330" s="144"/>
      <c r="R330" s="144"/>
      <c r="S330" s="144"/>
      <c r="T330" s="144"/>
      <c r="U330" s="144"/>
      <c r="V330" s="144"/>
      <c r="W330" s="144"/>
      <c r="X330" s="144"/>
      <c r="Y330" s="144"/>
    </row>
    <row r="331" spans="2:25" s="139" customFormat="1" x14ac:dyDescent="0.2">
      <c r="B331" s="136"/>
      <c r="C331" s="152" t="s">
        <v>61</v>
      </c>
      <c r="D331" s="144"/>
      <c r="E331" s="144"/>
      <c r="F331" s="144"/>
      <c r="G331" s="144"/>
      <c r="H331" s="144"/>
      <c r="I331" s="144"/>
      <c r="J331" s="144"/>
      <c r="K331" s="144"/>
      <c r="L331" s="144"/>
      <c r="M331" s="144"/>
      <c r="N331" s="144"/>
      <c r="O331" s="144"/>
      <c r="P331" s="144"/>
      <c r="Q331" s="144"/>
      <c r="R331" s="144"/>
      <c r="S331" s="144"/>
      <c r="T331" s="144"/>
      <c r="U331" s="144"/>
      <c r="V331" s="144"/>
      <c r="W331" s="144"/>
      <c r="X331" s="144"/>
      <c r="Y331" s="144"/>
    </row>
    <row r="332" spans="2:25" s="139" customFormat="1" x14ac:dyDescent="0.2">
      <c r="B332" s="136"/>
      <c r="C332" s="144"/>
      <c r="D332" s="144"/>
      <c r="E332" s="144"/>
      <c r="F332" s="144"/>
      <c r="G332" s="144"/>
      <c r="H332" s="144"/>
      <c r="I332" s="144"/>
      <c r="J332" s="144"/>
      <c r="K332" s="144"/>
      <c r="L332" s="144"/>
      <c r="M332" s="144"/>
      <c r="N332" s="144"/>
      <c r="O332" s="144"/>
      <c r="P332" s="144"/>
      <c r="Q332" s="144"/>
      <c r="R332" s="144"/>
      <c r="S332" s="144"/>
      <c r="T332" s="144"/>
      <c r="U332" s="144"/>
      <c r="V332" s="144"/>
      <c r="W332" s="144"/>
      <c r="X332" s="144"/>
      <c r="Y332" s="144"/>
    </row>
    <row r="333" spans="2:25" s="139" customFormat="1" x14ac:dyDescent="0.2">
      <c r="B333" s="136"/>
      <c r="C333" s="144"/>
      <c r="D333" s="144"/>
      <c r="E333" s="144"/>
      <c r="F333" s="144"/>
      <c r="G333" s="144"/>
      <c r="H333" s="144"/>
      <c r="I333" s="144"/>
      <c r="J333" s="144"/>
      <c r="K333" s="144"/>
      <c r="L333" s="144"/>
      <c r="M333" s="144"/>
      <c r="N333" s="144"/>
      <c r="O333" s="144"/>
      <c r="P333" s="144"/>
      <c r="Q333" s="144"/>
      <c r="R333" s="144"/>
      <c r="S333" s="144"/>
      <c r="T333" s="144"/>
      <c r="U333" s="144"/>
      <c r="V333" s="144"/>
      <c r="W333" s="144"/>
      <c r="X333" s="144"/>
      <c r="Y333" s="144"/>
    </row>
    <row r="335" spans="2:25" x14ac:dyDescent="0.2">
      <c r="D335" s="132">
        <v>12</v>
      </c>
    </row>
    <row r="340" spans="4:11" x14ac:dyDescent="0.2">
      <c r="E340" s="141"/>
    </row>
    <row r="341" spans="4:11" x14ac:dyDescent="0.2">
      <c r="E341" s="144"/>
      <c r="F341" s="144"/>
      <c r="G341" s="144"/>
      <c r="H341" s="144"/>
      <c r="I341" s="144"/>
      <c r="J341" s="144"/>
      <c r="K341" s="144"/>
    </row>
    <row r="342" spans="4:11" x14ac:dyDescent="0.2">
      <c r="E342" s="144"/>
      <c r="F342" s="144"/>
      <c r="G342" s="144"/>
      <c r="H342" s="144"/>
      <c r="I342" s="144"/>
      <c r="J342" s="144"/>
      <c r="K342" s="144"/>
    </row>
    <row r="343" spans="4:11" x14ac:dyDescent="0.2">
      <c r="E343" s="144"/>
      <c r="F343" s="144"/>
      <c r="G343" s="144"/>
      <c r="H343" s="144"/>
      <c r="I343" s="144"/>
      <c r="J343" s="144"/>
      <c r="K343" s="144"/>
    </row>
    <row r="344" spans="4:11" x14ac:dyDescent="0.2">
      <c r="D344" s="144"/>
      <c r="E344" s="144"/>
      <c r="F344" s="144"/>
      <c r="G344" s="144"/>
      <c r="H344" s="144"/>
      <c r="I344" s="144"/>
      <c r="J344" s="144"/>
      <c r="K344" s="144"/>
    </row>
    <row r="345" spans="4:11" x14ac:dyDescent="0.2">
      <c r="D345" s="144"/>
      <c r="E345" s="144"/>
      <c r="F345" s="144"/>
      <c r="G345" s="144"/>
      <c r="H345" s="144"/>
      <c r="I345" s="144"/>
      <c r="J345" s="144"/>
      <c r="K345" s="144"/>
    </row>
    <row r="346" spans="4:11" x14ac:dyDescent="0.2">
      <c r="D346" s="144"/>
      <c r="E346" s="144"/>
      <c r="F346" s="144"/>
      <c r="G346" s="144"/>
      <c r="H346" s="144"/>
      <c r="I346" s="144"/>
      <c r="J346" s="144"/>
      <c r="K346" s="144"/>
    </row>
    <row r="347" spans="4:11" x14ac:dyDescent="0.2">
      <c r="D347" s="144"/>
      <c r="E347" s="144"/>
      <c r="F347" s="144"/>
      <c r="G347" s="144"/>
      <c r="H347" s="144"/>
      <c r="I347" s="144"/>
      <c r="J347" s="144"/>
    </row>
    <row r="348" spans="4:11" x14ac:dyDescent="0.2">
      <c r="D348" s="144"/>
      <c r="E348" s="144"/>
      <c r="F348" s="144"/>
      <c r="G348" s="144"/>
      <c r="H348" s="144"/>
      <c r="I348" s="144"/>
      <c r="J348" s="144"/>
    </row>
    <row r="349" spans="4:11" x14ac:dyDescent="0.2">
      <c r="D349" s="144"/>
      <c r="E349" s="144"/>
      <c r="F349" s="144"/>
      <c r="G349" s="144"/>
      <c r="H349" s="144"/>
      <c r="I349" s="144"/>
      <c r="J349" s="144"/>
      <c r="K349" s="144"/>
    </row>
    <row r="350" spans="4:11" x14ac:dyDescent="0.2">
      <c r="E350" s="144"/>
      <c r="F350" s="144"/>
      <c r="G350" s="144"/>
      <c r="H350" s="144"/>
      <c r="I350" s="144"/>
      <c r="J350" s="144"/>
      <c r="K350" s="144"/>
    </row>
    <row r="351" spans="4:11" x14ac:dyDescent="0.2">
      <c r="E351" s="144"/>
      <c r="F351" s="144"/>
      <c r="G351" s="144"/>
      <c r="H351" s="144"/>
      <c r="I351" s="144"/>
      <c r="J351" s="144"/>
      <c r="K351" s="144"/>
    </row>
    <row r="352" spans="4:11" x14ac:dyDescent="0.2">
      <c r="E352" s="144"/>
      <c r="F352" s="144"/>
      <c r="G352" s="144"/>
      <c r="H352" s="144"/>
      <c r="I352" s="144"/>
      <c r="J352" s="144"/>
      <c r="K352" s="144"/>
    </row>
    <row r="353" spans="5:11" x14ac:dyDescent="0.2">
      <c r="E353" s="144"/>
      <c r="F353" s="144"/>
      <c r="G353" s="144"/>
      <c r="H353" s="144"/>
      <c r="I353" s="144"/>
      <c r="J353" s="144"/>
      <c r="K353" s="144"/>
    </row>
    <row r="354" spans="5:11" x14ac:dyDescent="0.2">
      <c r="E354" s="144"/>
      <c r="F354" s="144"/>
      <c r="G354" s="144"/>
      <c r="H354" s="144"/>
      <c r="I354" s="144"/>
      <c r="J354" s="144"/>
      <c r="K354" s="144"/>
    </row>
    <row r="357" spans="5:11" x14ac:dyDescent="0.2">
      <c r="E357" s="142"/>
      <c r="F357" s="143"/>
      <c r="G357" s="143"/>
      <c r="H357" s="143"/>
      <c r="I357" s="143"/>
      <c r="J357" s="143"/>
      <c r="K357" s="143"/>
    </row>
    <row r="358" spans="5:11" x14ac:dyDescent="0.2">
      <c r="E358" s="144"/>
      <c r="F358" s="144"/>
      <c r="G358" s="144"/>
      <c r="H358" s="144"/>
      <c r="I358" s="144"/>
      <c r="J358" s="144"/>
      <c r="K358" s="144"/>
    </row>
    <row r="359" spans="5:11" x14ac:dyDescent="0.2">
      <c r="E359" s="144"/>
      <c r="F359" s="144"/>
      <c r="G359" s="144"/>
      <c r="H359" s="144"/>
      <c r="I359" s="144"/>
      <c r="J359" s="144"/>
      <c r="K359" s="144"/>
    </row>
    <row r="360" spans="5:11" x14ac:dyDescent="0.2">
      <c r="E360" s="144"/>
      <c r="F360" s="144"/>
      <c r="G360" s="144"/>
      <c r="H360" s="144"/>
      <c r="I360" s="144"/>
      <c r="J360" s="144"/>
      <c r="K360" s="144"/>
    </row>
    <row r="361" spans="5:11" x14ac:dyDescent="0.2">
      <c r="E361" s="144"/>
      <c r="F361" s="144"/>
      <c r="G361" s="144"/>
      <c r="H361" s="144"/>
      <c r="I361" s="144"/>
      <c r="J361" s="144"/>
      <c r="K361" s="144"/>
    </row>
    <row r="362" spans="5:11" x14ac:dyDescent="0.2">
      <c r="E362" s="144"/>
      <c r="F362" s="144"/>
      <c r="G362" s="144"/>
      <c r="H362" s="144"/>
      <c r="I362" s="144"/>
      <c r="J362" s="144"/>
      <c r="K362" s="144"/>
    </row>
    <row r="363" spans="5:11" x14ac:dyDescent="0.2">
      <c r="E363" s="144"/>
      <c r="F363" s="144"/>
      <c r="G363" s="144"/>
      <c r="H363" s="144"/>
      <c r="I363" s="144"/>
      <c r="J363" s="144"/>
      <c r="K363" s="144"/>
    </row>
    <row r="364" spans="5:11" x14ac:dyDescent="0.2">
      <c r="E364" s="144"/>
      <c r="F364" s="144"/>
      <c r="G364" s="144"/>
      <c r="H364" s="144"/>
      <c r="I364" s="144"/>
      <c r="J364" s="144"/>
      <c r="K364" s="143"/>
    </row>
    <row r="365" spans="5:11" x14ac:dyDescent="0.2">
      <c r="E365" s="144"/>
      <c r="F365" s="144"/>
      <c r="G365" s="144"/>
      <c r="H365" s="144"/>
      <c r="I365" s="144"/>
      <c r="J365" s="144"/>
      <c r="K365" s="143"/>
    </row>
    <row r="366" spans="5:11" x14ac:dyDescent="0.2">
      <c r="E366" s="144"/>
      <c r="F366" s="144"/>
      <c r="G366" s="144"/>
      <c r="H366" s="144"/>
      <c r="I366" s="144"/>
      <c r="J366" s="144"/>
      <c r="K366" s="144"/>
    </row>
    <row r="367" spans="5:11" x14ac:dyDescent="0.2">
      <c r="E367" s="144"/>
      <c r="F367" s="144"/>
      <c r="G367" s="144"/>
      <c r="H367" s="144"/>
      <c r="I367" s="144"/>
      <c r="J367" s="144"/>
      <c r="K367" s="144"/>
    </row>
    <row r="368" spans="5:11" x14ac:dyDescent="0.2">
      <c r="E368" s="144"/>
      <c r="F368" s="144"/>
      <c r="G368" s="144"/>
      <c r="H368" s="144"/>
      <c r="I368" s="144"/>
      <c r="J368" s="144"/>
      <c r="K368" s="144"/>
    </row>
    <row r="369" spans="5:11" x14ac:dyDescent="0.2">
      <c r="E369" s="144"/>
      <c r="F369" s="144"/>
      <c r="G369" s="144"/>
      <c r="H369" s="144"/>
      <c r="I369" s="144"/>
      <c r="J369" s="144"/>
      <c r="K369" s="144"/>
    </row>
    <row r="370" spans="5:11" x14ac:dyDescent="0.2">
      <c r="E370" s="144"/>
      <c r="F370" s="144"/>
      <c r="G370" s="144"/>
      <c r="H370" s="144"/>
      <c r="I370" s="144"/>
      <c r="J370" s="144"/>
      <c r="K370" s="144"/>
    </row>
    <row r="371" spans="5:11" x14ac:dyDescent="0.2">
      <c r="E371" s="144"/>
      <c r="F371" s="144"/>
      <c r="G371" s="144"/>
      <c r="H371" s="144"/>
      <c r="I371" s="144"/>
      <c r="J371" s="144"/>
      <c r="K371" s="144"/>
    </row>
    <row r="389" s="139" customFormat="1" x14ac:dyDescent="0.2"/>
    <row r="390" s="139" customFormat="1" x14ac:dyDescent="0.2"/>
  </sheetData>
  <mergeCells count="1">
    <mergeCell ref="G52:I52"/>
  </mergeCells>
  <hyperlinks>
    <hyperlink ref="C4" r:id="rId1"/>
    <hyperlink ref="C17" r:id="rId2"/>
    <hyperlink ref="C51" r:id="rId3"/>
  </hyperlinks>
  <pageMargins left="0.75" right="0.75" top="1" bottom="1" header="0.5" footer="0.5"/>
  <pageSetup paperSize="9" orientation="portrait" horizontalDpi="4294967292" verticalDpi="4294967292"/>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2017-12-04T08:44:03Z</dcterms:modified>
</cp:coreProperties>
</file>