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8800" windowHeight="16140" tabRatio="500"/>
  </bookViews>
  <sheets>
    <sheet name="installed capacities" sheetId="1" r:id="rId1"/>
    <sheet name="full load hour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1" l="1"/>
  <c r="D37" i="1"/>
  <c r="D35" i="1"/>
  <c r="C37" i="1"/>
  <c r="C36" i="1"/>
  <c r="E28" i="1"/>
  <c r="C35" i="1"/>
  <c r="E29" i="1"/>
  <c r="E30" i="1"/>
  <c r="C15" i="1"/>
  <c r="C11" i="1"/>
  <c r="C9" i="1"/>
  <c r="C7" i="1"/>
  <c r="C19" i="1"/>
</calcChain>
</file>

<file path=xl/sharedStrings.xml><?xml version="1.0" encoding="utf-8"?>
<sst xmlns="http://schemas.openxmlformats.org/spreadsheetml/2006/main" count="34" uniqueCount="29">
  <si>
    <t>Offshore</t>
  </si>
  <si>
    <t xml:space="preserve">Belwind-1 </t>
  </si>
  <si>
    <t>Thorntonbank</t>
  </si>
  <si>
    <t>Coastal</t>
  </si>
  <si>
    <t>Zeebrugge</t>
  </si>
  <si>
    <t>Lombardsijde - Middlekerke</t>
  </si>
  <si>
    <t>Total</t>
  </si>
  <si>
    <t>End 2012</t>
  </si>
  <si>
    <t>End 2013</t>
  </si>
  <si>
    <t>Inland</t>
  </si>
  <si>
    <t>All data hase been derived from http://www.thewindpower.net/country_en_21_belgium.php</t>
  </si>
  <si>
    <t>(Only those plants that were built during or before 2013 are considered)</t>
  </si>
  <si>
    <t>(By visual inspection of the map in the source, only those turbines built during or before 2013 are considered)</t>
  </si>
  <si>
    <t>(Average installed capacity in 2013)</t>
  </si>
  <si>
    <t>(Remainder after subtracting offshore and coastal from the total)</t>
  </si>
  <si>
    <t>Source: https://www.energy.eu/publications/a07.pdf</t>
  </si>
  <si>
    <t>As derived from Map 3.2 in the aforementioned source</t>
  </si>
  <si>
    <t>Onshore</t>
  </si>
  <si>
    <t>Minimum</t>
  </si>
  <si>
    <t>Maximum</t>
  </si>
  <si>
    <t>Average</t>
  </si>
  <si>
    <t>Installed capacities</t>
  </si>
  <si>
    <t>Full load hours</t>
  </si>
  <si>
    <t>Production shares (result)</t>
  </si>
  <si>
    <t>All installed capacities in kW</t>
  </si>
  <si>
    <t>Production (kWh)</t>
  </si>
  <si>
    <t>Production (relative)</t>
  </si>
  <si>
    <t>The relative production shares are used as input for the power and heat plant analysis.</t>
  </si>
  <si>
    <t>The full load hours of the plants are then tweaked to match the installed capacities to the production as reported in the Energy Balance.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</si>
</sst>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0" fontId="5" fillId="0" borderId="0" xfId="0" applyFont="1"/>
    <xf numFmtId="166" fontId="0" fillId="0" borderId="0" xfId="1" applyNumberFormat="1" applyFont="1"/>
    <xf numFmtId="0" fontId="6" fillId="0" borderId="0" xfId="0" applyFont="1"/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0"/>
  <sheetViews>
    <sheetView tabSelected="1" topLeftCell="A5" workbookViewId="0">
      <selection activeCell="H27" sqref="H27"/>
    </sheetView>
  </sheetViews>
  <sheetFormatPr baseColWidth="10" defaultRowHeight="15" x14ac:dyDescent="0"/>
  <cols>
    <col min="1" max="1" width="2.6640625" customWidth="1"/>
    <col min="2" max="2" width="24" bestFit="1" customWidth="1"/>
    <col min="3" max="3" width="15.6640625" style="3" bestFit="1" customWidth="1"/>
  </cols>
  <sheetData>
    <row r="2" spans="2:4">
      <c r="B2" s="4" t="s">
        <v>21</v>
      </c>
    </row>
    <row r="4" spans="2:4">
      <c r="B4" t="s">
        <v>10</v>
      </c>
    </row>
    <row r="5" spans="2:4">
      <c r="B5" t="s">
        <v>24</v>
      </c>
    </row>
    <row r="7" spans="2:4">
      <c r="B7" s="1" t="s">
        <v>0</v>
      </c>
      <c r="C7" s="2">
        <f>SUM(C8:C9)</f>
        <v>490200</v>
      </c>
      <c r="D7" t="s">
        <v>11</v>
      </c>
    </row>
    <row r="8" spans="2:4">
      <c r="B8" t="s">
        <v>1</v>
      </c>
      <c r="C8" s="3">
        <v>165000</v>
      </c>
    </row>
    <row r="9" spans="2:4">
      <c r="B9" t="s">
        <v>2</v>
      </c>
      <c r="C9" s="3">
        <f>30000+184500+110700</f>
        <v>325200</v>
      </c>
    </row>
    <row r="11" spans="2:4">
      <c r="B11" s="1" t="s">
        <v>3</v>
      </c>
      <c r="C11" s="2">
        <f>SUM(C12:C13)</f>
        <v>6460</v>
      </c>
      <c r="D11" t="s">
        <v>12</v>
      </c>
    </row>
    <row r="12" spans="2:4">
      <c r="B12" t="s">
        <v>4</v>
      </c>
      <c r="C12" s="3">
        <v>4100</v>
      </c>
    </row>
    <row r="13" spans="2:4">
      <c r="B13" t="s">
        <v>5</v>
      </c>
      <c r="C13" s="3">
        <v>2360</v>
      </c>
    </row>
    <row r="15" spans="2:4">
      <c r="B15" s="1" t="s">
        <v>6</v>
      </c>
      <c r="C15" s="2">
        <f>AVERAGE(C16:C17)</f>
        <v>1513000</v>
      </c>
      <c r="D15" t="s">
        <v>13</v>
      </c>
    </row>
    <row r="16" spans="2:4">
      <c r="B16" t="s">
        <v>7</v>
      </c>
      <c r="C16" s="3">
        <v>1375000</v>
      </c>
    </row>
    <row r="17" spans="2:5">
      <c r="B17" t="s">
        <v>8</v>
      </c>
      <c r="C17" s="3">
        <v>1651000</v>
      </c>
    </row>
    <row r="19" spans="2:5">
      <c r="B19" s="1" t="s">
        <v>9</v>
      </c>
      <c r="C19" s="2">
        <f>C15-C11-C7</f>
        <v>1016340</v>
      </c>
      <c r="D19" t="s">
        <v>14</v>
      </c>
    </row>
    <row r="21" spans="2:5">
      <c r="B21" s="4" t="s">
        <v>22</v>
      </c>
    </row>
    <row r="22" spans="2:5">
      <c r="C22"/>
    </row>
    <row r="23" spans="2:5">
      <c r="B23" t="s">
        <v>15</v>
      </c>
      <c r="C23"/>
    </row>
    <row r="24" spans="2:5">
      <c r="C24"/>
    </row>
    <row r="25" spans="2:5">
      <c r="B25" t="s">
        <v>16</v>
      </c>
      <c r="C25"/>
    </row>
    <row r="26" spans="2:5">
      <c r="C26"/>
    </row>
    <row r="27" spans="2:5">
      <c r="C27" t="s">
        <v>18</v>
      </c>
      <c r="D27" t="s">
        <v>19</v>
      </c>
      <c r="E27" t="s">
        <v>20</v>
      </c>
    </row>
    <row r="28" spans="2:5">
      <c r="B28" s="1" t="s">
        <v>0</v>
      </c>
      <c r="C28">
        <v>2500</v>
      </c>
      <c r="D28">
        <v>3000</v>
      </c>
      <c r="E28">
        <f>AVERAGE(C28:D28)</f>
        <v>2750</v>
      </c>
    </row>
    <row r="29" spans="2:5">
      <c r="B29" s="1" t="s">
        <v>3</v>
      </c>
      <c r="C29">
        <v>2000</v>
      </c>
      <c r="D29">
        <v>2500</v>
      </c>
      <c r="E29">
        <f>AVERAGE(C29:D29)</f>
        <v>2250</v>
      </c>
    </row>
    <row r="30" spans="2:5">
      <c r="B30" s="1" t="s">
        <v>17</v>
      </c>
      <c r="C30">
        <v>1500</v>
      </c>
      <c r="D30">
        <v>2000</v>
      </c>
      <c r="E30">
        <f>AVERAGE(C30:D30)</f>
        <v>1750</v>
      </c>
    </row>
    <row r="31" spans="2:5">
      <c r="C31"/>
    </row>
    <row r="32" spans="2:5">
      <c r="B32" s="4" t="s">
        <v>23</v>
      </c>
    </row>
    <row r="33" spans="2:4">
      <c r="B33" s="4"/>
    </row>
    <row r="34" spans="2:4">
      <c r="C34" s="3" t="s">
        <v>25</v>
      </c>
      <c r="D34" t="s">
        <v>26</v>
      </c>
    </row>
    <row r="35" spans="2:4">
      <c r="B35" s="1" t="s">
        <v>0</v>
      </c>
      <c r="C35" s="3">
        <f>C7*E28</f>
        <v>1348050000</v>
      </c>
      <c r="D35" s="5">
        <f>C35/SUM($C$35:$C$37)</f>
        <v>0.42915401218650318</v>
      </c>
    </row>
    <row r="36" spans="2:4">
      <c r="B36" s="1" t="s">
        <v>3</v>
      </c>
      <c r="C36" s="3">
        <f>C11*E29</f>
        <v>14535000</v>
      </c>
      <c r="D36" s="5">
        <f t="shared" ref="D36:D37" si="0">C36/SUM($C$35:$C$37)</f>
        <v>4.6272419918629301E-3</v>
      </c>
    </row>
    <row r="37" spans="2:4">
      <c r="B37" s="1" t="s">
        <v>17</v>
      </c>
      <c r="C37" s="3">
        <f>C19*E30</f>
        <v>1778595000</v>
      </c>
      <c r="D37" s="5">
        <f t="shared" si="0"/>
        <v>0.5662187458216339</v>
      </c>
    </row>
    <row r="39" spans="2:4">
      <c r="B39" s="6" t="s">
        <v>27</v>
      </c>
    </row>
    <row r="40" spans="2:4">
      <c r="B40" s="6" t="s">
        <v>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0" sqref="D40"/>
    </sheetView>
  </sheetViews>
  <sheetFormatPr baseColWidth="10" defaultRowHeight="15" x14ac:dyDescent="0"/>
  <cols>
    <col min="1" max="1" width="2.6640625" customWidth="1"/>
  </cols>
  <sheetData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installed capacities</vt:lpstr>
      <vt:lpstr>full load hours</vt:lpstr>
    </vt:vector>
  </TitlesOfParts>
  <Company>Quintel Intelligence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Berkhout</dc:creator>
  <cp:lastModifiedBy>Joris Berkhout</cp:lastModifiedBy>
  <dcterms:created xsi:type="dcterms:W3CDTF">2016-10-12T09:07:54Z</dcterms:created>
  <dcterms:modified xsi:type="dcterms:W3CDTF">2016-10-12T09:49:56Z</dcterms:modified>
</cp:coreProperties>
</file>