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odeName="ThisWorkbook" autoCompressPictures="0"/>
  <bookViews>
    <workbookView xWindow="0" yWindow="0" windowWidth="38400" windowHeight="22360" tabRatio="500"/>
  </bookViews>
  <sheets>
    <sheet name="Result by machine pages" sheetId="1" r:id="rId1"/>
  </sheets>
  <externalReferences>
    <externalReference r:id="rId2"/>
  </externalReferences>
  <definedNames>
    <definedName name="kWh_MJ_conversion">[1]Assumptions!$C$174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0" i="1" l="1"/>
  <c r="R21" i="1"/>
  <c r="R20" i="1"/>
  <c r="R19" i="1"/>
  <c r="R18" i="1"/>
  <c r="R16" i="1"/>
  <c r="R13" i="1"/>
  <c r="R12" i="1"/>
  <c r="R11" i="1"/>
  <c r="R14" i="1"/>
  <c r="R15" i="1"/>
</calcChain>
</file>

<file path=xl/sharedStrings.xml><?xml version="1.0" encoding="utf-8"?>
<sst xmlns="http://schemas.openxmlformats.org/spreadsheetml/2006/main" count="184" uniqueCount="85">
  <si>
    <t>Results overview by converter</t>
  </si>
  <si>
    <t>Sector</t>
  </si>
  <si>
    <t>Unit type</t>
  </si>
  <si>
    <t>Electricity production (TJ)</t>
  </si>
  <si>
    <t>Total fuel input (TJ)</t>
  </si>
  <si>
    <t>Total heat production (TJ)</t>
  </si>
  <si>
    <t>Full load hours (hrs/yr)</t>
  </si>
  <si>
    <t>Installed electrical capacity (MW)</t>
  </si>
  <si>
    <t>Installed heat capacity (MW)</t>
  </si>
  <si>
    <t>Agriculture</t>
  </si>
  <si>
    <t>Gas CHP</t>
  </si>
  <si>
    <t>Biogas CHP</t>
  </si>
  <si>
    <t>Wood pellets CHP</t>
  </si>
  <si>
    <t>All units</t>
  </si>
  <si>
    <t>Households</t>
  </si>
  <si>
    <t>Energy industry</t>
  </si>
  <si>
    <t>Gas turbine CHP</t>
  </si>
  <si>
    <t>Gas engine CHP</t>
  </si>
  <si>
    <t>Gas CC CHP</t>
  </si>
  <si>
    <t>Coal CHP</t>
  </si>
  <si>
    <t>Industry</t>
  </si>
  <si>
    <t>Industry &amp; Energy industry</t>
  </si>
  <si>
    <t>Main activity</t>
  </si>
  <si>
    <t>Lignite CHP</t>
  </si>
  <si>
    <t>Co-firing CHP</t>
  </si>
  <si>
    <t>Waste incineration</t>
  </si>
  <si>
    <t>Waste CHP</t>
  </si>
  <si>
    <t>Total electricity production (TJ)</t>
  </si>
  <si>
    <t>Main activity electricity plants</t>
  </si>
  <si>
    <t>Coal/Wood pellets Ultra supercritical co-firing</t>
  </si>
  <si>
    <t>-</t>
  </si>
  <si>
    <t>Coal Supercritical</t>
  </si>
  <si>
    <t>Coal Ultra supercritical</t>
  </si>
  <si>
    <t>Coal Ultra supercritical ccs</t>
  </si>
  <si>
    <t>Coal Combined cycle</t>
  </si>
  <si>
    <t>Coal Combined cycle ccs</t>
  </si>
  <si>
    <t>Lignite Ultra supercritical</t>
  </si>
  <si>
    <t>Lignite Ultra supercritical oxyfuel ccs</t>
  </si>
  <si>
    <t>Gas Turbine</t>
  </si>
  <si>
    <t>Gas Combined cycle</t>
  </si>
  <si>
    <t>Gas Combined cycle ccs</t>
  </si>
  <si>
    <t>Gas Ultra supercritical</t>
  </si>
  <si>
    <t>Oil Ultra supercritical</t>
  </si>
  <si>
    <t>Diesel Engine</t>
  </si>
  <si>
    <t>Waste Supercritical</t>
  </si>
  <si>
    <t>Nuclear 2nd gen</t>
  </si>
  <si>
    <t>Nuclear 3rd gen</t>
  </si>
  <si>
    <t>Hydro river</t>
  </si>
  <si>
    <t>Hydro mountain</t>
  </si>
  <si>
    <t>Geothermal</t>
  </si>
  <si>
    <t>Large scale solar PV</t>
  </si>
  <si>
    <t>Large scale solar CSP</t>
  </si>
  <si>
    <t>Wind turbine coastal</t>
  </si>
  <si>
    <t>Wind turbine offshore</t>
  </si>
  <si>
    <t>Wind turbine inland</t>
  </si>
  <si>
    <t>Main activity heat plants</t>
  </si>
  <si>
    <t>Coal heater</t>
  </si>
  <si>
    <t>Lignite heater</t>
  </si>
  <si>
    <t>Gas heater</t>
  </si>
  <si>
    <t>Oil heater</t>
  </si>
  <si>
    <t>Waste heater</t>
  </si>
  <si>
    <t>Wood pellets heater</t>
  </si>
  <si>
    <t>Nuclear</t>
  </si>
  <si>
    <t>Fuel input for electricity and sold heat (TJ)</t>
  </si>
  <si>
    <t>Fuel input for unsold heat (TJ)</t>
  </si>
  <si>
    <t>Sold heat production (TJ)</t>
  </si>
  <si>
    <t>Unsold heat production (TJ)</t>
  </si>
  <si>
    <t>Wind</t>
  </si>
  <si>
    <t>Hydro</t>
  </si>
  <si>
    <t xml:space="preserve">Lignite (incl. CHP) </t>
  </si>
  <si>
    <t>Gas, excluding CHP</t>
  </si>
  <si>
    <t xml:space="preserve">Copy and paste the "Results by machine" sheets form the CHP and PP_HP analyses here. </t>
  </si>
  <si>
    <t>Services</t>
  </si>
  <si>
    <t>CHP analysis</t>
  </si>
  <si>
    <t>PP_HP analysis</t>
  </si>
  <si>
    <t>Autoproducer electricity plants</t>
  </si>
  <si>
    <t>Solar PV in household sector</t>
  </si>
  <si>
    <t>Solar PV in services sector</t>
  </si>
  <si>
    <t>Summary by fuel:</t>
  </si>
  <si>
    <t>Coal power plants</t>
  </si>
  <si>
    <t xml:space="preserve">All coal (incl. CHP) </t>
  </si>
  <si>
    <t>Gas CHP (incl. CHP)</t>
  </si>
  <si>
    <t>Oil, diesel power plants</t>
  </si>
  <si>
    <t>Solar</t>
  </si>
  <si>
    <t>Biogas, Biomass, Waste, 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</si>
</sst>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scheme val="minor"/>
    </font>
    <font>
      <u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8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0" borderId="0" xfId="0" applyFont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0" xfId="0" applyFont="1" applyFill="1"/>
    <xf numFmtId="0" fontId="3" fillId="2" borderId="5" xfId="0" applyFont="1" applyFill="1" applyBorder="1"/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3" fillId="2" borderId="9" xfId="0" applyFont="1" applyFill="1" applyBorder="1"/>
    <xf numFmtId="0" fontId="2" fillId="2" borderId="8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3" fillId="2" borderId="10" xfId="0" applyFont="1" applyFill="1" applyBorder="1"/>
    <xf numFmtId="0" fontId="5" fillId="2" borderId="4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1" fillId="2" borderId="4" xfId="0" applyFont="1" applyFill="1" applyBorder="1"/>
    <xf numFmtId="0" fontId="3" fillId="0" borderId="11" xfId="0" applyFont="1" applyBorder="1"/>
    <xf numFmtId="3" fontId="3" fillId="0" borderId="0" xfId="0" applyNumberFormat="1" applyFont="1"/>
    <xf numFmtId="0" fontId="3" fillId="0" borderId="12" xfId="0" applyFont="1" applyBorder="1"/>
    <xf numFmtId="1" fontId="2" fillId="0" borderId="0" xfId="0" applyNumberFormat="1" applyFont="1"/>
    <xf numFmtId="3" fontId="3" fillId="0" borderId="14" xfId="0" applyNumberFormat="1" applyFont="1" applyBorder="1"/>
    <xf numFmtId="0" fontId="3" fillId="2" borderId="14" xfId="0" applyFont="1" applyFill="1" applyBorder="1"/>
    <xf numFmtId="0" fontId="3" fillId="0" borderId="13" xfId="0" applyFont="1" applyBorder="1"/>
    <xf numFmtId="1" fontId="2" fillId="0" borderId="14" xfId="0" applyNumberFormat="1" applyFont="1" applyBorder="1"/>
    <xf numFmtId="3" fontId="3" fillId="2" borderId="0" xfId="0" applyNumberFormat="1" applyFont="1" applyFill="1"/>
    <xf numFmtId="0" fontId="3" fillId="0" borderId="8" xfId="0" applyFont="1" applyBorder="1"/>
    <xf numFmtId="1" fontId="2" fillId="0" borderId="9" xfId="0" applyNumberFormat="1" applyFont="1" applyBorder="1"/>
    <xf numFmtId="0" fontId="5" fillId="2" borderId="15" xfId="0" applyFont="1" applyFill="1" applyBorder="1"/>
    <xf numFmtId="0" fontId="3" fillId="2" borderId="16" xfId="0" applyFont="1" applyFill="1" applyBorder="1"/>
    <xf numFmtId="3" fontId="3" fillId="2" borderId="17" xfId="0" applyNumberFormat="1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3" fontId="3" fillId="2" borderId="9" xfId="0" applyNumberFormat="1" applyFont="1" applyFill="1" applyBorder="1"/>
    <xf numFmtId="0" fontId="3" fillId="0" borderId="9" xfId="0" applyFont="1" applyBorder="1"/>
    <xf numFmtId="0" fontId="3" fillId="2" borderId="18" xfId="0" applyFont="1" applyFill="1" applyBorder="1"/>
    <xf numFmtId="0" fontId="3" fillId="2" borderId="19" xfId="0" applyFont="1" applyFill="1" applyBorder="1"/>
    <xf numFmtId="3" fontId="3" fillId="2" borderId="20" xfId="0" applyNumberFormat="1" applyFont="1" applyFill="1" applyBorder="1"/>
    <xf numFmtId="0" fontId="3" fillId="2" borderId="20" xfId="0" applyFont="1" applyFill="1" applyBorder="1"/>
    <xf numFmtId="0" fontId="3" fillId="0" borderId="21" xfId="0" applyFont="1" applyBorder="1"/>
    <xf numFmtId="1" fontId="2" fillId="0" borderId="20" xfId="0" applyNumberFormat="1" applyFont="1" applyBorder="1"/>
    <xf numFmtId="0" fontId="3" fillId="2" borderId="22" xfId="0" applyFont="1" applyFill="1" applyBorder="1"/>
    <xf numFmtId="0" fontId="5" fillId="2" borderId="0" xfId="0" applyFont="1" applyFill="1"/>
    <xf numFmtId="0" fontId="5" fillId="2" borderId="28" xfId="0" applyFont="1" applyFill="1" applyBorder="1"/>
    <xf numFmtId="0" fontId="3" fillId="2" borderId="23" xfId="0" applyFont="1" applyFill="1" applyBorder="1"/>
    <xf numFmtId="0" fontId="3" fillId="2" borderId="24" xfId="0" applyFont="1" applyFill="1" applyBorder="1"/>
    <xf numFmtId="3" fontId="3" fillId="2" borderId="25" xfId="0" applyNumberFormat="1" applyFont="1" applyFill="1" applyBorder="1"/>
    <xf numFmtId="0" fontId="3" fillId="2" borderId="25" xfId="0" applyFont="1" applyFill="1" applyBorder="1"/>
    <xf numFmtId="0" fontId="3" fillId="0" borderId="26" xfId="0" applyFont="1" applyBorder="1"/>
    <xf numFmtId="1" fontId="2" fillId="0" borderId="25" xfId="0" applyNumberFormat="1" applyFont="1" applyBorder="1"/>
    <xf numFmtId="0" fontId="3" fillId="2" borderId="27" xfId="0" applyFont="1" applyFill="1" applyBorder="1"/>
    <xf numFmtId="164" fontId="2" fillId="0" borderId="9" xfId="0" applyNumberFormat="1" applyFont="1" applyBorder="1"/>
    <xf numFmtId="164" fontId="2" fillId="0" borderId="0" xfId="0" applyNumberFormat="1" applyFont="1"/>
    <xf numFmtId="0" fontId="3" fillId="0" borderId="25" xfId="0" applyFont="1" applyBorder="1"/>
    <xf numFmtId="1" fontId="3" fillId="0" borderId="0" xfId="0" applyNumberFormat="1" applyFont="1" applyAlignment="1">
      <alignment horizontal="right"/>
    </xf>
    <xf numFmtId="3" fontId="3" fillId="0" borderId="12" xfId="0" applyNumberFormat="1" applyFont="1" applyBorder="1"/>
    <xf numFmtId="3" fontId="2" fillId="0" borderId="0" xfId="0" applyNumberFormat="1" applyFont="1"/>
    <xf numFmtId="0" fontId="3" fillId="0" borderId="14" xfId="0" applyFont="1" applyBorder="1"/>
    <xf numFmtId="3" fontId="3" fillId="0" borderId="13" xfId="0" applyNumberFormat="1" applyFont="1" applyBorder="1"/>
    <xf numFmtId="3" fontId="2" fillId="0" borderId="14" xfId="0" applyNumberFormat="1" applyFont="1" applyBorder="1"/>
    <xf numFmtId="1" fontId="3" fillId="0" borderId="14" xfId="0" applyNumberFormat="1" applyFont="1" applyBorder="1"/>
    <xf numFmtId="0" fontId="3" fillId="2" borderId="26" xfId="0" applyFont="1" applyFill="1" applyBorder="1"/>
    <xf numFmtId="1" fontId="3" fillId="2" borderId="25" xfId="0" applyNumberFormat="1" applyFont="1" applyFill="1" applyBorder="1"/>
    <xf numFmtId="1" fontId="3" fillId="2" borderId="0" xfId="0" applyNumberFormat="1" applyFont="1" applyFill="1"/>
    <xf numFmtId="3" fontId="2" fillId="0" borderId="9" xfId="0" applyNumberFormat="1" applyFont="1" applyBorder="1"/>
    <xf numFmtId="0" fontId="3" fillId="0" borderId="29" xfId="0" applyFont="1" applyBorder="1"/>
    <xf numFmtId="3" fontId="2" fillId="0" borderId="20" xfId="0" applyNumberFormat="1" applyFont="1" applyBorder="1"/>
    <xf numFmtId="0" fontId="5" fillId="2" borderId="23" xfId="0" applyFont="1" applyFill="1" applyBorder="1"/>
    <xf numFmtId="0" fontId="3" fillId="0" borderId="24" xfId="0" applyFont="1" applyBorder="1"/>
    <xf numFmtId="3" fontId="0" fillId="0" borderId="0" xfId="0" applyNumberFormat="1"/>
    <xf numFmtId="10" fontId="0" fillId="0" borderId="0" xfId="0" applyNumberFormat="1"/>
    <xf numFmtId="0" fontId="2" fillId="2" borderId="4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0" fillId="0" borderId="11" xfId="0" applyBorder="1"/>
    <xf numFmtId="0" fontId="0" fillId="0" borderId="12" xfId="0" applyBorder="1"/>
    <xf numFmtId="0" fontId="9" fillId="2" borderId="1" xfId="0" applyFont="1" applyFill="1" applyBorder="1"/>
    <xf numFmtId="0" fontId="9" fillId="2" borderId="4" xfId="0" applyFont="1" applyFill="1" applyBorder="1"/>
    <xf numFmtId="1" fontId="3" fillId="0" borderId="0" xfId="0" applyNumberFormat="1" applyFont="1"/>
    <xf numFmtId="0" fontId="3" fillId="0" borderId="0" xfId="0" applyFont="1" applyBorder="1"/>
    <xf numFmtId="0" fontId="8" fillId="0" borderId="30" xfId="0" applyFont="1" applyBorder="1"/>
    <xf numFmtId="0" fontId="0" fillId="0" borderId="16" xfId="0" applyBorder="1"/>
    <xf numFmtId="3" fontId="0" fillId="0" borderId="11" xfId="0" applyNumberFormat="1" applyBorder="1"/>
    <xf numFmtId="0" fontId="0" fillId="0" borderId="8" xfId="0" applyBorder="1"/>
    <xf numFmtId="3" fontId="0" fillId="0" borderId="7" xfId="0" applyNumberFormat="1" applyBorder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quintel/Projects/etdataset/analyses/1_chp_analysi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ver sheet"/>
      <sheetName val="Changelog"/>
      <sheetName val="Contents"/>
      <sheetName val="Introduction"/>
      <sheetName val="Dataflow"/>
      <sheetName val="Assumptions"/>
      <sheetName val="Dashboard"/>
      <sheetName val="IEA energy balance"/>
      <sheetName val="IEA autoproducer prod."/>
      <sheetName val="technical_specs"/>
      <sheetName val="Results by fuel"/>
      <sheetName val="Results by machine"/>
      <sheetName val="Delta energy balance"/>
      <sheetName val="Corrected energy balance step 1"/>
      <sheetName val="AP net-gross conversion"/>
      <sheetName val="CEB allocation factors"/>
      <sheetName val="Co-fueling shares"/>
      <sheetName val="Fuel allocation"/>
      <sheetName val="Agriculture"/>
      <sheetName val="Households"/>
      <sheetName val="Services"/>
      <sheetName val="Energy industry"/>
      <sheetName val="Industry"/>
      <sheetName val="Main activity"/>
      <sheetName val="Waste incineration"/>
      <sheetName val="Fuel mixes"/>
      <sheetName val="Fuel aggregation"/>
      <sheetName val="match carriers IEA to ETM"/>
      <sheetName val="csv_sold_heat_deficit"/>
      <sheetName val="csv_corrected energy balance 1"/>
      <sheetName val="csv_ce_production_table_1"/>
      <sheetName val="csv_energy_mixer_for_gas_c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74">
          <cell r="C174">
            <v>3.6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R190"/>
  <sheetViews>
    <sheetView tabSelected="1" workbookViewId="0">
      <selection activeCell="R29" sqref="R29"/>
    </sheetView>
  </sheetViews>
  <sheetFormatPr baseColWidth="10" defaultRowHeight="15" x14ac:dyDescent="0"/>
  <cols>
    <col min="1" max="1" width="19" customWidth="1"/>
    <col min="2" max="2" width="38.5" bestFit="1" customWidth="1"/>
    <col min="3" max="11" width="0" hidden="1" customWidth="1"/>
    <col min="12" max="12" width="20.33203125" customWidth="1"/>
    <col min="13" max="13" width="24.6640625" customWidth="1"/>
    <col min="17" max="17" width="22.5" bestFit="1" customWidth="1"/>
    <col min="18" max="18" width="28.33203125" bestFit="1" customWidth="1"/>
  </cols>
  <sheetData>
    <row r="1" spans="1:18" ht="18">
      <c r="A1" s="80" t="s">
        <v>71</v>
      </c>
      <c r="B1" s="2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8">
      <c r="A2" s="75"/>
      <c r="B2" s="76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8"/>
    </row>
    <row r="3" spans="1:18">
      <c r="A3" s="76"/>
      <c r="B3" s="76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8"/>
    </row>
    <row r="4" spans="1:18" ht="19" thickBot="1">
      <c r="A4" s="81" t="s">
        <v>73</v>
      </c>
      <c r="B4" s="76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8"/>
    </row>
    <row r="5" spans="1:18">
      <c r="A5" s="1" t="s">
        <v>0</v>
      </c>
      <c r="B5" s="2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8"/>
    </row>
    <row r="6" spans="1:18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8"/>
    </row>
    <row r="7" spans="1:18" ht="70">
      <c r="A7" s="9" t="s">
        <v>1</v>
      </c>
      <c r="B7" s="10" t="s">
        <v>2</v>
      </c>
      <c r="C7" s="11" t="s">
        <v>3</v>
      </c>
      <c r="D7" s="11" t="s">
        <v>4</v>
      </c>
      <c r="E7" s="12" t="s">
        <v>63</v>
      </c>
      <c r="F7" s="12" t="s">
        <v>64</v>
      </c>
      <c r="G7" s="11" t="s">
        <v>5</v>
      </c>
      <c r="H7" s="12" t="s">
        <v>65</v>
      </c>
      <c r="I7" s="12" t="s">
        <v>66</v>
      </c>
      <c r="J7" s="13"/>
      <c r="K7" s="14" t="s">
        <v>6</v>
      </c>
      <c r="L7" s="15" t="s">
        <v>7</v>
      </c>
      <c r="M7" s="15" t="s">
        <v>8</v>
      </c>
      <c r="N7" s="16"/>
      <c r="Q7" s="84" t="s">
        <v>78</v>
      </c>
      <c r="R7" s="85"/>
    </row>
    <row r="8" spans="1:18">
      <c r="A8" s="17" t="s">
        <v>9</v>
      </c>
      <c r="B8" s="18"/>
      <c r="C8" s="7"/>
      <c r="D8" s="7"/>
      <c r="E8" s="7"/>
      <c r="F8" s="7"/>
      <c r="G8" s="7"/>
      <c r="H8" s="7"/>
      <c r="I8" s="7"/>
      <c r="J8" s="7"/>
      <c r="K8" s="19"/>
      <c r="L8" s="7"/>
      <c r="M8" s="7"/>
      <c r="N8" s="8"/>
      <c r="Q8" s="79"/>
      <c r="R8" s="78" t="s">
        <v>7</v>
      </c>
    </row>
    <row r="9" spans="1:18">
      <c r="A9" s="20"/>
      <c r="B9" s="21" t="s">
        <v>10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7"/>
      <c r="K9" s="23">
        <v>3600</v>
      </c>
      <c r="L9" s="24">
        <v>0</v>
      </c>
      <c r="M9" s="24">
        <v>0</v>
      </c>
      <c r="N9" s="8"/>
      <c r="Q9" s="79"/>
      <c r="R9" s="78"/>
    </row>
    <row r="10" spans="1:18">
      <c r="A10" s="20"/>
      <c r="B10" s="21" t="s">
        <v>11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7"/>
      <c r="K10" s="23">
        <v>8000</v>
      </c>
      <c r="L10" s="24">
        <v>0</v>
      </c>
      <c r="M10" s="24">
        <v>0</v>
      </c>
      <c r="N10" s="8"/>
      <c r="Q10" s="79" t="s">
        <v>62</v>
      </c>
      <c r="R10" s="86">
        <f>L79+L80</f>
        <v>17100</v>
      </c>
    </row>
    <row r="11" spans="1:18">
      <c r="A11" s="20"/>
      <c r="B11" s="21" t="s">
        <v>12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7"/>
      <c r="K11" s="23">
        <v>6000</v>
      </c>
      <c r="L11" s="24">
        <v>0</v>
      </c>
      <c r="M11" s="24">
        <v>0</v>
      </c>
      <c r="N11" s="8"/>
      <c r="Q11" s="79" t="s">
        <v>69</v>
      </c>
      <c r="R11" s="86">
        <f>L50+L70+L71</f>
        <v>25462</v>
      </c>
    </row>
    <row r="12" spans="1:18" ht="16" thickBot="1">
      <c r="A12" s="20"/>
      <c r="B12" s="21" t="s">
        <v>13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6"/>
      <c r="K12" s="27"/>
      <c r="L12" s="28">
        <v>0</v>
      </c>
      <c r="M12" s="28">
        <v>0</v>
      </c>
      <c r="N12" s="8"/>
      <c r="Q12" s="79" t="s">
        <v>79</v>
      </c>
      <c r="R12" s="86">
        <f>L64+L65+L66+L67+L68+L69</f>
        <v>23736</v>
      </c>
    </row>
    <row r="13" spans="1:18" ht="16" thickTop="1">
      <c r="A13" s="6"/>
      <c r="B13" s="18"/>
      <c r="C13" s="29"/>
      <c r="D13" s="29"/>
      <c r="E13" s="29"/>
      <c r="F13" s="29"/>
      <c r="G13" s="29"/>
      <c r="H13" s="29"/>
      <c r="I13" s="29"/>
      <c r="J13" s="13"/>
      <c r="K13" s="30"/>
      <c r="L13" s="31"/>
      <c r="M13" s="31"/>
      <c r="N13" s="16"/>
      <c r="Q13" s="79" t="s">
        <v>80</v>
      </c>
      <c r="R13" s="86">
        <f>L44+L49+L64+L65+L66+L67+L68+L69+L51</f>
        <v>28820</v>
      </c>
    </row>
    <row r="14" spans="1:18">
      <c r="A14" s="32" t="s">
        <v>14</v>
      </c>
      <c r="B14" s="33"/>
      <c r="C14" s="34"/>
      <c r="D14" s="34"/>
      <c r="E14" s="34"/>
      <c r="F14" s="34"/>
      <c r="G14" s="34"/>
      <c r="H14" s="34"/>
      <c r="I14" s="34"/>
      <c r="J14" s="7"/>
      <c r="K14" s="23"/>
      <c r="L14" s="24"/>
      <c r="M14" s="24"/>
      <c r="N14" s="8"/>
      <c r="Q14" s="79" t="s">
        <v>70</v>
      </c>
      <c r="R14" s="86">
        <f>L72+L73+L74+L75</f>
        <v>11519</v>
      </c>
    </row>
    <row r="15" spans="1:18">
      <c r="A15" s="20"/>
      <c r="B15" s="21" t="s">
        <v>10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7"/>
      <c r="K15" s="23">
        <v>4000</v>
      </c>
      <c r="L15" s="24">
        <v>0</v>
      </c>
      <c r="M15" s="24">
        <v>0</v>
      </c>
      <c r="N15" s="8"/>
      <c r="Q15" s="79" t="s">
        <v>81</v>
      </c>
      <c r="R15" s="86">
        <f>L9+L15+L21+L41+L42+L43+L48</f>
        <v>13077</v>
      </c>
    </row>
    <row r="16" spans="1:18">
      <c r="A16" s="20"/>
      <c r="B16" s="21" t="s">
        <v>11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7"/>
      <c r="K16" s="23">
        <v>8000</v>
      </c>
      <c r="L16" s="24">
        <v>0</v>
      </c>
      <c r="M16" s="24">
        <v>0</v>
      </c>
      <c r="N16" s="8"/>
      <c r="Q16" s="79" t="s">
        <v>82</v>
      </c>
      <c r="R16" s="86">
        <f>L76+L77</f>
        <v>1257</v>
      </c>
    </row>
    <row r="17" spans="1:18">
      <c r="A17" s="20"/>
      <c r="B17" s="21" t="s">
        <v>12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7"/>
      <c r="K17" s="23">
        <v>6000</v>
      </c>
      <c r="L17" s="24">
        <v>0</v>
      </c>
      <c r="M17" s="24">
        <v>0</v>
      </c>
      <c r="N17" s="8"/>
      <c r="Q17" s="79"/>
      <c r="R17" s="78"/>
    </row>
    <row r="18" spans="1:18" ht="16" thickBot="1">
      <c r="A18" s="20"/>
      <c r="B18" s="21" t="s">
        <v>13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6"/>
      <c r="K18" s="27"/>
      <c r="L18" s="28">
        <v>0</v>
      </c>
      <c r="M18" s="28">
        <v>0</v>
      </c>
      <c r="N18" s="8"/>
      <c r="Q18" s="79" t="s">
        <v>67</v>
      </c>
      <c r="R18" s="86">
        <f>L86+L87+L88</f>
        <v>27848</v>
      </c>
    </row>
    <row r="19" spans="1:18" ht="16" thickTop="1">
      <c r="A19" s="35"/>
      <c r="B19" s="36"/>
      <c r="C19" s="37"/>
      <c r="D19" s="37"/>
      <c r="E19" s="37"/>
      <c r="F19" s="37"/>
      <c r="G19" s="37"/>
      <c r="H19" s="37"/>
      <c r="I19" s="37"/>
      <c r="J19" s="36"/>
      <c r="K19" s="38"/>
      <c r="L19" s="31"/>
      <c r="M19" s="31"/>
      <c r="N19" s="16"/>
      <c r="Q19" s="79" t="s">
        <v>83</v>
      </c>
      <c r="R19" s="86">
        <f>L84+L85+L92+L93</f>
        <v>20252</v>
      </c>
    </row>
    <row r="20" spans="1:18">
      <c r="A20" s="17" t="s">
        <v>72</v>
      </c>
      <c r="B20" s="18"/>
      <c r="C20" s="29"/>
      <c r="D20" s="29"/>
      <c r="E20" s="29"/>
      <c r="F20" s="29"/>
      <c r="G20" s="29"/>
      <c r="H20" s="29"/>
      <c r="I20" s="29"/>
      <c r="J20" s="7"/>
      <c r="K20" s="23"/>
      <c r="L20" s="24"/>
      <c r="M20" s="24"/>
      <c r="N20" s="8"/>
      <c r="Q20" s="79" t="s">
        <v>68</v>
      </c>
      <c r="R20" s="86">
        <f>L81+L82</f>
        <v>5318</v>
      </c>
    </row>
    <row r="21" spans="1:18">
      <c r="A21" s="20"/>
      <c r="B21" s="21" t="s">
        <v>10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7"/>
      <c r="K21" s="23">
        <v>4000</v>
      </c>
      <c r="L21" s="24">
        <v>0</v>
      </c>
      <c r="M21" s="24">
        <v>0</v>
      </c>
      <c r="N21" s="8"/>
      <c r="Q21" s="87" t="s">
        <v>84</v>
      </c>
      <c r="R21" s="88">
        <f>L10+L16+L22+L78+L83+L11+L17+L23</f>
        <v>1896</v>
      </c>
    </row>
    <row r="22" spans="1:18">
      <c r="A22" s="20"/>
      <c r="B22" s="21" t="s">
        <v>11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7"/>
      <c r="K22" s="23">
        <v>8000</v>
      </c>
      <c r="L22" s="24">
        <v>0</v>
      </c>
      <c r="M22" s="24">
        <v>0</v>
      </c>
      <c r="N22" s="8"/>
    </row>
    <row r="23" spans="1:18">
      <c r="A23" s="20"/>
      <c r="B23" s="21" t="s">
        <v>12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7"/>
      <c r="K23" s="23">
        <v>6000</v>
      </c>
      <c r="L23" s="24">
        <v>0</v>
      </c>
      <c r="M23" s="24">
        <v>0</v>
      </c>
      <c r="N23" s="8"/>
      <c r="R23" s="73"/>
    </row>
    <row r="24" spans="1:18" ht="16" thickBot="1">
      <c r="A24" s="20"/>
      <c r="B24" s="21" t="s">
        <v>13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6"/>
      <c r="K24" s="27"/>
      <c r="L24" s="28">
        <v>0</v>
      </c>
      <c r="M24" s="28">
        <v>0</v>
      </c>
      <c r="N24" s="8"/>
    </row>
    <row r="25" spans="1:18" ht="16" thickTop="1">
      <c r="A25" s="35"/>
      <c r="B25" s="36"/>
      <c r="C25" s="37"/>
      <c r="D25" s="37"/>
      <c r="E25" s="37"/>
      <c r="F25" s="37"/>
      <c r="G25" s="37"/>
      <c r="H25" s="37"/>
      <c r="I25" s="37"/>
      <c r="J25" s="13"/>
      <c r="K25" s="30"/>
      <c r="L25" s="31"/>
      <c r="M25" s="31"/>
      <c r="N25" s="16"/>
    </row>
    <row r="26" spans="1:18">
      <c r="A26" s="17" t="s">
        <v>15</v>
      </c>
      <c r="B26" s="18"/>
      <c r="C26" s="29"/>
      <c r="D26" s="29"/>
      <c r="E26" s="29"/>
      <c r="F26" s="29"/>
      <c r="G26" s="29"/>
      <c r="H26" s="29"/>
      <c r="I26" s="29"/>
      <c r="J26" s="7"/>
      <c r="K26" s="23"/>
      <c r="L26" s="24"/>
      <c r="M26" s="24"/>
      <c r="N26" s="8"/>
    </row>
    <row r="27" spans="1:18">
      <c r="A27" s="6"/>
      <c r="B27" s="21" t="s">
        <v>16</v>
      </c>
      <c r="C27" s="22">
        <v>2062</v>
      </c>
      <c r="D27" s="22">
        <v>5426</v>
      </c>
      <c r="E27" s="22">
        <v>3630</v>
      </c>
      <c r="F27" s="22">
        <v>1796</v>
      </c>
      <c r="G27" s="22">
        <v>2279</v>
      </c>
      <c r="H27" s="22">
        <v>160</v>
      </c>
      <c r="I27" s="22">
        <v>2120</v>
      </c>
      <c r="J27" s="7"/>
      <c r="K27" s="23"/>
      <c r="L27" s="24"/>
      <c r="M27" s="24"/>
      <c r="N27" s="8"/>
    </row>
    <row r="28" spans="1:18">
      <c r="A28" s="6"/>
      <c r="B28" s="21" t="s">
        <v>17</v>
      </c>
      <c r="C28" s="22">
        <v>79</v>
      </c>
      <c r="D28" s="22">
        <v>189</v>
      </c>
      <c r="E28" s="22">
        <v>124</v>
      </c>
      <c r="F28" s="22">
        <v>65</v>
      </c>
      <c r="G28" s="22">
        <v>91</v>
      </c>
      <c r="H28" s="22">
        <v>5</v>
      </c>
      <c r="I28" s="22">
        <v>85</v>
      </c>
      <c r="J28" s="7"/>
      <c r="K28" s="23"/>
      <c r="L28" s="24"/>
      <c r="M28" s="24"/>
      <c r="N28" s="8"/>
    </row>
    <row r="29" spans="1:18">
      <c r="A29" s="6"/>
      <c r="B29" s="21" t="s">
        <v>18</v>
      </c>
      <c r="C29" s="22">
        <v>5789</v>
      </c>
      <c r="D29" s="22">
        <v>13784</v>
      </c>
      <c r="E29" s="22">
        <v>9649</v>
      </c>
      <c r="F29" s="22">
        <v>4135</v>
      </c>
      <c r="G29" s="22">
        <v>5514</v>
      </c>
      <c r="H29" s="22">
        <v>386</v>
      </c>
      <c r="I29" s="22">
        <v>5128</v>
      </c>
      <c r="J29" s="7"/>
      <c r="K29" s="23"/>
      <c r="L29" s="24"/>
      <c r="M29" s="24"/>
      <c r="N29" s="8"/>
    </row>
    <row r="30" spans="1:18">
      <c r="A30" s="6"/>
      <c r="B30" s="21" t="s">
        <v>19</v>
      </c>
      <c r="C30" s="22">
        <v>6811</v>
      </c>
      <c r="D30" s="22">
        <v>22702</v>
      </c>
      <c r="E30" s="22">
        <v>15007</v>
      </c>
      <c r="F30" s="22">
        <v>7695</v>
      </c>
      <c r="G30" s="22">
        <v>7946</v>
      </c>
      <c r="H30" s="22">
        <v>636</v>
      </c>
      <c r="I30" s="22">
        <v>7310</v>
      </c>
      <c r="J30" s="7"/>
      <c r="K30" s="23"/>
      <c r="L30" s="24"/>
      <c r="M30" s="24"/>
      <c r="N30" s="8"/>
    </row>
    <row r="31" spans="1:18">
      <c r="A31" s="6"/>
      <c r="B31" s="21" t="s">
        <v>13</v>
      </c>
      <c r="C31" s="22">
        <v>14741</v>
      </c>
      <c r="D31" s="22">
        <v>42102</v>
      </c>
      <c r="E31" s="22">
        <v>28411</v>
      </c>
      <c r="F31" s="22">
        <v>13691</v>
      </c>
      <c r="G31" s="22">
        <v>15829</v>
      </c>
      <c r="H31" s="22">
        <v>1187</v>
      </c>
      <c r="I31" s="22">
        <v>14643</v>
      </c>
      <c r="J31" s="7"/>
      <c r="K31" s="23"/>
      <c r="L31" s="24"/>
      <c r="M31" s="24"/>
      <c r="N31" s="8"/>
    </row>
    <row r="32" spans="1:18">
      <c r="A32" s="35"/>
      <c r="B32" s="36"/>
      <c r="C32" s="37"/>
      <c r="D32" s="37"/>
      <c r="E32" s="37"/>
      <c r="F32" s="37"/>
      <c r="G32" s="37"/>
      <c r="H32" s="37"/>
      <c r="I32" s="37"/>
      <c r="J32" s="13"/>
      <c r="K32" s="30"/>
      <c r="L32" s="31"/>
      <c r="M32" s="31"/>
      <c r="N32" s="16"/>
    </row>
    <row r="33" spans="1:14">
      <c r="A33" s="17" t="s">
        <v>20</v>
      </c>
      <c r="B33" s="18"/>
      <c r="C33" s="29"/>
      <c r="D33" s="29"/>
      <c r="E33" s="29"/>
      <c r="F33" s="29"/>
      <c r="G33" s="29"/>
      <c r="H33" s="29"/>
      <c r="I33" s="29"/>
      <c r="J33" s="7"/>
      <c r="K33" s="23"/>
      <c r="L33" s="24"/>
      <c r="M33" s="24"/>
      <c r="N33" s="8"/>
    </row>
    <row r="34" spans="1:14">
      <c r="A34" s="6"/>
      <c r="B34" s="21" t="s">
        <v>16</v>
      </c>
      <c r="C34" s="22">
        <v>26775</v>
      </c>
      <c r="D34" s="22">
        <v>70460</v>
      </c>
      <c r="E34" s="22">
        <v>45381</v>
      </c>
      <c r="F34" s="22">
        <v>25079</v>
      </c>
      <c r="G34" s="22">
        <v>29593</v>
      </c>
      <c r="H34" s="22">
        <v>0</v>
      </c>
      <c r="I34" s="22">
        <v>29593</v>
      </c>
      <c r="J34" s="7"/>
      <c r="K34" s="23"/>
      <c r="L34" s="24"/>
      <c r="M34" s="24"/>
      <c r="N34" s="8"/>
    </row>
    <row r="35" spans="1:14">
      <c r="A35" s="6"/>
      <c r="B35" s="21" t="s">
        <v>17</v>
      </c>
      <c r="C35" s="22">
        <v>837</v>
      </c>
      <c r="D35" s="22">
        <v>1992</v>
      </c>
      <c r="E35" s="22">
        <v>1268</v>
      </c>
      <c r="F35" s="22">
        <v>724</v>
      </c>
      <c r="G35" s="22">
        <v>956</v>
      </c>
      <c r="H35" s="22">
        <v>0</v>
      </c>
      <c r="I35" s="22">
        <v>956</v>
      </c>
      <c r="J35" s="7"/>
      <c r="K35" s="23"/>
      <c r="L35" s="24"/>
      <c r="M35" s="24"/>
      <c r="N35" s="8"/>
    </row>
    <row r="36" spans="1:14">
      <c r="A36" s="6"/>
      <c r="B36" s="21" t="s">
        <v>18</v>
      </c>
      <c r="C36" s="22">
        <v>56060</v>
      </c>
      <c r="D36" s="22">
        <v>133475</v>
      </c>
      <c r="E36" s="22">
        <v>90613</v>
      </c>
      <c r="F36" s="22">
        <v>42863</v>
      </c>
      <c r="G36" s="22">
        <v>53390</v>
      </c>
      <c r="H36" s="22">
        <v>240</v>
      </c>
      <c r="I36" s="22">
        <v>53150</v>
      </c>
      <c r="J36" s="7"/>
      <c r="K36" s="23"/>
      <c r="L36" s="24"/>
      <c r="M36" s="24"/>
      <c r="N36" s="8"/>
    </row>
    <row r="37" spans="1:14">
      <c r="A37" s="6"/>
      <c r="B37" s="21" t="s">
        <v>19</v>
      </c>
      <c r="C37" s="22">
        <v>14570</v>
      </c>
      <c r="D37" s="22">
        <v>48566</v>
      </c>
      <c r="E37" s="22">
        <v>30673</v>
      </c>
      <c r="F37" s="22">
        <v>17893</v>
      </c>
      <c r="G37" s="22">
        <v>16998</v>
      </c>
      <c r="H37" s="22">
        <v>0</v>
      </c>
      <c r="I37" s="22">
        <v>16998</v>
      </c>
      <c r="J37" s="7"/>
      <c r="K37" s="23"/>
      <c r="L37" s="24"/>
      <c r="M37" s="24"/>
      <c r="N37" s="8"/>
    </row>
    <row r="38" spans="1:14">
      <c r="A38" s="6"/>
      <c r="B38" s="21" t="s">
        <v>13</v>
      </c>
      <c r="C38" s="22">
        <v>98241</v>
      </c>
      <c r="D38" s="22">
        <v>254494</v>
      </c>
      <c r="E38" s="22">
        <v>167935</v>
      </c>
      <c r="F38" s="22">
        <v>86559</v>
      </c>
      <c r="G38" s="22">
        <v>100938</v>
      </c>
      <c r="H38" s="22">
        <v>240</v>
      </c>
      <c r="I38" s="22">
        <v>100697</v>
      </c>
      <c r="J38" s="7"/>
      <c r="K38" s="23"/>
      <c r="L38" s="24"/>
      <c r="M38" s="24"/>
      <c r="N38" s="8"/>
    </row>
    <row r="39" spans="1:14" ht="16" thickBot="1">
      <c r="A39" s="39"/>
      <c r="B39" s="40"/>
      <c r="C39" s="41"/>
      <c r="D39" s="41"/>
      <c r="E39" s="41"/>
      <c r="F39" s="41"/>
      <c r="G39" s="41"/>
      <c r="H39" s="41"/>
      <c r="I39" s="41"/>
      <c r="J39" s="42"/>
      <c r="K39" s="43"/>
      <c r="L39" s="44"/>
      <c r="M39" s="44"/>
      <c r="N39" s="45"/>
    </row>
    <row r="40" spans="1:14" ht="16" thickTop="1">
      <c r="A40" s="17" t="s">
        <v>21</v>
      </c>
      <c r="B40" s="47"/>
      <c r="C40" s="29"/>
      <c r="D40" s="29"/>
      <c r="E40" s="29"/>
      <c r="F40" s="29"/>
      <c r="G40" s="29"/>
      <c r="H40" s="29"/>
      <c r="I40" s="29"/>
      <c r="J40" s="7"/>
      <c r="K40" s="23"/>
      <c r="L40" s="24"/>
      <c r="M40" s="24"/>
      <c r="N40" s="8"/>
    </row>
    <row r="41" spans="1:14">
      <c r="A41" s="6"/>
      <c r="B41" s="21" t="s">
        <v>16</v>
      </c>
      <c r="C41" s="22">
        <v>28837</v>
      </c>
      <c r="D41" s="22">
        <v>75886</v>
      </c>
      <c r="E41" s="22">
        <v>49011</v>
      </c>
      <c r="F41" s="22">
        <v>26875</v>
      </c>
      <c r="G41" s="22">
        <v>31872</v>
      </c>
      <c r="H41" s="22">
        <v>160</v>
      </c>
      <c r="I41" s="22">
        <v>31713</v>
      </c>
      <c r="J41" s="7"/>
      <c r="K41" s="23">
        <v>6000</v>
      </c>
      <c r="L41" s="24">
        <v>1335</v>
      </c>
      <c r="M41" s="24">
        <v>1476</v>
      </c>
      <c r="N41" s="8"/>
    </row>
    <row r="42" spans="1:14">
      <c r="A42" s="6"/>
      <c r="B42" s="21" t="s">
        <v>17</v>
      </c>
      <c r="C42" s="22">
        <v>916</v>
      </c>
      <c r="D42" s="22">
        <v>2181</v>
      </c>
      <c r="E42" s="22">
        <v>1392</v>
      </c>
      <c r="F42" s="22">
        <v>789</v>
      </c>
      <c r="G42" s="22">
        <v>1047</v>
      </c>
      <c r="H42" s="22">
        <v>5</v>
      </c>
      <c r="I42" s="22">
        <v>1041</v>
      </c>
      <c r="J42" s="7"/>
      <c r="K42" s="23">
        <v>6000</v>
      </c>
      <c r="L42" s="24">
        <v>42</v>
      </c>
      <c r="M42" s="24">
        <v>48</v>
      </c>
      <c r="N42" s="8"/>
    </row>
    <row r="43" spans="1:14">
      <c r="A43" s="6"/>
      <c r="B43" s="21" t="s">
        <v>18</v>
      </c>
      <c r="C43" s="22">
        <v>61849</v>
      </c>
      <c r="D43" s="22">
        <v>147260</v>
      </c>
      <c r="E43" s="22">
        <v>100262</v>
      </c>
      <c r="F43" s="22">
        <v>46998</v>
      </c>
      <c r="G43" s="22">
        <v>58904</v>
      </c>
      <c r="H43" s="22">
        <v>626</v>
      </c>
      <c r="I43" s="22">
        <v>58278</v>
      </c>
      <c r="J43" s="7"/>
      <c r="K43" s="23">
        <v>6000</v>
      </c>
      <c r="L43" s="24">
        <v>2863</v>
      </c>
      <c r="M43" s="24">
        <v>2727</v>
      </c>
      <c r="N43" s="8"/>
    </row>
    <row r="44" spans="1:14">
      <c r="A44" s="6"/>
      <c r="B44" s="21" t="s">
        <v>19</v>
      </c>
      <c r="C44" s="22">
        <v>21380</v>
      </c>
      <c r="D44" s="22">
        <v>71268</v>
      </c>
      <c r="E44" s="22">
        <v>45680</v>
      </c>
      <c r="F44" s="22">
        <v>25588</v>
      </c>
      <c r="G44" s="22">
        <v>24944</v>
      </c>
      <c r="H44" s="22">
        <v>636</v>
      </c>
      <c r="I44" s="22">
        <v>24308</v>
      </c>
      <c r="J44" s="7"/>
      <c r="K44" s="23">
        <v>5000</v>
      </c>
      <c r="L44" s="24">
        <v>1188</v>
      </c>
      <c r="M44" s="24">
        <v>1386</v>
      </c>
      <c r="N44" s="8"/>
    </row>
    <row r="45" spans="1:14" ht="16" thickBot="1">
      <c r="A45" s="6"/>
      <c r="B45" s="21" t="s">
        <v>13</v>
      </c>
      <c r="C45" s="25">
        <v>112982</v>
      </c>
      <c r="D45" s="25">
        <v>296595</v>
      </c>
      <c r="E45" s="25">
        <v>196345</v>
      </c>
      <c r="F45" s="25">
        <v>100250</v>
      </c>
      <c r="G45" s="25">
        <v>116767</v>
      </c>
      <c r="H45" s="25">
        <v>1427</v>
      </c>
      <c r="I45" s="25">
        <v>115340</v>
      </c>
      <c r="J45" s="26"/>
      <c r="K45" s="27"/>
      <c r="L45" s="28">
        <v>5429</v>
      </c>
      <c r="M45" s="28">
        <v>5637</v>
      </c>
      <c r="N45" s="8"/>
    </row>
    <row r="46" spans="1:14" ht="17" thickTop="1" thickBot="1">
      <c r="A46" s="48"/>
      <c r="B46" s="49"/>
      <c r="C46" s="50"/>
      <c r="D46" s="50"/>
      <c r="E46" s="50"/>
      <c r="F46" s="50"/>
      <c r="G46" s="50"/>
      <c r="H46" s="50"/>
      <c r="I46" s="50"/>
      <c r="J46" s="51"/>
      <c r="K46" s="52"/>
      <c r="L46" s="53"/>
      <c r="M46" s="53"/>
      <c r="N46" s="54"/>
    </row>
    <row r="47" spans="1:14">
      <c r="A47" s="17" t="s">
        <v>22</v>
      </c>
      <c r="B47" s="18"/>
      <c r="C47" s="29"/>
      <c r="D47" s="29"/>
      <c r="E47" s="29"/>
      <c r="F47" s="29"/>
      <c r="G47" s="29"/>
      <c r="H47" s="29"/>
      <c r="I47" s="29"/>
      <c r="J47" s="7"/>
      <c r="K47" s="23"/>
      <c r="L47" s="24"/>
      <c r="M47" s="24"/>
      <c r="N47" s="8"/>
    </row>
    <row r="48" spans="1:14">
      <c r="A48" s="6"/>
      <c r="B48" s="21" t="s">
        <v>18</v>
      </c>
      <c r="C48" s="22">
        <v>143158</v>
      </c>
      <c r="D48" s="22">
        <v>340851</v>
      </c>
      <c r="E48" s="22">
        <v>340851</v>
      </c>
      <c r="F48" s="22">
        <v>0</v>
      </c>
      <c r="G48" s="22">
        <v>146566</v>
      </c>
      <c r="H48" s="22">
        <v>146566</v>
      </c>
      <c r="I48" s="22">
        <v>0</v>
      </c>
      <c r="J48" s="7"/>
      <c r="K48" s="23">
        <v>4500</v>
      </c>
      <c r="L48" s="24">
        <v>8837</v>
      </c>
      <c r="M48" s="24">
        <v>9047</v>
      </c>
      <c r="N48" s="8"/>
    </row>
    <row r="49" spans="1:14">
      <c r="A49" s="6"/>
      <c r="B49" s="21" t="s">
        <v>19</v>
      </c>
      <c r="C49" s="22">
        <v>40828</v>
      </c>
      <c r="D49" s="22">
        <v>102069</v>
      </c>
      <c r="E49" s="22">
        <v>102069</v>
      </c>
      <c r="F49" s="22">
        <v>0</v>
      </c>
      <c r="G49" s="22">
        <v>15310</v>
      </c>
      <c r="H49" s="22">
        <v>15310</v>
      </c>
      <c r="I49" s="22">
        <v>0</v>
      </c>
      <c r="J49" s="7"/>
      <c r="K49" s="23">
        <v>4000</v>
      </c>
      <c r="L49" s="24">
        <v>2835</v>
      </c>
      <c r="M49" s="24">
        <v>1063</v>
      </c>
      <c r="N49" s="8"/>
    </row>
    <row r="50" spans="1:14">
      <c r="A50" s="6"/>
      <c r="B50" s="21" t="s">
        <v>23</v>
      </c>
      <c r="C50" s="22">
        <v>14116</v>
      </c>
      <c r="D50" s="22">
        <v>40330</v>
      </c>
      <c r="E50" s="22">
        <v>40330</v>
      </c>
      <c r="F50" s="22">
        <v>0</v>
      </c>
      <c r="G50" s="22">
        <v>6050</v>
      </c>
      <c r="H50" s="22">
        <v>6050</v>
      </c>
      <c r="I50" s="22">
        <v>0</v>
      </c>
      <c r="J50" s="7"/>
      <c r="K50" s="23">
        <v>7000</v>
      </c>
      <c r="L50" s="24">
        <v>560</v>
      </c>
      <c r="M50" s="24">
        <v>240</v>
      </c>
      <c r="N50" s="8"/>
    </row>
    <row r="51" spans="1:14">
      <c r="A51" s="6"/>
      <c r="B51" s="21" t="s">
        <v>24</v>
      </c>
      <c r="C51" s="22">
        <v>17186</v>
      </c>
      <c r="D51" s="22">
        <v>46450</v>
      </c>
      <c r="E51" s="22">
        <v>46450</v>
      </c>
      <c r="F51" s="22">
        <v>0</v>
      </c>
      <c r="G51" s="22">
        <v>6967</v>
      </c>
      <c r="H51" s="22">
        <v>6967</v>
      </c>
      <c r="I51" s="22">
        <v>0</v>
      </c>
      <c r="J51" s="7"/>
      <c r="K51" s="23">
        <v>4500</v>
      </c>
      <c r="L51" s="24">
        <v>1061</v>
      </c>
      <c r="M51" s="24">
        <v>430</v>
      </c>
      <c r="N51" s="8"/>
    </row>
    <row r="52" spans="1:14" ht="16" thickBot="1">
      <c r="A52" s="6"/>
      <c r="B52" s="21" t="s">
        <v>13</v>
      </c>
      <c r="C52" s="25">
        <v>72130</v>
      </c>
      <c r="D52" s="25">
        <v>188849</v>
      </c>
      <c r="E52" s="25">
        <v>188849</v>
      </c>
      <c r="F52" s="25">
        <v>0</v>
      </c>
      <c r="G52" s="25">
        <v>28327</v>
      </c>
      <c r="H52" s="25">
        <v>28327</v>
      </c>
      <c r="I52" s="25">
        <v>0</v>
      </c>
      <c r="J52" s="26"/>
      <c r="K52" s="27"/>
      <c r="L52" s="28">
        <v>13293</v>
      </c>
      <c r="M52" s="28">
        <v>10781</v>
      </c>
      <c r="N52" s="8"/>
    </row>
    <row r="53" spans="1:14" ht="16" thickTop="1">
      <c r="A53" s="35"/>
      <c r="B53" s="36"/>
      <c r="C53" s="37"/>
      <c r="D53" s="37"/>
      <c r="E53" s="37"/>
      <c r="F53" s="37"/>
      <c r="G53" s="37"/>
      <c r="H53" s="37"/>
      <c r="I53" s="37"/>
      <c r="J53" s="13"/>
      <c r="K53" s="30"/>
      <c r="L53" s="55"/>
      <c r="M53" s="55"/>
      <c r="N53" s="16"/>
    </row>
    <row r="54" spans="1:14">
      <c r="A54" s="17" t="s">
        <v>25</v>
      </c>
      <c r="B54" s="18"/>
      <c r="C54" s="29"/>
      <c r="D54" s="29"/>
      <c r="E54" s="29"/>
      <c r="F54" s="29"/>
      <c r="G54" s="29"/>
      <c r="H54" s="29"/>
      <c r="I54" s="29"/>
      <c r="J54" s="7"/>
      <c r="K54" s="23"/>
      <c r="L54" s="56"/>
      <c r="M54" s="56"/>
      <c r="N54" s="8"/>
    </row>
    <row r="55" spans="1:14">
      <c r="A55" s="6"/>
      <c r="B55" s="21" t="s">
        <v>26</v>
      </c>
      <c r="C55" s="22">
        <v>14256</v>
      </c>
      <c r="D55" s="22">
        <v>52800</v>
      </c>
      <c r="E55" s="22">
        <v>52800</v>
      </c>
      <c r="F55" s="22">
        <v>0</v>
      </c>
      <c r="G55" s="22">
        <v>7920</v>
      </c>
      <c r="H55" s="22">
        <v>7920</v>
      </c>
      <c r="I55" s="22">
        <v>0</v>
      </c>
      <c r="J55" s="7"/>
      <c r="K55" s="23">
        <v>6000</v>
      </c>
      <c r="L55" s="24">
        <v>660</v>
      </c>
      <c r="M55" s="24">
        <v>367</v>
      </c>
      <c r="N55" s="8"/>
    </row>
    <row r="56" spans="1:14" ht="16" thickBot="1">
      <c r="A56" s="48"/>
      <c r="B56" s="57"/>
      <c r="C56" s="52"/>
      <c r="D56" s="57"/>
      <c r="E56" s="57"/>
      <c r="F56" s="57"/>
      <c r="G56" s="57"/>
      <c r="H56" s="57"/>
      <c r="I56" s="57"/>
      <c r="J56" s="51"/>
      <c r="K56" s="52"/>
      <c r="L56" s="57"/>
      <c r="M56" s="57"/>
      <c r="N56" s="54"/>
    </row>
    <row r="57" spans="1:14">
      <c r="A57" s="77"/>
      <c r="B57" s="83"/>
      <c r="C57" s="83"/>
      <c r="D57" s="83"/>
      <c r="E57" s="83"/>
      <c r="F57" s="83"/>
      <c r="G57" s="83"/>
      <c r="H57" s="83"/>
      <c r="I57" s="83"/>
      <c r="J57" s="77"/>
      <c r="K57" s="83"/>
      <c r="L57" s="83"/>
      <c r="M57" s="83"/>
      <c r="N57" s="77"/>
    </row>
    <row r="59" spans="1:14" ht="19" thickBot="1">
      <c r="A59" s="81" t="s">
        <v>74</v>
      </c>
    </row>
    <row r="60" spans="1:14">
      <c r="A60" s="1" t="s">
        <v>0</v>
      </c>
      <c r="B60" s="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5"/>
    </row>
    <row r="61" spans="1:14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8"/>
    </row>
    <row r="62" spans="1:14" ht="60">
      <c r="A62" s="9" t="s">
        <v>1</v>
      </c>
      <c r="B62" s="10" t="s">
        <v>2</v>
      </c>
      <c r="C62" s="11" t="s">
        <v>27</v>
      </c>
      <c r="D62" s="11" t="s">
        <v>4</v>
      </c>
      <c r="E62" s="12"/>
      <c r="F62" s="12"/>
      <c r="G62" s="11" t="s">
        <v>5</v>
      </c>
      <c r="H62" s="12"/>
      <c r="I62" s="12"/>
      <c r="J62" s="13"/>
      <c r="K62" s="14" t="s">
        <v>6</v>
      </c>
      <c r="L62" s="15" t="s">
        <v>7</v>
      </c>
      <c r="M62" s="15" t="s">
        <v>8</v>
      </c>
      <c r="N62" s="16"/>
    </row>
    <row r="63" spans="1:14">
      <c r="A63" s="17" t="s">
        <v>28</v>
      </c>
      <c r="B63" s="46"/>
      <c r="C63" s="7"/>
      <c r="D63" s="7"/>
      <c r="E63" s="7"/>
      <c r="F63" s="7"/>
      <c r="G63" s="7"/>
      <c r="H63" s="7"/>
      <c r="I63" s="7"/>
      <c r="J63" s="7"/>
      <c r="K63" s="19"/>
      <c r="L63" s="7"/>
      <c r="M63" s="7"/>
      <c r="N63" s="8"/>
    </row>
    <row r="64" spans="1:14">
      <c r="A64" s="17"/>
      <c r="B64" s="3" t="s">
        <v>29</v>
      </c>
      <c r="C64" s="22">
        <v>50717</v>
      </c>
      <c r="D64" s="22">
        <v>120754</v>
      </c>
      <c r="E64" s="22"/>
      <c r="F64" s="22"/>
      <c r="G64" s="58" t="s">
        <v>30</v>
      </c>
      <c r="H64" s="3"/>
      <c r="I64" s="3"/>
      <c r="J64" s="3"/>
      <c r="K64" s="59">
        <v>5500</v>
      </c>
      <c r="L64" s="60">
        <v>2561</v>
      </c>
      <c r="M64" s="58" t="s">
        <v>30</v>
      </c>
      <c r="N64" s="8"/>
    </row>
    <row r="65" spans="1:14">
      <c r="A65" s="6"/>
      <c r="B65" s="3" t="s">
        <v>31</v>
      </c>
      <c r="C65" s="22">
        <v>215648</v>
      </c>
      <c r="D65" s="22">
        <v>599022</v>
      </c>
      <c r="E65" s="22"/>
      <c r="F65" s="22"/>
      <c r="G65" s="58" t="s">
        <v>30</v>
      </c>
      <c r="H65" s="3"/>
      <c r="I65" s="3"/>
      <c r="J65" s="3"/>
      <c r="K65" s="59">
        <v>4300</v>
      </c>
      <c r="L65" s="60">
        <v>13931</v>
      </c>
      <c r="M65" s="58" t="s">
        <v>30</v>
      </c>
      <c r="N65" s="8"/>
    </row>
    <row r="66" spans="1:14">
      <c r="A66" s="6"/>
      <c r="B66" s="3" t="s">
        <v>32</v>
      </c>
      <c r="C66" s="22">
        <v>143427</v>
      </c>
      <c r="D66" s="22">
        <v>311798</v>
      </c>
      <c r="E66" s="22"/>
      <c r="F66" s="22"/>
      <c r="G66" s="58" t="s">
        <v>30</v>
      </c>
      <c r="H66" s="3"/>
      <c r="I66" s="3"/>
      <c r="J66" s="3"/>
      <c r="K66" s="59">
        <v>5500</v>
      </c>
      <c r="L66" s="60">
        <v>7244</v>
      </c>
      <c r="M66" s="58" t="s">
        <v>30</v>
      </c>
      <c r="N66" s="8"/>
    </row>
    <row r="67" spans="1:14">
      <c r="A67" s="6"/>
      <c r="B67" s="3" t="s">
        <v>33</v>
      </c>
      <c r="C67" s="22">
        <v>0</v>
      </c>
      <c r="D67" s="22">
        <v>0</v>
      </c>
      <c r="E67" s="22"/>
      <c r="F67" s="22"/>
      <c r="G67" s="58" t="s">
        <v>30</v>
      </c>
      <c r="H67" s="3"/>
      <c r="I67" s="3"/>
      <c r="J67" s="3"/>
      <c r="K67" s="59">
        <v>6000</v>
      </c>
      <c r="L67" s="60">
        <v>0</v>
      </c>
      <c r="M67" s="58" t="s">
        <v>30</v>
      </c>
      <c r="N67" s="8"/>
    </row>
    <row r="68" spans="1:14">
      <c r="A68" s="6"/>
      <c r="B68" s="3" t="s">
        <v>34</v>
      </c>
      <c r="C68" s="22">
        <v>0</v>
      </c>
      <c r="D68" s="22">
        <v>0</v>
      </c>
      <c r="E68" s="22"/>
      <c r="F68" s="22"/>
      <c r="G68" s="58" t="s">
        <v>30</v>
      </c>
      <c r="H68" s="3"/>
      <c r="I68" s="3"/>
      <c r="J68" s="3"/>
      <c r="K68" s="59">
        <v>4600</v>
      </c>
      <c r="L68" s="60">
        <v>0</v>
      </c>
      <c r="M68" s="58" t="s">
        <v>30</v>
      </c>
      <c r="N68" s="8"/>
    </row>
    <row r="69" spans="1:14">
      <c r="A69" s="6"/>
      <c r="B69" s="3" t="s">
        <v>35</v>
      </c>
      <c r="C69" s="22">
        <v>0</v>
      </c>
      <c r="D69" s="22">
        <v>0</v>
      </c>
      <c r="E69" s="22"/>
      <c r="F69" s="22"/>
      <c r="G69" s="58" t="s">
        <v>30</v>
      </c>
      <c r="H69" s="3"/>
      <c r="I69" s="3"/>
      <c r="J69" s="3"/>
      <c r="K69" s="59">
        <v>4500</v>
      </c>
      <c r="L69" s="60">
        <v>0</v>
      </c>
      <c r="M69" s="58" t="s">
        <v>30</v>
      </c>
      <c r="N69" s="8"/>
    </row>
    <row r="70" spans="1:14">
      <c r="A70" s="6"/>
      <c r="B70" s="3" t="s">
        <v>36</v>
      </c>
      <c r="C70" s="22">
        <v>516377</v>
      </c>
      <c r="D70" s="22">
        <v>1290942</v>
      </c>
      <c r="E70" s="22"/>
      <c r="F70" s="22"/>
      <c r="G70" s="58" t="s">
        <v>30</v>
      </c>
      <c r="H70" s="3"/>
      <c r="I70" s="3"/>
      <c r="J70" s="3"/>
      <c r="K70" s="59">
        <v>5760</v>
      </c>
      <c r="L70" s="60">
        <v>24902</v>
      </c>
      <c r="M70" s="58" t="s">
        <v>30</v>
      </c>
      <c r="N70" s="8"/>
    </row>
    <row r="71" spans="1:14">
      <c r="A71" s="6"/>
      <c r="B71" s="3" t="s">
        <v>37</v>
      </c>
      <c r="C71" s="22">
        <v>0</v>
      </c>
      <c r="D71" s="22">
        <v>0</v>
      </c>
      <c r="E71" s="22"/>
      <c r="F71" s="22"/>
      <c r="G71" s="58" t="s">
        <v>30</v>
      </c>
      <c r="H71" s="3"/>
      <c r="I71" s="3"/>
      <c r="J71" s="3"/>
      <c r="K71" s="59">
        <v>5972</v>
      </c>
      <c r="L71" s="60">
        <v>0</v>
      </c>
      <c r="M71" s="58" t="s">
        <v>30</v>
      </c>
      <c r="N71" s="8"/>
    </row>
    <row r="72" spans="1:14">
      <c r="A72" s="6"/>
      <c r="B72" s="3" t="s">
        <v>38</v>
      </c>
      <c r="C72" s="22">
        <v>4124</v>
      </c>
      <c r="D72" s="22">
        <v>12129</v>
      </c>
      <c r="E72" s="22"/>
      <c r="F72" s="22"/>
      <c r="G72" s="58" t="s">
        <v>30</v>
      </c>
      <c r="H72" s="3"/>
      <c r="I72" s="3"/>
      <c r="J72" s="3"/>
      <c r="K72" s="59">
        <v>500</v>
      </c>
      <c r="L72" s="60">
        <v>2291</v>
      </c>
      <c r="M72" s="58" t="s">
        <v>30</v>
      </c>
      <c r="N72" s="8"/>
    </row>
    <row r="73" spans="1:14">
      <c r="A73" s="6"/>
      <c r="B73" s="3" t="s">
        <v>39</v>
      </c>
      <c r="C73" s="22">
        <v>140696</v>
      </c>
      <c r="D73" s="22">
        <v>234493</v>
      </c>
      <c r="E73" s="22"/>
      <c r="F73" s="22"/>
      <c r="G73" s="58" t="s">
        <v>30</v>
      </c>
      <c r="H73" s="3"/>
      <c r="I73" s="3"/>
      <c r="J73" s="3"/>
      <c r="K73" s="59">
        <v>4900</v>
      </c>
      <c r="L73" s="60">
        <v>7976</v>
      </c>
      <c r="M73" s="58" t="s">
        <v>30</v>
      </c>
      <c r="N73" s="8"/>
    </row>
    <row r="74" spans="1:14">
      <c r="A74" s="6"/>
      <c r="B74" s="3" t="s">
        <v>40</v>
      </c>
      <c r="C74" s="22">
        <v>0</v>
      </c>
      <c r="D74" s="22">
        <v>0</v>
      </c>
      <c r="E74" s="22"/>
      <c r="F74" s="22"/>
      <c r="G74" s="58" t="s">
        <v>30</v>
      </c>
      <c r="H74" s="3"/>
      <c r="I74" s="3"/>
      <c r="J74" s="3"/>
      <c r="K74" s="59">
        <v>3500</v>
      </c>
      <c r="L74" s="60">
        <v>0</v>
      </c>
      <c r="M74" s="58" t="s">
        <v>30</v>
      </c>
      <c r="N74" s="8"/>
    </row>
    <row r="75" spans="1:14">
      <c r="A75" s="6"/>
      <c r="B75" s="3" t="s">
        <v>41</v>
      </c>
      <c r="C75" s="22">
        <v>16900</v>
      </c>
      <c r="D75" s="22">
        <v>42249</v>
      </c>
      <c r="E75" s="22"/>
      <c r="F75" s="22"/>
      <c r="G75" s="58" t="s">
        <v>30</v>
      </c>
      <c r="H75" s="3"/>
      <c r="I75" s="3"/>
      <c r="J75" s="3"/>
      <c r="K75" s="59">
        <v>3750</v>
      </c>
      <c r="L75" s="60">
        <v>1252</v>
      </c>
      <c r="M75" s="58" t="s">
        <v>30</v>
      </c>
      <c r="N75" s="8"/>
    </row>
    <row r="76" spans="1:14">
      <c r="A76" s="6"/>
      <c r="B76" s="3" t="s">
        <v>42</v>
      </c>
      <c r="C76" s="22">
        <v>13536</v>
      </c>
      <c r="D76" s="22">
        <v>30080</v>
      </c>
      <c r="E76" s="22"/>
      <c r="F76" s="22"/>
      <c r="G76" s="58" t="s">
        <v>30</v>
      </c>
      <c r="H76" s="3"/>
      <c r="I76" s="3"/>
      <c r="J76" s="3"/>
      <c r="K76" s="59">
        <v>3504</v>
      </c>
      <c r="L76" s="60">
        <v>1073</v>
      </c>
      <c r="M76" s="58" t="s">
        <v>30</v>
      </c>
      <c r="N76" s="8"/>
    </row>
    <row r="77" spans="1:14">
      <c r="A77" s="6"/>
      <c r="B77" s="3" t="s">
        <v>43</v>
      </c>
      <c r="C77" s="22">
        <v>2322</v>
      </c>
      <c r="D77" s="22">
        <v>6111</v>
      </c>
      <c r="E77" s="22"/>
      <c r="F77" s="22"/>
      <c r="G77" s="58" t="s">
        <v>30</v>
      </c>
      <c r="H77" s="3"/>
      <c r="I77" s="3"/>
      <c r="J77" s="3"/>
      <c r="K77" s="59">
        <v>3504</v>
      </c>
      <c r="L77" s="60">
        <v>184</v>
      </c>
      <c r="M77" s="58" t="s">
        <v>30</v>
      </c>
      <c r="N77" s="8"/>
    </row>
    <row r="78" spans="1:14">
      <c r="A78" s="6"/>
      <c r="B78" s="3" t="s">
        <v>44</v>
      </c>
      <c r="C78" s="22">
        <v>25906</v>
      </c>
      <c r="D78" s="22">
        <v>103622</v>
      </c>
      <c r="E78" s="22"/>
      <c r="F78" s="22"/>
      <c r="G78" s="58" t="s">
        <v>30</v>
      </c>
      <c r="H78" s="3"/>
      <c r="I78" s="3"/>
      <c r="J78" s="3"/>
      <c r="K78" s="59">
        <v>3800</v>
      </c>
      <c r="L78" s="60">
        <v>1894</v>
      </c>
      <c r="M78" s="58" t="s">
        <v>30</v>
      </c>
      <c r="N78" s="8"/>
    </row>
    <row r="79" spans="1:14">
      <c r="A79" s="6"/>
      <c r="B79" s="3" t="s">
        <v>45</v>
      </c>
      <c r="C79" s="22">
        <v>310956</v>
      </c>
      <c r="D79" s="22">
        <v>971739</v>
      </c>
      <c r="E79" s="22"/>
      <c r="F79" s="22"/>
      <c r="G79" s="58" t="s">
        <v>30</v>
      </c>
      <c r="H79" s="3"/>
      <c r="I79" s="3"/>
      <c r="J79" s="3"/>
      <c r="K79" s="59">
        <v>6314</v>
      </c>
      <c r="L79" s="60">
        <v>13680</v>
      </c>
      <c r="M79" s="58" t="s">
        <v>30</v>
      </c>
      <c r="N79" s="8"/>
    </row>
    <row r="80" spans="1:14">
      <c r="A80" s="6"/>
      <c r="B80" s="3" t="s">
        <v>46</v>
      </c>
      <c r="C80" s="22">
        <v>77739</v>
      </c>
      <c r="D80" s="22">
        <v>215942</v>
      </c>
      <c r="E80" s="22"/>
      <c r="F80" s="22"/>
      <c r="G80" s="58" t="s">
        <v>30</v>
      </c>
      <c r="H80" s="3"/>
      <c r="I80" s="3"/>
      <c r="J80" s="3"/>
      <c r="K80" s="59">
        <v>6314</v>
      </c>
      <c r="L80" s="60">
        <v>3420</v>
      </c>
      <c r="M80" s="58" t="s">
        <v>30</v>
      </c>
      <c r="N80" s="8"/>
    </row>
    <row r="81" spans="1:14">
      <c r="A81" s="6"/>
      <c r="B81" s="3" t="s">
        <v>47</v>
      </c>
      <c r="C81" s="22">
        <v>52840</v>
      </c>
      <c r="D81" s="22">
        <v>53918</v>
      </c>
      <c r="E81" s="22"/>
      <c r="F81" s="22"/>
      <c r="G81" s="58" t="s">
        <v>30</v>
      </c>
      <c r="H81" s="3"/>
      <c r="I81" s="3"/>
      <c r="J81" s="3"/>
      <c r="K81" s="59">
        <v>3852</v>
      </c>
      <c r="L81" s="60">
        <v>3810</v>
      </c>
      <c r="M81" s="58" t="s">
        <v>30</v>
      </c>
      <c r="N81" s="8"/>
    </row>
    <row r="82" spans="1:14">
      <c r="A82" s="6"/>
      <c r="B82" s="3" t="s">
        <v>48</v>
      </c>
      <c r="C82" s="22">
        <v>9325</v>
      </c>
      <c r="D82" s="22">
        <v>9815</v>
      </c>
      <c r="E82" s="22"/>
      <c r="F82" s="22"/>
      <c r="G82" s="58" t="s">
        <v>30</v>
      </c>
      <c r="H82" s="3"/>
      <c r="I82" s="3"/>
      <c r="J82" s="3"/>
      <c r="K82" s="59">
        <v>1718</v>
      </c>
      <c r="L82" s="60">
        <v>1508</v>
      </c>
      <c r="M82" s="58" t="s">
        <v>30</v>
      </c>
      <c r="N82" s="8"/>
    </row>
    <row r="83" spans="1:14">
      <c r="A83" s="6"/>
      <c r="B83" s="3" t="s">
        <v>49</v>
      </c>
      <c r="C83" s="22">
        <v>68</v>
      </c>
      <c r="D83" s="22">
        <v>274</v>
      </c>
      <c r="E83" s="22"/>
      <c r="F83" s="22"/>
      <c r="G83" s="58" t="s">
        <v>30</v>
      </c>
      <c r="H83" s="3"/>
      <c r="I83" s="3"/>
      <c r="J83" s="3"/>
      <c r="K83" s="59">
        <v>8250</v>
      </c>
      <c r="L83" s="60">
        <v>2</v>
      </c>
      <c r="M83" s="58" t="s">
        <v>30</v>
      </c>
      <c r="N83" s="8"/>
    </row>
    <row r="84" spans="1:14">
      <c r="A84" s="6"/>
      <c r="B84" s="3" t="s">
        <v>50</v>
      </c>
      <c r="C84" s="22">
        <v>10444</v>
      </c>
      <c r="D84" s="22">
        <v>65273</v>
      </c>
      <c r="E84" s="22"/>
      <c r="F84" s="22"/>
      <c r="G84" s="58" t="s">
        <v>30</v>
      </c>
      <c r="H84" s="3"/>
      <c r="I84" s="3"/>
      <c r="J84" s="3"/>
      <c r="K84" s="59">
        <v>955</v>
      </c>
      <c r="L84" s="60">
        <v>3038</v>
      </c>
      <c r="M84" s="58" t="s">
        <v>30</v>
      </c>
      <c r="N84" s="8"/>
    </row>
    <row r="85" spans="1:14">
      <c r="A85" s="6"/>
      <c r="B85" s="3" t="s">
        <v>51</v>
      </c>
      <c r="C85" s="22">
        <v>0</v>
      </c>
      <c r="D85" s="22">
        <v>0</v>
      </c>
      <c r="E85" s="22"/>
      <c r="F85" s="22"/>
      <c r="G85" s="58" t="s">
        <v>30</v>
      </c>
      <c r="H85" s="3"/>
      <c r="I85" s="3"/>
      <c r="J85" s="3"/>
      <c r="K85" s="59">
        <v>955</v>
      </c>
      <c r="L85" s="60">
        <v>0</v>
      </c>
      <c r="M85" s="58" t="s">
        <v>30</v>
      </c>
      <c r="N85" s="8"/>
    </row>
    <row r="86" spans="1:14">
      <c r="A86" s="6"/>
      <c r="B86" s="3" t="s">
        <v>52</v>
      </c>
      <c r="C86" s="22">
        <v>4399</v>
      </c>
      <c r="D86" s="22">
        <v>4536</v>
      </c>
      <c r="E86" s="22"/>
      <c r="F86" s="22"/>
      <c r="G86" s="58" t="s">
        <v>30</v>
      </c>
      <c r="H86" s="3"/>
      <c r="I86" s="3"/>
      <c r="J86" s="3"/>
      <c r="K86" s="59">
        <v>2400</v>
      </c>
      <c r="L86" s="60">
        <v>509</v>
      </c>
      <c r="M86" s="58" t="s">
        <v>30</v>
      </c>
      <c r="N86" s="8"/>
    </row>
    <row r="87" spans="1:14">
      <c r="A87" s="6"/>
      <c r="B87" s="3" t="s">
        <v>53</v>
      </c>
      <c r="C87" s="22">
        <v>8799</v>
      </c>
      <c r="D87" s="22">
        <v>9071</v>
      </c>
      <c r="E87" s="22"/>
      <c r="F87" s="22"/>
      <c r="G87" s="58" t="s">
        <v>30</v>
      </c>
      <c r="H87" s="3"/>
      <c r="I87" s="3"/>
      <c r="J87" s="3"/>
      <c r="K87" s="59">
        <v>3300</v>
      </c>
      <c r="L87" s="60">
        <v>741</v>
      </c>
      <c r="M87" s="58" t="s">
        <v>30</v>
      </c>
      <c r="N87" s="8"/>
    </row>
    <row r="88" spans="1:14">
      <c r="A88" s="6"/>
      <c r="B88" s="3" t="s">
        <v>54</v>
      </c>
      <c r="C88" s="22">
        <v>162780</v>
      </c>
      <c r="D88" s="22">
        <v>167815</v>
      </c>
      <c r="E88" s="22"/>
      <c r="F88" s="22"/>
      <c r="G88" s="58" t="s">
        <v>30</v>
      </c>
      <c r="H88" s="3"/>
      <c r="I88" s="3"/>
      <c r="J88" s="3"/>
      <c r="K88" s="59">
        <v>1700</v>
      </c>
      <c r="L88" s="60">
        <v>26598</v>
      </c>
      <c r="M88" s="58" t="s">
        <v>30</v>
      </c>
      <c r="N88" s="8"/>
    </row>
    <row r="89" spans="1:14" ht="16" thickBot="1">
      <c r="A89" s="6"/>
      <c r="B89" s="61" t="s">
        <v>13</v>
      </c>
      <c r="C89" s="25">
        <v>1767002</v>
      </c>
      <c r="D89" s="25">
        <v>4249582</v>
      </c>
      <c r="E89" s="25"/>
      <c r="F89" s="25"/>
      <c r="G89" s="25"/>
      <c r="H89" s="61"/>
      <c r="I89" s="61"/>
      <c r="J89" s="61"/>
      <c r="K89" s="62"/>
      <c r="L89" s="63">
        <v>116614</v>
      </c>
      <c r="M89" s="64"/>
      <c r="N89" s="8"/>
    </row>
    <row r="90" spans="1:14" ht="16" thickTop="1">
      <c r="A90" s="6"/>
      <c r="B90" s="3"/>
      <c r="C90" s="22"/>
      <c r="D90" s="22"/>
      <c r="E90" s="22"/>
      <c r="F90" s="22"/>
      <c r="G90" s="22"/>
      <c r="H90" s="3"/>
      <c r="I90" s="3"/>
      <c r="J90" s="3"/>
      <c r="K90" s="59"/>
      <c r="L90" s="60"/>
      <c r="M90" s="82"/>
      <c r="N90" s="8"/>
    </row>
    <row r="91" spans="1:14">
      <c r="A91" s="17" t="s">
        <v>75</v>
      </c>
      <c r="B91" s="46"/>
      <c r="C91" s="7"/>
      <c r="D91" s="7"/>
      <c r="E91" s="7"/>
      <c r="F91" s="7"/>
      <c r="G91" s="7"/>
      <c r="H91" s="7"/>
      <c r="I91" s="7"/>
      <c r="J91" s="7"/>
      <c r="K91" s="19"/>
      <c r="L91" s="7"/>
      <c r="M91" s="7"/>
      <c r="N91" s="8"/>
    </row>
    <row r="92" spans="1:14">
      <c r="A92" s="6"/>
      <c r="B92" s="3" t="s">
        <v>76</v>
      </c>
      <c r="C92" s="22">
        <v>34813</v>
      </c>
      <c r="D92" s="22">
        <v>217582</v>
      </c>
      <c r="E92" s="22"/>
      <c r="F92" s="22"/>
      <c r="G92" s="58"/>
      <c r="H92" s="3"/>
      <c r="I92" s="3"/>
      <c r="J92" s="3"/>
      <c r="K92" s="59">
        <v>955</v>
      </c>
      <c r="L92" s="60">
        <v>10126</v>
      </c>
      <c r="M92" s="58" t="s">
        <v>30</v>
      </c>
      <c r="N92" s="8"/>
    </row>
    <row r="93" spans="1:14">
      <c r="A93" s="6"/>
      <c r="B93" s="3" t="s">
        <v>77</v>
      </c>
      <c r="C93" s="22">
        <v>24367</v>
      </c>
      <c r="D93" s="22">
        <v>152296</v>
      </c>
      <c r="E93" s="22"/>
      <c r="F93" s="22"/>
      <c r="G93" s="58"/>
      <c r="H93" s="3"/>
      <c r="I93" s="3"/>
      <c r="J93" s="3"/>
      <c r="K93" s="59">
        <v>955</v>
      </c>
      <c r="L93" s="60">
        <v>7088</v>
      </c>
      <c r="M93" s="58" t="s">
        <v>30</v>
      </c>
      <c r="N93" s="8"/>
    </row>
    <row r="94" spans="1:14" ht="16" thickBot="1">
      <c r="A94" s="48"/>
      <c r="B94" s="51"/>
      <c r="C94" s="50"/>
      <c r="D94" s="50"/>
      <c r="E94" s="50"/>
      <c r="F94" s="50"/>
      <c r="G94" s="50"/>
      <c r="H94" s="51"/>
      <c r="I94" s="51"/>
      <c r="J94" s="51"/>
      <c r="K94" s="65"/>
      <c r="L94" s="66"/>
      <c r="M94" s="66"/>
      <c r="N94" s="54"/>
    </row>
    <row r="95" spans="1:14">
      <c r="A95" s="17" t="s">
        <v>55</v>
      </c>
      <c r="B95" s="47"/>
      <c r="C95" s="29"/>
      <c r="D95" s="29"/>
      <c r="E95" s="29"/>
      <c r="F95" s="29"/>
      <c r="G95" s="29"/>
      <c r="H95" s="7"/>
      <c r="I95" s="7"/>
      <c r="J95" s="7"/>
      <c r="K95" s="19"/>
      <c r="L95" s="67"/>
      <c r="M95" s="67"/>
      <c r="N95" s="8"/>
    </row>
    <row r="96" spans="1:14">
      <c r="A96" s="17"/>
      <c r="B96" s="21" t="s">
        <v>56</v>
      </c>
      <c r="C96" s="58" t="s">
        <v>30</v>
      </c>
      <c r="D96" s="22">
        <v>49561</v>
      </c>
      <c r="E96" s="22"/>
      <c r="F96" s="22"/>
      <c r="G96" s="22">
        <v>35684</v>
      </c>
      <c r="H96" s="3"/>
      <c r="I96" s="3"/>
      <c r="J96" s="3"/>
      <c r="K96" s="59">
        <v>2190</v>
      </c>
      <c r="L96" s="58" t="s">
        <v>30</v>
      </c>
      <c r="M96" s="60">
        <v>4526</v>
      </c>
      <c r="N96" s="8"/>
    </row>
    <row r="97" spans="1:14">
      <c r="A97" s="17"/>
      <c r="B97" s="21" t="s">
        <v>57</v>
      </c>
      <c r="C97" s="58" t="s">
        <v>30</v>
      </c>
      <c r="D97" s="22">
        <v>2182</v>
      </c>
      <c r="E97" s="22"/>
      <c r="F97" s="22"/>
      <c r="G97" s="22">
        <v>1571</v>
      </c>
      <c r="H97" s="3"/>
      <c r="I97" s="3"/>
      <c r="J97" s="3"/>
      <c r="K97" s="59">
        <v>2190</v>
      </c>
      <c r="L97" s="58" t="s">
        <v>30</v>
      </c>
      <c r="M97" s="60">
        <v>199</v>
      </c>
      <c r="N97" s="8"/>
    </row>
    <row r="98" spans="1:14">
      <c r="A98" s="17"/>
      <c r="B98" s="21" t="s">
        <v>58</v>
      </c>
      <c r="C98" s="58" t="s">
        <v>30</v>
      </c>
      <c r="D98" s="22">
        <v>224648</v>
      </c>
      <c r="E98" s="22"/>
      <c r="F98" s="22"/>
      <c r="G98" s="22">
        <v>166240</v>
      </c>
      <c r="H98" s="3"/>
      <c r="I98" s="3"/>
      <c r="J98" s="3"/>
      <c r="K98" s="59">
        <v>2190</v>
      </c>
      <c r="L98" s="58" t="s">
        <v>30</v>
      </c>
      <c r="M98" s="60">
        <v>21086</v>
      </c>
      <c r="N98" s="8"/>
    </row>
    <row r="99" spans="1:14">
      <c r="A99" s="17"/>
      <c r="B99" s="21" t="s">
        <v>59</v>
      </c>
      <c r="C99" s="58" t="s">
        <v>30</v>
      </c>
      <c r="D99" s="22">
        <v>11756</v>
      </c>
      <c r="E99" s="22"/>
      <c r="F99" s="22"/>
      <c r="G99" s="22">
        <v>8465</v>
      </c>
      <c r="H99" s="3"/>
      <c r="I99" s="3"/>
      <c r="J99" s="3"/>
      <c r="K99" s="59">
        <v>2190</v>
      </c>
      <c r="L99" s="58" t="s">
        <v>30</v>
      </c>
      <c r="M99" s="60">
        <v>1074</v>
      </c>
      <c r="N99" s="8"/>
    </row>
    <row r="100" spans="1:14">
      <c r="A100" s="17"/>
      <c r="B100" s="21" t="s">
        <v>60</v>
      </c>
      <c r="C100" s="58" t="s">
        <v>30</v>
      </c>
      <c r="D100" s="22">
        <v>68362</v>
      </c>
      <c r="E100" s="22"/>
      <c r="F100" s="22"/>
      <c r="G100" s="22">
        <v>50588</v>
      </c>
      <c r="H100" s="3"/>
      <c r="I100" s="3"/>
      <c r="J100" s="3"/>
      <c r="K100" s="59">
        <v>2190</v>
      </c>
      <c r="L100" s="58" t="s">
        <v>30</v>
      </c>
      <c r="M100" s="60">
        <v>6417</v>
      </c>
      <c r="N100" s="8"/>
    </row>
    <row r="101" spans="1:14">
      <c r="A101" s="17"/>
      <c r="B101" s="21" t="s">
        <v>61</v>
      </c>
      <c r="C101" s="58" t="s">
        <v>30</v>
      </c>
      <c r="D101" s="22">
        <v>16426</v>
      </c>
      <c r="E101" s="22"/>
      <c r="F101" s="22"/>
      <c r="G101" s="22">
        <v>13338</v>
      </c>
      <c r="H101" s="3"/>
      <c r="I101" s="3"/>
      <c r="J101" s="3"/>
      <c r="K101" s="59">
        <v>2190</v>
      </c>
      <c r="L101" s="58" t="s">
        <v>30</v>
      </c>
      <c r="M101" s="60">
        <v>1692</v>
      </c>
      <c r="N101" s="8"/>
    </row>
    <row r="102" spans="1:14">
      <c r="A102" s="17"/>
      <c r="B102" s="21" t="s">
        <v>49</v>
      </c>
      <c r="C102" s="58" t="s">
        <v>30</v>
      </c>
      <c r="D102" s="22">
        <v>109</v>
      </c>
      <c r="E102" s="22"/>
      <c r="F102" s="22"/>
      <c r="G102" s="22">
        <v>109</v>
      </c>
      <c r="H102" s="3"/>
      <c r="I102" s="3"/>
      <c r="J102" s="3"/>
      <c r="K102" s="59">
        <v>3672</v>
      </c>
      <c r="L102" s="58" t="s">
        <v>30</v>
      </c>
      <c r="M102" s="68">
        <v>8</v>
      </c>
      <c r="N102" s="8"/>
    </row>
    <row r="103" spans="1:14" ht="16" thickBot="1">
      <c r="A103" s="17"/>
      <c r="B103" s="69" t="s">
        <v>13</v>
      </c>
      <c r="C103" s="25"/>
      <c r="D103" s="25">
        <v>373044</v>
      </c>
      <c r="E103" s="25"/>
      <c r="F103" s="25"/>
      <c r="G103" s="25">
        <v>275994</v>
      </c>
      <c r="H103" s="61"/>
      <c r="I103" s="61"/>
      <c r="J103" s="61"/>
      <c r="K103" s="27"/>
      <c r="L103" s="64"/>
      <c r="M103" s="70">
        <v>35001</v>
      </c>
      <c r="N103" s="8"/>
    </row>
    <row r="104" spans="1:14" ht="17" thickTop="1" thickBot="1">
      <c r="A104" s="71"/>
      <c r="B104" s="72"/>
      <c r="C104" s="57"/>
      <c r="D104" s="57"/>
      <c r="E104" s="57"/>
      <c r="F104" s="57"/>
      <c r="G104" s="57"/>
      <c r="H104" s="57"/>
      <c r="I104" s="57"/>
      <c r="J104" s="57"/>
      <c r="K104" s="52"/>
      <c r="L104" s="57"/>
      <c r="M104" s="57"/>
      <c r="N104" s="54"/>
    </row>
    <row r="105" spans="1:14">
      <c r="C105" s="73"/>
      <c r="D105" s="73"/>
    </row>
    <row r="106" spans="1:14">
      <c r="D106" s="73"/>
    </row>
    <row r="107" spans="1:14">
      <c r="C107" s="74"/>
      <c r="D107" s="74"/>
    </row>
    <row r="109" spans="1:14">
      <c r="C109" s="73"/>
      <c r="D109" s="73"/>
    </row>
    <row r="110" spans="1:14">
      <c r="C110" s="73"/>
      <c r="D110" s="73"/>
    </row>
    <row r="111" spans="1:14">
      <c r="D111" s="73"/>
    </row>
    <row r="112" spans="1:14">
      <c r="C112" s="74"/>
      <c r="D112" s="74"/>
    </row>
    <row r="114" spans="3:4">
      <c r="C114" s="73"/>
      <c r="D114" s="73"/>
    </row>
    <row r="115" spans="3:4">
      <c r="C115" s="73"/>
      <c r="D115" s="73"/>
    </row>
    <row r="117" spans="3:4">
      <c r="C117" s="74"/>
      <c r="D117" s="74"/>
    </row>
    <row r="119" spans="3:4">
      <c r="C119" s="73"/>
      <c r="D119" s="73"/>
    </row>
    <row r="120" spans="3:4">
      <c r="C120" s="73"/>
      <c r="D120" s="73"/>
    </row>
    <row r="122" spans="3:4">
      <c r="C122" s="74"/>
      <c r="D122" s="74"/>
    </row>
    <row r="124" spans="3:4">
      <c r="C124" s="73"/>
      <c r="D124" s="73"/>
    </row>
    <row r="125" spans="3:4">
      <c r="C125" s="73"/>
      <c r="D125" s="73"/>
    </row>
    <row r="126" spans="3:4">
      <c r="D126" s="73"/>
    </row>
    <row r="127" spans="3:4">
      <c r="C127" s="74"/>
      <c r="D127" s="74"/>
    </row>
    <row r="129" spans="3:7">
      <c r="C129" s="73"/>
      <c r="D129" s="73"/>
    </row>
    <row r="130" spans="3:7">
      <c r="C130" s="73"/>
      <c r="D130" s="73"/>
    </row>
    <row r="132" spans="3:7">
      <c r="C132" s="74"/>
      <c r="D132" s="74"/>
    </row>
    <row r="135" spans="3:7">
      <c r="C135" s="73"/>
      <c r="D135" s="73"/>
    </row>
    <row r="136" spans="3:7">
      <c r="C136" s="73"/>
      <c r="D136" s="73"/>
    </row>
    <row r="137" spans="3:7">
      <c r="D137" s="73"/>
    </row>
    <row r="138" spans="3:7">
      <c r="C138" s="74"/>
      <c r="D138" s="74"/>
    </row>
    <row r="141" spans="3:7">
      <c r="D141" s="73"/>
      <c r="G141" s="73"/>
    </row>
    <row r="142" spans="3:7">
      <c r="D142" s="73"/>
      <c r="G142" s="73"/>
    </row>
    <row r="143" spans="3:7">
      <c r="D143" s="73"/>
    </row>
    <row r="144" spans="3:7">
      <c r="D144" s="74"/>
      <c r="G144" s="74"/>
    </row>
    <row r="146" spans="4:7">
      <c r="D146" s="73"/>
      <c r="G146" s="73"/>
    </row>
    <row r="147" spans="4:7">
      <c r="D147" s="73"/>
      <c r="G147" s="73"/>
    </row>
    <row r="149" spans="4:7">
      <c r="D149" s="74"/>
      <c r="G149" s="74"/>
    </row>
    <row r="151" spans="4:7">
      <c r="D151" s="73"/>
      <c r="G151" s="73"/>
    </row>
    <row r="152" spans="4:7">
      <c r="D152" s="73"/>
      <c r="G152" s="73"/>
    </row>
    <row r="153" spans="4:7">
      <c r="D153" s="73"/>
    </row>
    <row r="154" spans="4:7">
      <c r="D154" s="74"/>
      <c r="G154" s="74"/>
    </row>
    <row r="156" spans="4:7">
      <c r="D156" s="73"/>
      <c r="G156" s="73"/>
    </row>
    <row r="157" spans="4:7">
      <c r="D157" s="73"/>
      <c r="G157" s="73"/>
    </row>
    <row r="158" spans="4:7">
      <c r="D158" s="73"/>
    </row>
    <row r="159" spans="4:7">
      <c r="D159" s="74"/>
      <c r="G159" s="74"/>
    </row>
    <row r="161" spans="4:7">
      <c r="D161" s="73"/>
      <c r="G161" s="73"/>
    </row>
    <row r="162" spans="4:7">
      <c r="D162" s="73"/>
      <c r="G162" s="73"/>
    </row>
    <row r="163" spans="4:7">
      <c r="D163" s="73"/>
    </row>
    <row r="164" spans="4:7">
      <c r="D164" s="74"/>
      <c r="G164" s="74"/>
    </row>
    <row r="166" spans="4:7">
      <c r="D166" s="73"/>
      <c r="G166" s="73"/>
    </row>
    <row r="167" spans="4:7">
      <c r="D167" s="73"/>
      <c r="G167" s="73"/>
    </row>
    <row r="168" spans="4:7">
      <c r="D168" s="73"/>
    </row>
    <row r="169" spans="4:7">
      <c r="D169" s="74"/>
      <c r="G169" s="74"/>
    </row>
    <row r="171" spans="4:7">
      <c r="D171" s="73"/>
      <c r="G171" s="73"/>
    </row>
    <row r="172" spans="4:7">
      <c r="D172" s="73"/>
      <c r="G172" s="73"/>
    </row>
    <row r="174" spans="4:7">
      <c r="D174" s="74"/>
      <c r="G174" s="74"/>
    </row>
    <row r="176" spans="4:7">
      <c r="D176" s="73"/>
      <c r="G176" s="73"/>
    </row>
    <row r="177" spans="4:7">
      <c r="D177" s="73"/>
      <c r="G177" s="73"/>
    </row>
    <row r="178" spans="4:7">
      <c r="D178" s="73"/>
    </row>
    <row r="179" spans="4:7">
      <c r="D179" s="74"/>
      <c r="G179" s="74"/>
    </row>
    <row r="181" spans="4:7">
      <c r="D181" s="73"/>
      <c r="G181" s="73"/>
    </row>
    <row r="182" spans="4:7">
      <c r="D182" s="73"/>
      <c r="G182" s="73"/>
    </row>
    <row r="183" spans="4:7">
      <c r="D183" s="73"/>
    </row>
    <row r="184" spans="4:7">
      <c r="D184" s="74"/>
      <c r="G184" s="74"/>
    </row>
    <row r="187" spans="4:7">
      <c r="D187" s="73"/>
      <c r="G187" s="73"/>
    </row>
    <row r="188" spans="4:7">
      <c r="D188" s="73"/>
      <c r="G188" s="73"/>
    </row>
    <row r="189" spans="4:7">
      <c r="D189" s="73"/>
    </row>
    <row r="190" spans="4:7">
      <c r="D190" s="74"/>
      <c r="G190" s="7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by machine pages</vt:lpstr>
    </vt:vector>
  </TitlesOfParts>
  <Company>Quintel Intelligence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Deuchler</dc:creator>
  <cp:lastModifiedBy>Richard Deuchler</cp:lastModifiedBy>
  <dcterms:created xsi:type="dcterms:W3CDTF">2013-10-25T13:04:42Z</dcterms:created>
  <dcterms:modified xsi:type="dcterms:W3CDTF">2013-11-25T10:03:47Z</dcterms:modified>
</cp:coreProperties>
</file>